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5250 Rozpočty\MS-2022-036 Milštejn\A) Tisk\"/>
    </mc:Choice>
  </mc:AlternateContent>
  <bookViews>
    <workbookView xWindow="0" yWindow="0" windowWidth="0" windowHeight="0"/>
  </bookViews>
  <sheets>
    <sheet name="Rekapitulace stavby" sheetId="1" r:id="rId1"/>
    <sheet name="D.1.1 - Stavebně - archit..." sheetId="2" r:id="rId2"/>
    <sheet name="D.1.4.1 - Zdravotne techn..." sheetId="3" r:id="rId3"/>
    <sheet name="D.1.4.2 - Ústřední vytápění" sheetId="4" r:id="rId4"/>
    <sheet name="D.1.4.4 - Vzduchotechnika..." sheetId="5" r:id="rId5"/>
    <sheet name="D.1.4.3.1 - Elektroinstal..." sheetId="6" r:id="rId6"/>
    <sheet name="SO 02 - Nové zpevněné plochy" sheetId="7" r:id="rId7"/>
    <sheet name="IO 01 - Venkovní kanaliza..." sheetId="8" r:id="rId8"/>
    <sheet name="VON - Vedlejší a ostatní ..." sheetId="9" r:id="rId9"/>
    <sheet name="Seznam figur" sheetId="10" r:id="rId10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'D.1.1 - Stavebně - archit...'!$C$115:$K$4350</definedName>
    <definedName name="_xlnm.Print_Area" localSheetId="1">'D.1.1 - Stavebně - archit...'!$C$47:$J$95,'D.1.1 - Stavebně - archit...'!$C$101:$K$4350</definedName>
    <definedName name="_xlnm.Print_Titles" localSheetId="1">'D.1.1 - Stavebně - archit...'!$115:$115</definedName>
    <definedName name="_xlnm._FilterDatabase" localSheetId="2" hidden="1">'D.1.4.1 - Zdravotne techn...'!$C$95:$K$338</definedName>
    <definedName name="_xlnm.Print_Area" localSheetId="2">'D.1.4.1 - Zdravotne techn...'!$C$47:$J$75,'D.1.4.1 - Zdravotne techn...'!$C$81:$K$338</definedName>
    <definedName name="_xlnm.Print_Titles" localSheetId="2">'D.1.4.1 - Zdravotne techn...'!$95:$95</definedName>
    <definedName name="_xlnm._FilterDatabase" localSheetId="3" hidden="1">'D.1.4.2 - Ústřední vytápění'!$C$93:$K$281</definedName>
    <definedName name="_xlnm.Print_Area" localSheetId="3">'D.1.4.2 - Ústřední vytápění'!$C$47:$J$73,'D.1.4.2 - Ústřední vytápění'!$C$79:$K$281</definedName>
    <definedName name="_xlnm.Print_Titles" localSheetId="3">'D.1.4.2 - Ústřední vytápění'!$93:$93</definedName>
    <definedName name="_xlnm._FilterDatabase" localSheetId="4" hidden="1">'D.1.4.4 - Vzduchotechnika...'!$C$98:$K$281</definedName>
    <definedName name="_xlnm.Print_Area" localSheetId="4">'D.1.4.4 - Vzduchotechnika...'!$C$47:$J$78,'D.1.4.4 - Vzduchotechnika...'!$C$84:$K$281</definedName>
    <definedName name="_xlnm.Print_Titles" localSheetId="4">'D.1.4.4 - Vzduchotechnika...'!$98:$98</definedName>
    <definedName name="_xlnm._FilterDatabase" localSheetId="5" hidden="1">'D.1.4.3.1 - Elektroinstal...'!$C$90:$K$203</definedName>
    <definedName name="_xlnm.Print_Area" localSheetId="5">'D.1.4.3.1 - Elektroinstal...'!$C$47:$J$70,'D.1.4.3.1 - Elektroinstal...'!$C$76:$K$203</definedName>
    <definedName name="_xlnm.Print_Titles" localSheetId="5">'D.1.4.3.1 - Elektroinstal...'!$90:$90</definedName>
    <definedName name="_xlnm._FilterDatabase" localSheetId="6" hidden="1">'SO 02 - Nové zpevněné plochy'!$C$94:$K$1324</definedName>
    <definedName name="_xlnm.Print_Area" localSheetId="6">'SO 02 - Nové zpevněné plochy'!$C$45:$J$76,'SO 02 - Nové zpevněné plochy'!$C$82:$K$1324</definedName>
    <definedName name="_xlnm.Print_Titles" localSheetId="6">'SO 02 - Nové zpevněné plochy'!$94:$94</definedName>
    <definedName name="_xlnm._FilterDatabase" localSheetId="7" hidden="1">'IO 01 - Venkovní kanaliza...'!$C$86:$K$376</definedName>
    <definedName name="_xlnm.Print_Area" localSheetId="7">'IO 01 - Venkovní kanaliza...'!$C$45:$J$68,'IO 01 - Venkovní kanaliza...'!$C$74:$K$376</definedName>
    <definedName name="_xlnm.Print_Titles" localSheetId="7">'IO 01 - Venkovní kanaliza...'!$86:$86</definedName>
    <definedName name="_xlnm._FilterDatabase" localSheetId="8" hidden="1">'VON - Vedlejší a ostatní ...'!$C$82:$K$111</definedName>
    <definedName name="_xlnm.Print_Area" localSheetId="8">'VON - Vedlejší a ostatní ...'!$C$45:$J$64,'VON - Vedlejší a ostatní ...'!$C$70:$K$111</definedName>
    <definedName name="_xlnm.Print_Titles" localSheetId="8">'VON - Vedlejší a ostatní ...'!$82:$82</definedName>
    <definedName name="_xlnm.Print_Area" localSheetId="9">'Seznam figur'!$C$4:$G$615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P102"/>
  <c r="T95"/>
  <c r="R95"/>
  <c r="P95"/>
  <c r="T85"/>
  <c r="J37"/>
  <c r="J36"/>
  <c i="1" r="AY63"/>
  <c i="9" r="J35"/>
  <c i="1" r="AX63"/>
  <c i="9"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7"/>
  <c r="E75"/>
  <c r="F52"/>
  <c r="E50"/>
  <c r="J24"/>
  <c r="E24"/>
  <c r="J55"/>
  <c r="J23"/>
  <c r="J21"/>
  <c r="E21"/>
  <c r="J79"/>
  <c r="J20"/>
  <c r="J18"/>
  <c r="E18"/>
  <c r="F55"/>
  <c r="J17"/>
  <c r="J15"/>
  <c r="E15"/>
  <c r="F54"/>
  <c r="J14"/>
  <c r="J12"/>
  <c r="J77"/>
  <c r="E7"/>
  <c r="E48"/>
  <c i="8" r="J37"/>
  <c r="J36"/>
  <c i="1" r="AY62"/>
  <c i="8" r="J35"/>
  <c i="1" r="AX62"/>
  <c i="8"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03"/>
  <c r="BH203"/>
  <c r="BG203"/>
  <c r="BF203"/>
  <c r="T203"/>
  <c r="R203"/>
  <c r="P203"/>
  <c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15"/>
  <c r="BH115"/>
  <c r="BG115"/>
  <c r="BF115"/>
  <c r="T115"/>
  <c r="R115"/>
  <c r="P115"/>
  <c r="BI106"/>
  <c r="BH106"/>
  <c r="BG106"/>
  <c r="BF106"/>
  <c r="T106"/>
  <c r="R106"/>
  <c r="P106"/>
  <c r="BI103"/>
  <c r="BH103"/>
  <c r="BG103"/>
  <c r="BF103"/>
  <c r="T103"/>
  <c r="R103"/>
  <c r="P103"/>
  <c r="BI96"/>
  <c r="BH96"/>
  <c r="BG96"/>
  <c r="BF96"/>
  <c r="T96"/>
  <c r="R96"/>
  <c r="P96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55"/>
  <c r="J17"/>
  <c r="J15"/>
  <c r="E15"/>
  <c r="F83"/>
  <c r="J14"/>
  <c r="J12"/>
  <c r="J81"/>
  <c r="E7"/>
  <c r="E48"/>
  <c i="7" r="J37"/>
  <c r="J36"/>
  <c i="1" r="AY61"/>
  <c i="7" r="J35"/>
  <c i="1" r="AX61"/>
  <c i="7" r="BI1319"/>
  <c r="BH1319"/>
  <c r="BG1319"/>
  <c r="BF1319"/>
  <c r="T1319"/>
  <c r="R1319"/>
  <c r="P1319"/>
  <c r="BI1313"/>
  <c r="BH1313"/>
  <c r="BG1313"/>
  <c r="BF1313"/>
  <c r="T1313"/>
  <c r="R1313"/>
  <c r="P1313"/>
  <c r="BI1307"/>
  <c r="BH1307"/>
  <c r="BG1307"/>
  <c r="BF1307"/>
  <c r="T1307"/>
  <c r="R1307"/>
  <c r="P1307"/>
  <c r="BI1301"/>
  <c r="BH1301"/>
  <c r="BG1301"/>
  <c r="BF1301"/>
  <c r="T1301"/>
  <c r="R1301"/>
  <c r="P1301"/>
  <c r="BI1287"/>
  <c r="BH1287"/>
  <c r="BG1287"/>
  <c r="BF1287"/>
  <c r="T1287"/>
  <c r="R1287"/>
  <c r="P1287"/>
  <c r="BI1280"/>
  <c r="BH1280"/>
  <c r="BG1280"/>
  <c r="BF1280"/>
  <c r="T1280"/>
  <c r="R1280"/>
  <c r="P1280"/>
  <c r="BI1274"/>
  <c r="BH1274"/>
  <c r="BG1274"/>
  <c r="BF1274"/>
  <c r="T1274"/>
  <c r="R1274"/>
  <c r="P1274"/>
  <c r="BI1268"/>
  <c r="BH1268"/>
  <c r="BG1268"/>
  <c r="BF1268"/>
  <c r="T1268"/>
  <c r="R1268"/>
  <c r="P1268"/>
  <c r="BI1262"/>
  <c r="BH1262"/>
  <c r="BG1262"/>
  <c r="BF1262"/>
  <c r="T1262"/>
  <c r="R1262"/>
  <c r="P1262"/>
  <c r="BI1250"/>
  <c r="BH1250"/>
  <c r="BG1250"/>
  <c r="BF1250"/>
  <c r="T1250"/>
  <c r="R1250"/>
  <c r="P1250"/>
  <c r="BI1244"/>
  <c r="BH1244"/>
  <c r="BG1244"/>
  <c r="BF1244"/>
  <c r="T1244"/>
  <c r="R1244"/>
  <c r="P1244"/>
  <c r="BI1238"/>
  <c r="BH1238"/>
  <c r="BG1238"/>
  <c r="BF1238"/>
  <c r="T1238"/>
  <c r="R1238"/>
  <c r="P1238"/>
  <c r="BI1232"/>
  <c r="BH1232"/>
  <c r="BG1232"/>
  <c r="BF1232"/>
  <c r="T1232"/>
  <c r="R1232"/>
  <c r="P1232"/>
  <c r="BI1226"/>
  <c r="BH1226"/>
  <c r="BG1226"/>
  <c r="BF1226"/>
  <c r="T1226"/>
  <c r="R1226"/>
  <c r="P1226"/>
  <c r="BI1220"/>
  <c r="BH1220"/>
  <c r="BG1220"/>
  <c r="BF1220"/>
  <c r="T1220"/>
  <c r="R1220"/>
  <c r="P1220"/>
  <c r="BI1212"/>
  <c r="BH1212"/>
  <c r="BG1212"/>
  <c r="BF1212"/>
  <c r="T1212"/>
  <c r="R1212"/>
  <c r="P1212"/>
  <c r="BI1208"/>
  <c r="BH1208"/>
  <c r="BG1208"/>
  <c r="BF1208"/>
  <c r="T1208"/>
  <c r="R1208"/>
  <c r="P1208"/>
  <c r="BI1200"/>
  <c r="BH1200"/>
  <c r="BG1200"/>
  <c r="BF1200"/>
  <c r="T1200"/>
  <c r="R1200"/>
  <c r="P1200"/>
  <c r="BI1192"/>
  <c r="BH1192"/>
  <c r="BG1192"/>
  <c r="BF1192"/>
  <c r="T1192"/>
  <c r="R1192"/>
  <c r="P1192"/>
  <c r="BI1188"/>
  <c r="BH1188"/>
  <c r="BG1188"/>
  <c r="BF1188"/>
  <c r="T1188"/>
  <c r="R1188"/>
  <c r="P1188"/>
  <c r="BI1180"/>
  <c r="BH1180"/>
  <c r="BG1180"/>
  <c r="BF1180"/>
  <c r="T1180"/>
  <c r="R1180"/>
  <c r="P1180"/>
  <c r="BI1176"/>
  <c r="BH1176"/>
  <c r="BG1176"/>
  <c r="BF1176"/>
  <c r="T1176"/>
  <c r="R1176"/>
  <c r="P1176"/>
  <c r="BI1168"/>
  <c r="BH1168"/>
  <c r="BG1168"/>
  <c r="BF1168"/>
  <c r="T1168"/>
  <c r="R1168"/>
  <c r="P1168"/>
  <c r="BI1165"/>
  <c r="BH1165"/>
  <c r="BG1165"/>
  <c r="BF1165"/>
  <c r="T1165"/>
  <c r="R1165"/>
  <c r="P1165"/>
  <c r="BI1163"/>
  <c r="BH1163"/>
  <c r="BG1163"/>
  <c r="BF1163"/>
  <c r="T1163"/>
  <c r="R1163"/>
  <c r="P1163"/>
  <c r="BI1160"/>
  <c r="BH1160"/>
  <c r="BG1160"/>
  <c r="BF1160"/>
  <c r="T1160"/>
  <c r="R1160"/>
  <c r="P1160"/>
  <c r="BI1158"/>
  <c r="BH1158"/>
  <c r="BG1158"/>
  <c r="BF1158"/>
  <c r="T1158"/>
  <c r="R1158"/>
  <c r="P1158"/>
  <c r="BI1147"/>
  <c r="BH1147"/>
  <c r="BG1147"/>
  <c r="BF1147"/>
  <c r="T1147"/>
  <c r="R1147"/>
  <c r="P1147"/>
  <c r="BI1145"/>
  <c r="BH1145"/>
  <c r="BG1145"/>
  <c r="BF1145"/>
  <c r="T1145"/>
  <c r="R1145"/>
  <c r="P1145"/>
  <c r="BI1134"/>
  <c r="BH1134"/>
  <c r="BG1134"/>
  <c r="BF1134"/>
  <c r="T1134"/>
  <c r="R1134"/>
  <c r="P1134"/>
  <c r="BI1132"/>
  <c r="BH1132"/>
  <c r="BG1132"/>
  <c r="BF1132"/>
  <c r="T1132"/>
  <c r="R1132"/>
  <c r="P1132"/>
  <c r="BI1123"/>
  <c r="BH1123"/>
  <c r="BG1123"/>
  <c r="BF1123"/>
  <c r="T1123"/>
  <c r="R1123"/>
  <c r="P1123"/>
  <c r="BI1119"/>
  <c r="BH1119"/>
  <c r="BG1119"/>
  <c r="BF1119"/>
  <c r="T1119"/>
  <c r="R1119"/>
  <c r="P1119"/>
  <c r="BI1112"/>
  <c r="BH1112"/>
  <c r="BG1112"/>
  <c r="BF1112"/>
  <c r="T1112"/>
  <c r="R1112"/>
  <c r="P1112"/>
  <c r="BI1108"/>
  <c r="BH1108"/>
  <c r="BG1108"/>
  <c r="BF1108"/>
  <c r="T1108"/>
  <c r="R1108"/>
  <c r="P1108"/>
  <c r="BI1101"/>
  <c r="BH1101"/>
  <c r="BG1101"/>
  <c r="BF1101"/>
  <c r="T1101"/>
  <c r="R1101"/>
  <c r="P1101"/>
  <c r="BI1097"/>
  <c r="BH1097"/>
  <c r="BG1097"/>
  <c r="BF1097"/>
  <c r="T1097"/>
  <c r="T1096"/>
  <c r="R1097"/>
  <c r="R1096"/>
  <c r="P1097"/>
  <c r="P1096"/>
  <c r="BI1093"/>
  <c r="BH1093"/>
  <c r="BG1093"/>
  <c r="BF1093"/>
  <c r="T1093"/>
  <c r="R1093"/>
  <c r="P1093"/>
  <c r="BI1086"/>
  <c r="BH1086"/>
  <c r="BG1086"/>
  <c r="BF1086"/>
  <c r="T1086"/>
  <c r="R1086"/>
  <c r="P1086"/>
  <c r="BI1075"/>
  <c r="BH1075"/>
  <c r="BG1075"/>
  <c r="BF1075"/>
  <c r="T1075"/>
  <c r="R1075"/>
  <c r="P1075"/>
  <c r="BI1070"/>
  <c r="BH1070"/>
  <c r="BG1070"/>
  <c r="BF1070"/>
  <c r="T1070"/>
  <c r="T1069"/>
  <c r="R1070"/>
  <c r="R1069"/>
  <c r="P1070"/>
  <c r="P1069"/>
  <c r="BI1064"/>
  <c r="BH1064"/>
  <c r="BG1064"/>
  <c r="BF1064"/>
  <c r="T1064"/>
  <c r="R1064"/>
  <c r="P1064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2"/>
  <c r="BH1032"/>
  <c r="BG1032"/>
  <c r="BF1032"/>
  <c r="T1032"/>
  <c r="R1032"/>
  <c r="P1032"/>
  <c r="BI1024"/>
  <c r="BH1024"/>
  <c r="BG1024"/>
  <c r="BF1024"/>
  <c r="T1024"/>
  <c r="R1024"/>
  <c r="P1024"/>
  <c r="BI1002"/>
  <c r="BH1002"/>
  <c r="BG1002"/>
  <c r="BF1002"/>
  <c r="T1002"/>
  <c r="R1002"/>
  <c r="P1002"/>
  <c r="BI996"/>
  <c r="BH996"/>
  <c r="BG996"/>
  <c r="BF996"/>
  <c r="T996"/>
  <c r="R996"/>
  <c r="P996"/>
  <c r="BI988"/>
  <c r="BH988"/>
  <c r="BG988"/>
  <c r="BF988"/>
  <c r="T988"/>
  <c r="R988"/>
  <c r="P988"/>
  <c r="BI982"/>
  <c r="BH982"/>
  <c r="BG982"/>
  <c r="BF982"/>
  <c r="T982"/>
  <c r="R982"/>
  <c r="P982"/>
  <c r="BI968"/>
  <c r="BH968"/>
  <c r="BG968"/>
  <c r="BF968"/>
  <c r="T968"/>
  <c r="R968"/>
  <c r="P968"/>
  <c r="BI962"/>
  <c r="BH962"/>
  <c r="BG962"/>
  <c r="BF962"/>
  <c r="T962"/>
  <c r="R962"/>
  <c r="P962"/>
  <c r="BI950"/>
  <c r="BH950"/>
  <c r="BG950"/>
  <c r="BF950"/>
  <c r="T950"/>
  <c r="R950"/>
  <c r="P950"/>
  <c r="BI944"/>
  <c r="BH944"/>
  <c r="BG944"/>
  <c r="BF944"/>
  <c r="T944"/>
  <c r="R944"/>
  <c r="P944"/>
  <c r="BI938"/>
  <c r="BH938"/>
  <c r="BG938"/>
  <c r="BF938"/>
  <c r="T938"/>
  <c r="R938"/>
  <c r="P938"/>
  <c r="BI931"/>
  <c r="BH931"/>
  <c r="BG931"/>
  <c r="BF931"/>
  <c r="T931"/>
  <c r="R931"/>
  <c r="P931"/>
  <c r="BI924"/>
  <c r="BH924"/>
  <c r="BG924"/>
  <c r="BF924"/>
  <c r="T924"/>
  <c r="R924"/>
  <c r="P924"/>
  <c r="BI917"/>
  <c r="BH917"/>
  <c r="BG917"/>
  <c r="BF917"/>
  <c r="T917"/>
  <c r="R917"/>
  <c r="P917"/>
  <c r="BI911"/>
  <c r="BH911"/>
  <c r="BG911"/>
  <c r="BF911"/>
  <c r="T911"/>
  <c r="R911"/>
  <c r="P911"/>
  <c r="BI904"/>
  <c r="BH904"/>
  <c r="BG904"/>
  <c r="BF904"/>
  <c r="T904"/>
  <c r="R904"/>
  <c r="P904"/>
  <c r="BI898"/>
  <c r="BH898"/>
  <c r="BG898"/>
  <c r="BF898"/>
  <c r="T898"/>
  <c r="R898"/>
  <c r="P898"/>
  <c r="BI889"/>
  <c r="BH889"/>
  <c r="BG889"/>
  <c r="BF889"/>
  <c r="T889"/>
  <c r="R889"/>
  <c r="P889"/>
  <c r="BI883"/>
  <c r="BH883"/>
  <c r="BG883"/>
  <c r="BF883"/>
  <c r="T883"/>
  <c r="R883"/>
  <c r="P883"/>
  <c r="BI877"/>
  <c r="BH877"/>
  <c r="BG877"/>
  <c r="BF877"/>
  <c r="T877"/>
  <c r="R877"/>
  <c r="P877"/>
  <c r="BI870"/>
  <c r="BH870"/>
  <c r="BG870"/>
  <c r="BF870"/>
  <c r="T870"/>
  <c r="R870"/>
  <c r="P870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36"/>
  <c r="BH836"/>
  <c r="BG836"/>
  <c r="BF836"/>
  <c r="T836"/>
  <c r="R836"/>
  <c r="P836"/>
  <c r="BI829"/>
  <c r="BH829"/>
  <c r="BG829"/>
  <c r="BF829"/>
  <c r="T829"/>
  <c r="R829"/>
  <c r="P829"/>
  <c r="BI815"/>
  <c r="BH815"/>
  <c r="BG815"/>
  <c r="BF815"/>
  <c r="T815"/>
  <c r="R815"/>
  <c r="P815"/>
  <c r="BI805"/>
  <c r="BH805"/>
  <c r="BG805"/>
  <c r="BF805"/>
  <c r="T805"/>
  <c r="R805"/>
  <c r="P805"/>
  <c r="BI796"/>
  <c r="BH796"/>
  <c r="BG796"/>
  <c r="BF796"/>
  <c r="T796"/>
  <c r="R796"/>
  <c r="P796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5"/>
  <c r="BH775"/>
  <c r="BG775"/>
  <c r="BF775"/>
  <c r="T775"/>
  <c r="R775"/>
  <c r="P775"/>
  <c r="BI771"/>
  <c r="BH771"/>
  <c r="BG771"/>
  <c r="BF771"/>
  <c r="T771"/>
  <c r="R771"/>
  <c r="P771"/>
  <c r="BI764"/>
  <c r="BH764"/>
  <c r="BG764"/>
  <c r="BF764"/>
  <c r="T764"/>
  <c r="R764"/>
  <c r="P764"/>
  <c r="BI758"/>
  <c r="BH758"/>
  <c r="BG758"/>
  <c r="BF758"/>
  <c r="T758"/>
  <c r="R758"/>
  <c r="P758"/>
  <c r="BI751"/>
  <c r="BH751"/>
  <c r="BG751"/>
  <c r="BF751"/>
  <c r="T751"/>
  <c r="R751"/>
  <c r="P751"/>
  <c r="BI743"/>
  <c r="BH743"/>
  <c r="BG743"/>
  <c r="BF743"/>
  <c r="T743"/>
  <c r="R743"/>
  <c r="P743"/>
  <c r="BI739"/>
  <c r="BH739"/>
  <c r="BG739"/>
  <c r="BF739"/>
  <c r="T739"/>
  <c r="R739"/>
  <c r="P739"/>
  <c r="BI732"/>
  <c r="BH732"/>
  <c r="BG732"/>
  <c r="BF732"/>
  <c r="T732"/>
  <c r="R732"/>
  <c r="P732"/>
  <c r="BI730"/>
  <c r="BH730"/>
  <c r="BG730"/>
  <c r="BF730"/>
  <c r="T730"/>
  <c r="R730"/>
  <c r="P730"/>
  <c r="BI721"/>
  <c r="BH721"/>
  <c r="BG721"/>
  <c r="BF721"/>
  <c r="T721"/>
  <c r="R721"/>
  <c r="P721"/>
  <c r="BI714"/>
  <c r="BH714"/>
  <c r="BG714"/>
  <c r="BF714"/>
  <c r="T714"/>
  <c r="R714"/>
  <c r="P714"/>
  <c r="BI705"/>
  <c r="BH705"/>
  <c r="BG705"/>
  <c r="BF705"/>
  <c r="T705"/>
  <c r="R705"/>
  <c r="P705"/>
  <c r="BI696"/>
  <c r="BH696"/>
  <c r="BG696"/>
  <c r="BF696"/>
  <c r="T696"/>
  <c r="R696"/>
  <c r="P696"/>
  <c r="BI689"/>
  <c r="BH689"/>
  <c r="BG689"/>
  <c r="BF689"/>
  <c r="T689"/>
  <c r="R689"/>
  <c r="P689"/>
  <c r="BI682"/>
  <c r="BH682"/>
  <c r="BG682"/>
  <c r="BF682"/>
  <c r="T682"/>
  <c r="R682"/>
  <c r="P682"/>
  <c r="BI675"/>
  <c r="BH675"/>
  <c r="BG675"/>
  <c r="BF675"/>
  <c r="T675"/>
  <c r="R675"/>
  <c r="P675"/>
  <c r="BI668"/>
  <c r="BH668"/>
  <c r="BG668"/>
  <c r="BF668"/>
  <c r="T668"/>
  <c r="R668"/>
  <c r="P668"/>
  <c r="BI661"/>
  <c r="BH661"/>
  <c r="BG661"/>
  <c r="BF661"/>
  <c r="T661"/>
  <c r="R661"/>
  <c r="P661"/>
  <c r="BI654"/>
  <c r="BH654"/>
  <c r="BG654"/>
  <c r="BF654"/>
  <c r="T654"/>
  <c r="R654"/>
  <c r="P654"/>
  <c r="BI647"/>
  <c r="BH647"/>
  <c r="BG647"/>
  <c r="BF647"/>
  <c r="T647"/>
  <c r="R647"/>
  <c r="P647"/>
  <c r="BI636"/>
  <c r="BH636"/>
  <c r="BG636"/>
  <c r="BF636"/>
  <c r="T636"/>
  <c r="R636"/>
  <c r="P636"/>
  <c r="BI629"/>
  <c r="BH629"/>
  <c r="BG629"/>
  <c r="BF629"/>
  <c r="T629"/>
  <c r="R629"/>
  <c r="P629"/>
  <c r="BI622"/>
  <c r="BH622"/>
  <c r="BG622"/>
  <c r="BF622"/>
  <c r="T622"/>
  <c r="R622"/>
  <c r="P622"/>
  <c r="BI614"/>
  <c r="BH614"/>
  <c r="BG614"/>
  <c r="BF614"/>
  <c r="T614"/>
  <c r="R614"/>
  <c r="P614"/>
  <c r="BI608"/>
  <c r="BH608"/>
  <c r="BG608"/>
  <c r="BF608"/>
  <c r="T608"/>
  <c r="R608"/>
  <c r="P608"/>
  <c r="BI600"/>
  <c r="BH600"/>
  <c r="BG600"/>
  <c r="BF600"/>
  <c r="T600"/>
  <c r="R600"/>
  <c r="P600"/>
  <c r="BI591"/>
  <c r="BH591"/>
  <c r="BG591"/>
  <c r="BF591"/>
  <c r="T591"/>
  <c r="R591"/>
  <c r="P591"/>
  <c r="BI579"/>
  <c r="BH579"/>
  <c r="BG579"/>
  <c r="BF579"/>
  <c r="T579"/>
  <c r="R579"/>
  <c r="P579"/>
  <c r="BI576"/>
  <c r="BH576"/>
  <c r="BG576"/>
  <c r="BF576"/>
  <c r="T576"/>
  <c r="R576"/>
  <c r="P576"/>
  <c r="BI570"/>
  <c r="BH570"/>
  <c r="BG570"/>
  <c r="BF570"/>
  <c r="T570"/>
  <c r="R570"/>
  <c r="P570"/>
  <c r="BI564"/>
  <c r="BH564"/>
  <c r="BG564"/>
  <c r="BF564"/>
  <c r="T564"/>
  <c r="R564"/>
  <c r="P564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6"/>
  <c r="BH546"/>
  <c r="BG546"/>
  <c r="BF546"/>
  <c r="T546"/>
  <c r="R546"/>
  <c r="P546"/>
  <c r="BI539"/>
  <c r="BH539"/>
  <c r="BG539"/>
  <c r="BF539"/>
  <c r="T539"/>
  <c r="R539"/>
  <c r="P539"/>
  <c r="BI527"/>
  <c r="BH527"/>
  <c r="BG527"/>
  <c r="BF527"/>
  <c r="T527"/>
  <c r="R527"/>
  <c r="P527"/>
  <c r="BI516"/>
  <c r="BH516"/>
  <c r="BG516"/>
  <c r="BF516"/>
  <c r="T516"/>
  <c r="R516"/>
  <c r="P516"/>
  <c r="BI508"/>
  <c r="BH508"/>
  <c r="BG508"/>
  <c r="BF508"/>
  <c r="T508"/>
  <c r="R508"/>
  <c r="P508"/>
  <c r="BI501"/>
  <c r="BH501"/>
  <c r="BG501"/>
  <c r="BF501"/>
  <c r="T501"/>
  <c r="R501"/>
  <c r="P501"/>
  <c r="BI495"/>
  <c r="BH495"/>
  <c r="BG495"/>
  <c r="BF495"/>
  <c r="T495"/>
  <c r="R495"/>
  <c r="P495"/>
  <c r="BI486"/>
  <c r="BH486"/>
  <c r="BG486"/>
  <c r="BF486"/>
  <c r="T486"/>
  <c r="R486"/>
  <c r="P486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51"/>
  <c r="BH451"/>
  <c r="BG451"/>
  <c r="BF451"/>
  <c r="T451"/>
  <c r="R451"/>
  <c r="P451"/>
  <c r="BI445"/>
  <c r="BH445"/>
  <c r="BG445"/>
  <c r="BF445"/>
  <c r="T445"/>
  <c r="R445"/>
  <c r="P445"/>
  <c r="BI431"/>
  <c r="BH431"/>
  <c r="BG431"/>
  <c r="BF431"/>
  <c r="T431"/>
  <c r="R431"/>
  <c r="P431"/>
  <c r="BI428"/>
  <c r="BH428"/>
  <c r="BG428"/>
  <c r="BF428"/>
  <c r="T428"/>
  <c r="R428"/>
  <c r="P428"/>
  <c r="BI422"/>
  <c r="BH422"/>
  <c r="BG422"/>
  <c r="BF422"/>
  <c r="T422"/>
  <c r="R422"/>
  <c r="P422"/>
  <c r="BI414"/>
  <c r="BH414"/>
  <c r="BG414"/>
  <c r="BF414"/>
  <c r="T414"/>
  <c r="R414"/>
  <c r="P414"/>
  <c r="BI406"/>
  <c r="BH406"/>
  <c r="BG406"/>
  <c r="BF406"/>
  <c r="T406"/>
  <c r="R406"/>
  <c r="P406"/>
  <c r="BI399"/>
  <c r="BH399"/>
  <c r="BG399"/>
  <c r="BF399"/>
  <c r="T399"/>
  <c r="R399"/>
  <c r="P399"/>
  <c r="BI393"/>
  <c r="BH393"/>
  <c r="BG393"/>
  <c r="BF393"/>
  <c r="T393"/>
  <c r="R393"/>
  <c r="P393"/>
  <c r="BI381"/>
  <c r="BH381"/>
  <c r="BG381"/>
  <c r="BF381"/>
  <c r="T381"/>
  <c r="R381"/>
  <c r="P381"/>
  <c r="BI374"/>
  <c r="BH374"/>
  <c r="BG374"/>
  <c r="BF374"/>
  <c r="T374"/>
  <c r="R374"/>
  <c r="P374"/>
  <c r="BI367"/>
  <c r="BH367"/>
  <c r="BG367"/>
  <c r="BF367"/>
  <c r="T367"/>
  <c r="R367"/>
  <c r="P367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4"/>
  <c r="BH324"/>
  <c r="BG324"/>
  <c r="BF324"/>
  <c r="T324"/>
  <c r="R324"/>
  <c r="P324"/>
  <c r="BI311"/>
  <c r="BH311"/>
  <c r="BG311"/>
  <c r="BF311"/>
  <c r="T311"/>
  <c r="R311"/>
  <c r="P311"/>
  <c r="BI303"/>
  <c r="BH303"/>
  <c r="BG303"/>
  <c r="BF303"/>
  <c r="T303"/>
  <c r="R303"/>
  <c r="P303"/>
  <c r="BI299"/>
  <c r="BH299"/>
  <c r="BG299"/>
  <c r="BF299"/>
  <c r="T299"/>
  <c r="R299"/>
  <c r="P299"/>
  <c r="BI292"/>
  <c r="BH292"/>
  <c r="BG292"/>
  <c r="BF292"/>
  <c r="T292"/>
  <c r="R292"/>
  <c r="P292"/>
  <c r="BI286"/>
  <c r="BH286"/>
  <c r="BG286"/>
  <c r="BF286"/>
  <c r="T286"/>
  <c r="R286"/>
  <c r="P286"/>
  <c r="BI277"/>
  <c r="BH277"/>
  <c r="BG277"/>
  <c r="BF277"/>
  <c r="T277"/>
  <c r="R277"/>
  <c r="P277"/>
  <c r="BI269"/>
  <c r="BH269"/>
  <c r="BG269"/>
  <c r="BF269"/>
  <c r="T269"/>
  <c r="R269"/>
  <c r="P269"/>
  <c r="BI262"/>
  <c r="BH262"/>
  <c r="BG262"/>
  <c r="BF262"/>
  <c r="T262"/>
  <c r="R262"/>
  <c r="P262"/>
  <c r="BI247"/>
  <c r="BH247"/>
  <c r="BG247"/>
  <c r="BF247"/>
  <c r="T247"/>
  <c r="R247"/>
  <c r="P247"/>
  <c r="BI241"/>
  <c r="BH241"/>
  <c r="BG241"/>
  <c r="BF241"/>
  <c r="T241"/>
  <c r="R241"/>
  <c r="P241"/>
  <c r="BI234"/>
  <c r="BH234"/>
  <c r="BG234"/>
  <c r="BF234"/>
  <c r="T234"/>
  <c r="R234"/>
  <c r="P234"/>
  <c r="BI227"/>
  <c r="BH227"/>
  <c r="BG227"/>
  <c r="BF227"/>
  <c r="T227"/>
  <c r="R227"/>
  <c r="P227"/>
  <c r="BI210"/>
  <c r="BH210"/>
  <c r="BG210"/>
  <c r="BF210"/>
  <c r="T210"/>
  <c r="R210"/>
  <c r="P210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4"/>
  <c r="BH184"/>
  <c r="BG184"/>
  <c r="BF184"/>
  <c r="T184"/>
  <c r="R184"/>
  <c r="P184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F89"/>
  <c r="E87"/>
  <c r="F52"/>
  <c r="E50"/>
  <c r="J24"/>
  <c r="E24"/>
  <c r="J55"/>
  <c r="J23"/>
  <c r="J21"/>
  <c r="E21"/>
  <c r="J54"/>
  <c r="J20"/>
  <c r="J18"/>
  <c r="E18"/>
  <c r="F55"/>
  <c r="J17"/>
  <c r="J15"/>
  <c r="E15"/>
  <c r="F91"/>
  <c r="J14"/>
  <c r="J12"/>
  <c r="J89"/>
  <c r="E7"/>
  <c r="E48"/>
  <c i="6" r="J39"/>
  <c r="J38"/>
  <c i="1" r="AY60"/>
  <c i="6" r="J37"/>
  <c i="1" r="AX60"/>
  <c i="6"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79"/>
  <c i="5" r="J39"/>
  <c r="J38"/>
  <c i="1" r="AY59"/>
  <c i="5" r="J37"/>
  <c i="1" r="AX59"/>
  <c i="5"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F93"/>
  <c r="E91"/>
  <c r="F56"/>
  <c r="E54"/>
  <c r="J26"/>
  <c r="E26"/>
  <c r="J59"/>
  <c r="J25"/>
  <c r="J23"/>
  <c r="E23"/>
  <c r="J95"/>
  <c r="J22"/>
  <c r="J20"/>
  <c r="E20"/>
  <c r="F59"/>
  <c r="J19"/>
  <c r="J17"/>
  <c r="E17"/>
  <c r="F95"/>
  <c r="J16"/>
  <c r="J14"/>
  <c r="J56"/>
  <c r="E7"/>
  <c r="E50"/>
  <c i="4" r="J39"/>
  <c r="J38"/>
  <c i="1" r="AY58"/>
  <c i="4" r="J37"/>
  <c i="1" r="AX58"/>
  <c i="4"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T269"/>
  <c r="R270"/>
  <c r="R269"/>
  <c r="P270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59"/>
  <c r="J19"/>
  <c r="J17"/>
  <c r="E17"/>
  <c r="F58"/>
  <c r="J16"/>
  <c r="J14"/>
  <c r="J88"/>
  <c r="E7"/>
  <c r="E50"/>
  <c i="3" r="J39"/>
  <c r="J38"/>
  <c i="1" r="AY57"/>
  <c i="3" r="J37"/>
  <c i="1" r="AX57"/>
  <c i="3"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T326"/>
  <c r="R327"/>
  <c r="R326"/>
  <c r="P327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58"/>
  <c r="J16"/>
  <c r="J14"/>
  <c r="J90"/>
  <c r="E7"/>
  <c r="E84"/>
  <c i="2" r="J39"/>
  <c r="J38"/>
  <c i="1" r="AY56"/>
  <c i="2" r="J37"/>
  <c i="1" r="AX56"/>
  <c i="2" r="BI4348"/>
  <c r="BH4348"/>
  <c r="BG4348"/>
  <c r="BF4348"/>
  <c r="T4348"/>
  <c r="R4348"/>
  <c r="P4348"/>
  <c r="BI4345"/>
  <c r="BH4345"/>
  <c r="BG4345"/>
  <c r="BF4345"/>
  <c r="T4345"/>
  <c r="R4345"/>
  <c r="P4345"/>
  <c r="BI4343"/>
  <c r="BH4343"/>
  <c r="BG4343"/>
  <c r="BF4343"/>
  <c r="T4343"/>
  <c r="R4343"/>
  <c r="P4343"/>
  <c r="BI4341"/>
  <c r="BH4341"/>
  <c r="BG4341"/>
  <c r="BF4341"/>
  <c r="T4341"/>
  <c r="R4341"/>
  <c r="P4341"/>
  <c r="BI4339"/>
  <c r="BH4339"/>
  <c r="BG4339"/>
  <c r="BF4339"/>
  <c r="T4339"/>
  <c r="R4339"/>
  <c r="P4339"/>
  <c r="BI4332"/>
  <c r="BH4332"/>
  <c r="BG4332"/>
  <c r="BF4332"/>
  <c r="T4332"/>
  <c r="R4332"/>
  <c r="P4332"/>
  <c r="BI4326"/>
  <c r="BH4326"/>
  <c r="BG4326"/>
  <c r="BF4326"/>
  <c r="T4326"/>
  <c r="R4326"/>
  <c r="P4326"/>
  <c r="BI4323"/>
  <c r="BH4323"/>
  <c r="BG4323"/>
  <c r="BF4323"/>
  <c r="T4323"/>
  <c r="R4323"/>
  <c r="P4323"/>
  <c r="BI4314"/>
  <c r="BH4314"/>
  <c r="BG4314"/>
  <c r="BF4314"/>
  <c r="T4314"/>
  <c r="R4314"/>
  <c r="P4314"/>
  <c r="BI4308"/>
  <c r="BH4308"/>
  <c r="BG4308"/>
  <c r="BF4308"/>
  <c r="T4308"/>
  <c r="R4308"/>
  <c r="P4308"/>
  <c r="BI4302"/>
  <c r="BH4302"/>
  <c r="BG4302"/>
  <c r="BF4302"/>
  <c r="T4302"/>
  <c r="R4302"/>
  <c r="P4302"/>
  <c r="BI4296"/>
  <c r="BH4296"/>
  <c r="BG4296"/>
  <c r="BF4296"/>
  <c r="T4296"/>
  <c r="R4296"/>
  <c r="P4296"/>
  <c r="BI4290"/>
  <c r="BH4290"/>
  <c r="BG4290"/>
  <c r="BF4290"/>
  <c r="T4290"/>
  <c r="R4290"/>
  <c r="P4290"/>
  <c r="BI4282"/>
  <c r="BH4282"/>
  <c r="BG4282"/>
  <c r="BF4282"/>
  <c r="T4282"/>
  <c r="R4282"/>
  <c r="P4282"/>
  <c r="BI4275"/>
  <c r="BH4275"/>
  <c r="BG4275"/>
  <c r="BF4275"/>
  <c r="T4275"/>
  <c r="R4275"/>
  <c r="P4275"/>
  <c r="BI4268"/>
  <c r="BH4268"/>
  <c r="BG4268"/>
  <c r="BF4268"/>
  <c r="T4268"/>
  <c r="R4268"/>
  <c r="P4268"/>
  <c r="BI4266"/>
  <c r="BH4266"/>
  <c r="BG4266"/>
  <c r="BF4266"/>
  <c r="T4266"/>
  <c r="R4266"/>
  <c r="P4266"/>
  <c r="BI4264"/>
  <c r="BH4264"/>
  <c r="BG4264"/>
  <c r="BF4264"/>
  <c r="T4264"/>
  <c r="R4264"/>
  <c r="P4264"/>
  <c r="BI4262"/>
  <c r="BH4262"/>
  <c r="BG4262"/>
  <c r="BF4262"/>
  <c r="T4262"/>
  <c r="R4262"/>
  <c r="P4262"/>
  <c r="BI4250"/>
  <c r="BH4250"/>
  <c r="BG4250"/>
  <c r="BF4250"/>
  <c r="T4250"/>
  <c r="R4250"/>
  <c r="P4250"/>
  <c r="BI4244"/>
  <c r="BH4244"/>
  <c r="BG4244"/>
  <c r="BF4244"/>
  <c r="T4244"/>
  <c r="R4244"/>
  <c r="P4244"/>
  <c r="BI4239"/>
  <c r="BH4239"/>
  <c r="BG4239"/>
  <c r="BF4239"/>
  <c r="T4239"/>
  <c r="R4239"/>
  <c r="P4239"/>
  <c r="BI4230"/>
  <c r="BH4230"/>
  <c r="BG4230"/>
  <c r="BF4230"/>
  <c r="T4230"/>
  <c r="R4230"/>
  <c r="P4230"/>
  <c r="BI4223"/>
  <c r="BH4223"/>
  <c r="BG4223"/>
  <c r="BF4223"/>
  <c r="T4223"/>
  <c r="R4223"/>
  <c r="P4223"/>
  <c r="BI4216"/>
  <c r="BH4216"/>
  <c r="BG4216"/>
  <c r="BF4216"/>
  <c r="T4216"/>
  <c r="R4216"/>
  <c r="P4216"/>
  <c r="BI4165"/>
  <c r="BH4165"/>
  <c r="BG4165"/>
  <c r="BF4165"/>
  <c r="T4165"/>
  <c r="R4165"/>
  <c r="P4165"/>
  <c r="BI4153"/>
  <c r="BH4153"/>
  <c r="BG4153"/>
  <c r="BF4153"/>
  <c r="T4153"/>
  <c r="R4153"/>
  <c r="P4153"/>
  <c r="BI4143"/>
  <c r="BH4143"/>
  <c r="BG4143"/>
  <c r="BF4143"/>
  <c r="T4143"/>
  <c r="R4143"/>
  <c r="P4143"/>
  <c r="BI4136"/>
  <c r="BH4136"/>
  <c r="BG4136"/>
  <c r="BF4136"/>
  <c r="T4136"/>
  <c r="R4136"/>
  <c r="P4136"/>
  <c r="BI4132"/>
  <c r="BH4132"/>
  <c r="BG4132"/>
  <c r="BF4132"/>
  <c r="T4132"/>
  <c r="R4132"/>
  <c r="P4132"/>
  <c r="BI4126"/>
  <c r="BH4126"/>
  <c r="BG4126"/>
  <c r="BF4126"/>
  <c r="T4126"/>
  <c r="R4126"/>
  <c r="P4126"/>
  <c r="BI4122"/>
  <c r="BH4122"/>
  <c r="BG4122"/>
  <c r="BF4122"/>
  <c r="T4122"/>
  <c r="R4122"/>
  <c r="P4122"/>
  <c r="BI4119"/>
  <c r="BH4119"/>
  <c r="BG4119"/>
  <c r="BF4119"/>
  <c r="T4119"/>
  <c r="R4119"/>
  <c r="P4119"/>
  <c r="BI4110"/>
  <c r="BH4110"/>
  <c r="BG4110"/>
  <c r="BF4110"/>
  <c r="T4110"/>
  <c r="R4110"/>
  <c r="P4110"/>
  <c r="BI4107"/>
  <c r="BH4107"/>
  <c r="BG4107"/>
  <c r="BF4107"/>
  <c r="T4107"/>
  <c r="R4107"/>
  <c r="P4107"/>
  <c r="BI4096"/>
  <c r="BH4096"/>
  <c r="BG4096"/>
  <c r="BF4096"/>
  <c r="T4096"/>
  <c r="R4096"/>
  <c r="P4096"/>
  <c r="BI4088"/>
  <c r="BH4088"/>
  <c r="BG4088"/>
  <c r="BF4088"/>
  <c r="T4088"/>
  <c r="R4088"/>
  <c r="P4088"/>
  <c r="BI4076"/>
  <c r="BH4076"/>
  <c r="BG4076"/>
  <c r="BF4076"/>
  <c r="T4076"/>
  <c r="R4076"/>
  <c r="P4076"/>
  <c r="BI4069"/>
  <c r="BH4069"/>
  <c r="BG4069"/>
  <c r="BF4069"/>
  <c r="T4069"/>
  <c r="R4069"/>
  <c r="P4069"/>
  <c r="BI4032"/>
  <c r="BH4032"/>
  <c r="BG4032"/>
  <c r="BF4032"/>
  <c r="T4032"/>
  <c r="R4032"/>
  <c r="P4032"/>
  <c r="BI4025"/>
  <c r="BH4025"/>
  <c r="BG4025"/>
  <c r="BF4025"/>
  <c r="T4025"/>
  <c r="R4025"/>
  <c r="P4025"/>
  <c r="BI3997"/>
  <c r="BH3997"/>
  <c r="BG3997"/>
  <c r="BF3997"/>
  <c r="T3997"/>
  <c r="R3997"/>
  <c r="P3997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5"/>
  <c r="BH3975"/>
  <c r="BG3975"/>
  <c r="BF3975"/>
  <c r="T3975"/>
  <c r="R3975"/>
  <c r="P3975"/>
  <c r="BI3973"/>
  <c r="BH3973"/>
  <c r="BG3973"/>
  <c r="BF3973"/>
  <c r="T3973"/>
  <c r="R3973"/>
  <c r="P3973"/>
  <c r="BI3971"/>
  <c r="BH3971"/>
  <c r="BG3971"/>
  <c r="BF3971"/>
  <c r="T3971"/>
  <c r="R3971"/>
  <c r="P3971"/>
  <c r="BI3969"/>
  <c r="BH3969"/>
  <c r="BG3969"/>
  <c r="BF3969"/>
  <c r="T3969"/>
  <c r="R3969"/>
  <c r="P3969"/>
  <c r="BI3967"/>
  <c r="BH3967"/>
  <c r="BG3967"/>
  <c r="BF3967"/>
  <c r="T3967"/>
  <c r="R3967"/>
  <c r="P3967"/>
  <c r="BI3947"/>
  <c r="BH3947"/>
  <c r="BG3947"/>
  <c r="BF3947"/>
  <c r="T3947"/>
  <c r="R3947"/>
  <c r="P3947"/>
  <c r="BI3921"/>
  <c r="BH3921"/>
  <c r="BG3921"/>
  <c r="BF3921"/>
  <c r="T3921"/>
  <c r="R3921"/>
  <c r="P3921"/>
  <c r="BI3913"/>
  <c r="BH3913"/>
  <c r="BG3913"/>
  <c r="BF3913"/>
  <c r="T3913"/>
  <c r="R3913"/>
  <c r="P3913"/>
  <c r="BI3903"/>
  <c r="BH3903"/>
  <c r="BG3903"/>
  <c r="BF3903"/>
  <c r="T3903"/>
  <c r="R3903"/>
  <c r="P3903"/>
  <c r="BI3875"/>
  <c r="BH3875"/>
  <c r="BG3875"/>
  <c r="BF3875"/>
  <c r="T3875"/>
  <c r="R3875"/>
  <c r="P3875"/>
  <c r="BI3865"/>
  <c r="BH3865"/>
  <c r="BG3865"/>
  <c r="BF3865"/>
  <c r="T3865"/>
  <c r="R3865"/>
  <c r="P3865"/>
  <c r="BI3852"/>
  <c r="BH3852"/>
  <c r="BG3852"/>
  <c r="BF3852"/>
  <c r="T3852"/>
  <c r="R3852"/>
  <c r="P3852"/>
  <c r="BI3842"/>
  <c r="BH3842"/>
  <c r="BG3842"/>
  <c r="BF3842"/>
  <c r="T3842"/>
  <c r="R3842"/>
  <c r="P3842"/>
  <c r="BI3805"/>
  <c r="BH3805"/>
  <c r="BG3805"/>
  <c r="BF3805"/>
  <c r="T3805"/>
  <c r="R3805"/>
  <c r="P3805"/>
  <c r="BI3801"/>
  <c r="BH3801"/>
  <c r="BG3801"/>
  <c r="BF3801"/>
  <c r="T3801"/>
  <c r="R3801"/>
  <c r="P3801"/>
  <c r="BI3798"/>
  <c r="BH3798"/>
  <c r="BG3798"/>
  <c r="BF3798"/>
  <c r="T3798"/>
  <c r="R3798"/>
  <c r="P3798"/>
  <c r="BI3787"/>
  <c r="BH3787"/>
  <c r="BG3787"/>
  <c r="BF3787"/>
  <c r="T3787"/>
  <c r="R3787"/>
  <c r="P3787"/>
  <c r="BI3774"/>
  <c r="BH3774"/>
  <c r="BG3774"/>
  <c r="BF3774"/>
  <c r="T3774"/>
  <c r="R3774"/>
  <c r="P3774"/>
  <c r="BI3768"/>
  <c r="BH3768"/>
  <c r="BG3768"/>
  <c r="BF3768"/>
  <c r="T3768"/>
  <c r="R3768"/>
  <c r="P3768"/>
  <c r="BI3762"/>
  <c r="BH3762"/>
  <c r="BG3762"/>
  <c r="BF3762"/>
  <c r="T3762"/>
  <c r="R3762"/>
  <c r="P3762"/>
  <c r="BI3758"/>
  <c r="BH3758"/>
  <c r="BG3758"/>
  <c r="BF3758"/>
  <c r="T3758"/>
  <c r="R3758"/>
  <c r="P3758"/>
  <c r="BI3747"/>
  <c r="BH3747"/>
  <c r="BG3747"/>
  <c r="BF3747"/>
  <c r="T3747"/>
  <c r="R3747"/>
  <c r="P3747"/>
  <c r="BI3736"/>
  <c r="BH3736"/>
  <c r="BG3736"/>
  <c r="BF3736"/>
  <c r="T3736"/>
  <c r="R3736"/>
  <c r="P3736"/>
  <c r="BI3732"/>
  <c r="BH3732"/>
  <c r="BG3732"/>
  <c r="BF3732"/>
  <c r="T3732"/>
  <c r="R3732"/>
  <c r="P3732"/>
  <c r="BI3729"/>
  <c r="BH3729"/>
  <c r="BG3729"/>
  <c r="BF3729"/>
  <c r="T3729"/>
  <c r="R3729"/>
  <c r="P3729"/>
  <c r="BI3713"/>
  <c r="BH3713"/>
  <c r="BG3713"/>
  <c r="BF3713"/>
  <c r="T3713"/>
  <c r="R3713"/>
  <c r="P3713"/>
  <c r="BI3708"/>
  <c r="BH3708"/>
  <c r="BG3708"/>
  <c r="BF3708"/>
  <c r="T3708"/>
  <c r="R3708"/>
  <c r="P3708"/>
  <c r="BI3703"/>
  <c r="BH3703"/>
  <c r="BG3703"/>
  <c r="BF3703"/>
  <c r="T3703"/>
  <c r="R3703"/>
  <c r="P3703"/>
  <c r="BI3681"/>
  <c r="BH3681"/>
  <c r="BG3681"/>
  <c r="BF3681"/>
  <c r="T3681"/>
  <c r="R3681"/>
  <c r="P3681"/>
  <c r="BI3677"/>
  <c r="BH3677"/>
  <c r="BG3677"/>
  <c r="BF3677"/>
  <c r="T3677"/>
  <c r="R3677"/>
  <c r="P3677"/>
  <c r="BI3666"/>
  <c r="BH3666"/>
  <c r="BG3666"/>
  <c r="BF3666"/>
  <c r="T3666"/>
  <c r="R3666"/>
  <c r="P3666"/>
  <c r="BI3663"/>
  <c r="BH3663"/>
  <c r="BG3663"/>
  <c r="BF3663"/>
  <c r="T3663"/>
  <c r="R3663"/>
  <c r="P3663"/>
  <c r="BI3655"/>
  <c r="BH3655"/>
  <c r="BG3655"/>
  <c r="BF3655"/>
  <c r="T3655"/>
  <c r="R3655"/>
  <c r="P3655"/>
  <c r="BI3644"/>
  <c r="BH3644"/>
  <c r="BG3644"/>
  <c r="BF3644"/>
  <c r="T3644"/>
  <c r="R3644"/>
  <c r="P3644"/>
  <c r="BI3636"/>
  <c r="BH3636"/>
  <c r="BG3636"/>
  <c r="BF3636"/>
  <c r="T3636"/>
  <c r="R3636"/>
  <c r="P3636"/>
  <c r="BI3625"/>
  <c r="BH3625"/>
  <c r="BG3625"/>
  <c r="BF3625"/>
  <c r="T3625"/>
  <c r="R3625"/>
  <c r="P3625"/>
  <c r="BI3614"/>
  <c r="BH3614"/>
  <c r="BG3614"/>
  <c r="BF3614"/>
  <c r="T3614"/>
  <c r="R3614"/>
  <c r="P3614"/>
  <c r="BI3609"/>
  <c r="BH3609"/>
  <c r="BG3609"/>
  <c r="BF3609"/>
  <c r="T3609"/>
  <c r="R3609"/>
  <c r="P3609"/>
  <c r="BI3604"/>
  <c r="BH3604"/>
  <c r="BG3604"/>
  <c r="BF3604"/>
  <c r="T3604"/>
  <c r="R3604"/>
  <c r="P3604"/>
  <c r="BI3582"/>
  <c r="BH3582"/>
  <c r="BG3582"/>
  <c r="BF3582"/>
  <c r="T3582"/>
  <c r="R3582"/>
  <c r="P3582"/>
  <c r="BI3575"/>
  <c r="BH3575"/>
  <c r="BG3575"/>
  <c r="BF3575"/>
  <c r="T3575"/>
  <c r="R3575"/>
  <c r="P3575"/>
  <c r="BI3535"/>
  <c r="BH3535"/>
  <c r="BG3535"/>
  <c r="BF3535"/>
  <c r="T3535"/>
  <c r="R3535"/>
  <c r="P3535"/>
  <c r="BI3529"/>
  <c r="BH3529"/>
  <c r="BG3529"/>
  <c r="BF3529"/>
  <c r="T3529"/>
  <c r="R3529"/>
  <c r="P3529"/>
  <c r="BI3523"/>
  <c r="BH3523"/>
  <c r="BG3523"/>
  <c r="BF3523"/>
  <c r="T3523"/>
  <c r="R3523"/>
  <c r="P3523"/>
  <c r="BI3517"/>
  <c r="BH3517"/>
  <c r="BG3517"/>
  <c r="BF3517"/>
  <c r="T3517"/>
  <c r="R3517"/>
  <c r="P3517"/>
  <c r="BI3511"/>
  <c r="BH3511"/>
  <c r="BG3511"/>
  <c r="BF3511"/>
  <c r="T3511"/>
  <c r="R3511"/>
  <c r="P3511"/>
  <c r="BI3500"/>
  <c r="BH3500"/>
  <c r="BG3500"/>
  <c r="BF3500"/>
  <c r="T3500"/>
  <c r="R3500"/>
  <c r="P3500"/>
  <c r="BI3489"/>
  <c r="BH3489"/>
  <c r="BG3489"/>
  <c r="BF3489"/>
  <c r="T3489"/>
  <c r="R3489"/>
  <c r="P3489"/>
  <c r="BI3483"/>
  <c r="BH3483"/>
  <c r="BG3483"/>
  <c r="BF3483"/>
  <c r="T3483"/>
  <c r="R3483"/>
  <c r="P3483"/>
  <c r="BI3477"/>
  <c r="BH3477"/>
  <c r="BG3477"/>
  <c r="BF3477"/>
  <c r="T3477"/>
  <c r="R3477"/>
  <c r="P3477"/>
  <c r="BI3473"/>
  <c r="BH3473"/>
  <c r="BG3473"/>
  <c r="BF3473"/>
  <c r="T3473"/>
  <c r="R3473"/>
  <c r="P3473"/>
  <c r="BI3470"/>
  <c r="BH3470"/>
  <c r="BG3470"/>
  <c r="BF3470"/>
  <c r="T3470"/>
  <c r="R3470"/>
  <c r="P3470"/>
  <c r="BI3468"/>
  <c r="BH3468"/>
  <c r="BG3468"/>
  <c r="BF3468"/>
  <c r="T3468"/>
  <c r="R3468"/>
  <c r="P3468"/>
  <c r="BI3465"/>
  <c r="BH3465"/>
  <c r="BG3465"/>
  <c r="BF3465"/>
  <c r="T3465"/>
  <c r="R3465"/>
  <c r="P3465"/>
  <c r="BI3462"/>
  <c r="BH3462"/>
  <c r="BG3462"/>
  <c r="BF3462"/>
  <c r="T3462"/>
  <c r="R3462"/>
  <c r="P3462"/>
  <c r="BI3453"/>
  <c r="BH3453"/>
  <c r="BG3453"/>
  <c r="BF3453"/>
  <c r="T3453"/>
  <c r="R3453"/>
  <c r="P3453"/>
  <c r="BI3449"/>
  <c r="BH3449"/>
  <c r="BG3449"/>
  <c r="BF3449"/>
  <c r="T3449"/>
  <c r="R3449"/>
  <c r="P3449"/>
  <c r="BI3446"/>
  <c r="BH3446"/>
  <c r="BG3446"/>
  <c r="BF3446"/>
  <c r="T3446"/>
  <c r="R3446"/>
  <c r="P3446"/>
  <c r="BI3439"/>
  <c r="BH3439"/>
  <c r="BG3439"/>
  <c r="BF3439"/>
  <c r="T3439"/>
  <c r="R3439"/>
  <c r="P3439"/>
  <c r="BI3428"/>
  <c r="BH3428"/>
  <c r="BG3428"/>
  <c r="BF3428"/>
  <c r="T3428"/>
  <c r="R3428"/>
  <c r="P3428"/>
  <c r="BI3416"/>
  <c r="BH3416"/>
  <c r="BG3416"/>
  <c r="BF3416"/>
  <c r="T3416"/>
  <c r="R3416"/>
  <c r="P3416"/>
  <c r="BI3382"/>
  <c r="BH3382"/>
  <c r="BG3382"/>
  <c r="BF3382"/>
  <c r="T3382"/>
  <c r="R3382"/>
  <c r="P3382"/>
  <c r="BI3370"/>
  <c r="BH3370"/>
  <c r="BG3370"/>
  <c r="BF3370"/>
  <c r="T3370"/>
  <c r="R3370"/>
  <c r="P3370"/>
  <c r="BI3331"/>
  <c r="BH3331"/>
  <c r="BG3331"/>
  <c r="BF3331"/>
  <c r="T3331"/>
  <c r="R3331"/>
  <c r="P3331"/>
  <c r="BI3324"/>
  <c r="BH3324"/>
  <c r="BG3324"/>
  <c r="BF3324"/>
  <c r="T3324"/>
  <c r="R3324"/>
  <c r="P3324"/>
  <c r="BI3318"/>
  <c r="BH3318"/>
  <c r="BG3318"/>
  <c r="BF3318"/>
  <c r="T3318"/>
  <c r="R3318"/>
  <c r="P3318"/>
  <c r="BI3312"/>
  <c r="BH3312"/>
  <c r="BG3312"/>
  <c r="BF3312"/>
  <c r="T3312"/>
  <c r="R3312"/>
  <c r="P3312"/>
  <c r="BI3275"/>
  <c r="BH3275"/>
  <c r="BG3275"/>
  <c r="BF3275"/>
  <c r="T3275"/>
  <c r="R3275"/>
  <c r="P3275"/>
  <c r="BI3237"/>
  <c r="BH3237"/>
  <c r="BG3237"/>
  <c r="BF3237"/>
  <c r="T3237"/>
  <c r="R3237"/>
  <c r="P3237"/>
  <c r="BI3232"/>
  <c r="BH3232"/>
  <c r="BG3232"/>
  <c r="BF3232"/>
  <c r="T3232"/>
  <c r="R3232"/>
  <c r="P3232"/>
  <c r="BI3226"/>
  <c r="BH3226"/>
  <c r="BG3226"/>
  <c r="BF3226"/>
  <c r="T3226"/>
  <c r="R3226"/>
  <c r="P3226"/>
  <c r="BI3199"/>
  <c r="BH3199"/>
  <c r="BG3199"/>
  <c r="BF3199"/>
  <c r="T3199"/>
  <c r="R3199"/>
  <c r="P3199"/>
  <c r="BI3194"/>
  <c r="BH3194"/>
  <c r="BG3194"/>
  <c r="BF3194"/>
  <c r="T3194"/>
  <c r="R3194"/>
  <c r="P3194"/>
  <c r="BI3137"/>
  <c r="BH3137"/>
  <c r="BG3137"/>
  <c r="BF3137"/>
  <c r="T3137"/>
  <c r="R3137"/>
  <c r="P3137"/>
  <c r="BI3130"/>
  <c r="BH3130"/>
  <c r="BG3130"/>
  <c r="BF3130"/>
  <c r="T3130"/>
  <c r="R3130"/>
  <c r="P3130"/>
  <c r="BI3126"/>
  <c r="BH3126"/>
  <c r="BG3126"/>
  <c r="BF3126"/>
  <c r="T3126"/>
  <c r="R3126"/>
  <c r="P3126"/>
  <c r="BI3105"/>
  <c r="BH3105"/>
  <c r="BG3105"/>
  <c r="BF3105"/>
  <c r="T3105"/>
  <c r="R3105"/>
  <c r="P3105"/>
  <c r="BI3101"/>
  <c r="BH3101"/>
  <c r="BG3101"/>
  <c r="BF3101"/>
  <c r="T3101"/>
  <c r="R3101"/>
  <c r="P3101"/>
  <c r="BI3093"/>
  <c r="BH3093"/>
  <c r="BG3093"/>
  <c r="BF3093"/>
  <c r="T3093"/>
  <c r="R3093"/>
  <c r="P3093"/>
  <c r="BI3088"/>
  <c r="BH3088"/>
  <c r="BG3088"/>
  <c r="BF3088"/>
  <c r="T3088"/>
  <c r="R3088"/>
  <c r="P3088"/>
  <c r="BI3081"/>
  <c r="BH3081"/>
  <c r="BG3081"/>
  <c r="BF3081"/>
  <c r="T3081"/>
  <c r="R3081"/>
  <c r="P3081"/>
  <c r="BI3024"/>
  <c r="BH3024"/>
  <c r="BG3024"/>
  <c r="BF3024"/>
  <c r="T3024"/>
  <c r="R3024"/>
  <c r="P3024"/>
  <c r="BI3020"/>
  <c r="BH3020"/>
  <c r="BG3020"/>
  <c r="BF3020"/>
  <c r="T3020"/>
  <c r="R3020"/>
  <c r="P3020"/>
  <c r="BI3017"/>
  <c r="BH3017"/>
  <c r="BG3017"/>
  <c r="BF3017"/>
  <c r="T3017"/>
  <c r="R3017"/>
  <c r="P3017"/>
  <c r="BI3010"/>
  <c r="BH3010"/>
  <c r="BG3010"/>
  <c r="BF3010"/>
  <c r="T3010"/>
  <c r="R3010"/>
  <c r="P3010"/>
  <c r="BI3003"/>
  <c r="BH3003"/>
  <c r="BG3003"/>
  <c r="BF3003"/>
  <c r="T3003"/>
  <c r="R3003"/>
  <c r="P3003"/>
  <c r="BI2996"/>
  <c r="BH2996"/>
  <c r="BG2996"/>
  <c r="BF2996"/>
  <c r="T2996"/>
  <c r="R2996"/>
  <c r="P2996"/>
  <c r="BI2994"/>
  <c r="BH2994"/>
  <c r="BG2994"/>
  <c r="BF2994"/>
  <c r="T2994"/>
  <c r="R2994"/>
  <c r="P2994"/>
  <c r="BI2988"/>
  <c r="BH2988"/>
  <c r="BG2988"/>
  <c r="BF2988"/>
  <c r="T2988"/>
  <c r="R2988"/>
  <c r="P2988"/>
  <c r="BI2985"/>
  <c r="BH2985"/>
  <c r="BG2985"/>
  <c r="BF2985"/>
  <c r="T2985"/>
  <c r="R2985"/>
  <c r="P2985"/>
  <c r="BI2979"/>
  <c r="BH2979"/>
  <c r="BG2979"/>
  <c r="BF2979"/>
  <c r="T2979"/>
  <c r="R2979"/>
  <c r="P2979"/>
  <c r="BI2972"/>
  <c r="BH2972"/>
  <c r="BG2972"/>
  <c r="BF2972"/>
  <c r="T2972"/>
  <c r="R2972"/>
  <c r="P2972"/>
  <c r="BI2956"/>
  <c r="BH2956"/>
  <c r="BG2956"/>
  <c r="BF2956"/>
  <c r="T2956"/>
  <c r="R2956"/>
  <c r="P2956"/>
  <c r="BI2954"/>
  <c r="BH2954"/>
  <c r="BG2954"/>
  <c r="BF2954"/>
  <c r="T2954"/>
  <c r="R2954"/>
  <c r="P2954"/>
  <c r="BI2947"/>
  <c r="BH2947"/>
  <c r="BG2947"/>
  <c r="BF2947"/>
  <c r="T2947"/>
  <c r="R2947"/>
  <c r="P2947"/>
  <c r="BI2943"/>
  <c r="BH2943"/>
  <c r="BG2943"/>
  <c r="BF2943"/>
  <c r="T2943"/>
  <c r="R2943"/>
  <c r="P2943"/>
  <c r="BI2936"/>
  <c r="BH2936"/>
  <c r="BG2936"/>
  <c r="BF2936"/>
  <c r="T2936"/>
  <c r="R2936"/>
  <c r="P2936"/>
  <c r="BI2931"/>
  <c r="BH2931"/>
  <c r="BG2931"/>
  <c r="BF2931"/>
  <c r="T2931"/>
  <c r="R2931"/>
  <c r="P2931"/>
  <c r="BI2925"/>
  <c r="BH2925"/>
  <c r="BG2925"/>
  <c r="BF2925"/>
  <c r="T2925"/>
  <c r="R2925"/>
  <c r="P2925"/>
  <c r="BI2923"/>
  <c r="BH2923"/>
  <c r="BG2923"/>
  <c r="BF2923"/>
  <c r="T2923"/>
  <c r="R2923"/>
  <c r="P2923"/>
  <c r="BI2915"/>
  <c r="BH2915"/>
  <c r="BG2915"/>
  <c r="BF2915"/>
  <c r="T2915"/>
  <c r="R2915"/>
  <c r="P2915"/>
  <c r="BI2913"/>
  <c r="BH2913"/>
  <c r="BG2913"/>
  <c r="BF2913"/>
  <c r="T2913"/>
  <c r="R2913"/>
  <c r="P2913"/>
  <c r="BI2911"/>
  <c r="BH2911"/>
  <c r="BG2911"/>
  <c r="BF2911"/>
  <c r="T2911"/>
  <c r="R2911"/>
  <c r="P2911"/>
  <c r="BI2899"/>
  <c r="BH2899"/>
  <c r="BG2899"/>
  <c r="BF2899"/>
  <c r="T2899"/>
  <c r="R2899"/>
  <c r="P2899"/>
  <c r="BI2886"/>
  <c r="BH2886"/>
  <c r="BG2886"/>
  <c r="BF2886"/>
  <c r="T2886"/>
  <c r="R2886"/>
  <c r="P2886"/>
  <c r="BI2873"/>
  <c r="BH2873"/>
  <c r="BG2873"/>
  <c r="BF2873"/>
  <c r="T2873"/>
  <c r="R2873"/>
  <c r="P2873"/>
  <c r="BI2869"/>
  <c r="BH2869"/>
  <c r="BG2869"/>
  <c r="BF2869"/>
  <c r="T2869"/>
  <c r="R2869"/>
  <c r="P2869"/>
  <c r="BI2866"/>
  <c r="BH2866"/>
  <c r="BG2866"/>
  <c r="BF2866"/>
  <c r="T2866"/>
  <c r="R2866"/>
  <c r="P2866"/>
  <c r="BI2864"/>
  <c r="BH2864"/>
  <c r="BG2864"/>
  <c r="BF2864"/>
  <c r="T2864"/>
  <c r="R2864"/>
  <c r="P2864"/>
  <c r="BI2857"/>
  <c r="BH2857"/>
  <c r="BG2857"/>
  <c r="BF2857"/>
  <c r="T2857"/>
  <c r="R2857"/>
  <c r="P2857"/>
  <c r="BI2844"/>
  <c r="BH2844"/>
  <c r="BG2844"/>
  <c r="BF2844"/>
  <c r="T2844"/>
  <c r="R2844"/>
  <c r="P2844"/>
  <c r="BI2828"/>
  <c r="BH2828"/>
  <c r="BG2828"/>
  <c r="BF2828"/>
  <c r="T2828"/>
  <c r="R2828"/>
  <c r="P2828"/>
  <c r="BI2824"/>
  <c r="BH2824"/>
  <c r="BG2824"/>
  <c r="BF2824"/>
  <c r="T2824"/>
  <c r="R2824"/>
  <c r="P2824"/>
  <c r="BI2818"/>
  <c r="BH2818"/>
  <c r="BG2818"/>
  <c r="BF2818"/>
  <c r="T2818"/>
  <c r="R2818"/>
  <c r="P2818"/>
  <c r="BI2801"/>
  <c r="BH2801"/>
  <c r="BG2801"/>
  <c r="BF2801"/>
  <c r="T2801"/>
  <c r="R2801"/>
  <c r="P2801"/>
  <c r="BI2784"/>
  <c r="BH2784"/>
  <c r="BG2784"/>
  <c r="BF2784"/>
  <c r="T2784"/>
  <c r="R2784"/>
  <c r="P2784"/>
  <c r="BI2733"/>
  <c r="BH2733"/>
  <c r="BG2733"/>
  <c r="BF2733"/>
  <c r="T2733"/>
  <c r="R2733"/>
  <c r="P2733"/>
  <c r="BI2731"/>
  <c r="BH2731"/>
  <c r="BG2731"/>
  <c r="BF2731"/>
  <c r="T2731"/>
  <c r="R2731"/>
  <c r="P2731"/>
  <c r="BI2729"/>
  <c r="BH2729"/>
  <c r="BG2729"/>
  <c r="BF2729"/>
  <c r="T2729"/>
  <c r="R2729"/>
  <c r="P2729"/>
  <c r="BI2727"/>
  <c r="BH2727"/>
  <c r="BG2727"/>
  <c r="BF2727"/>
  <c r="T2727"/>
  <c r="R2727"/>
  <c r="P2727"/>
  <c r="BI2720"/>
  <c r="BH2720"/>
  <c r="BG2720"/>
  <c r="BF2720"/>
  <c r="T2720"/>
  <c r="R2720"/>
  <c r="P2720"/>
  <c r="BI2718"/>
  <c r="BH2718"/>
  <c r="BG2718"/>
  <c r="BF2718"/>
  <c r="T2718"/>
  <c r="R2718"/>
  <c r="P2718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6"/>
  <c r="BH2706"/>
  <c r="BG2706"/>
  <c r="BF2706"/>
  <c r="T2706"/>
  <c r="R2706"/>
  <c r="P2706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8"/>
  <c r="BH2698"/>
  <c r="BG2698"/>
  <c r="BF2698"/>
  <c r="T2698"/>
  <c r="R2698"/>
  <c r="P2698"/>
  <c r="BI2696"/>
  <c r="BH2696"/>
  <c r="BG2696"/>
  <c r="BF2696"/>
  <c r="T2696"/>
  <c r="R2696"/>
  <c r="P2696"/>
  <c r="BI2694"/>
  <c r="BH2694"/>
  <c r="BG2694"/>
  <c r="BF2694"/>
  <c r="T2694"/>
  <c r="R2694"/>
  <c r="P2694"/>
  <c r="BI2692"/>
  <c r="BH2692"/>
  <c r="BG2692"/>
  <c r="BF2692"/>
  <c r="T2692"/>
  <c r="R2692"/>
  <c r="P2692"/>
  <c r="BI2690"/>
  <c r="BH2690"/>
  <c r="BG2690"/>
  <c r="BF2690"/>
  <c r="T2690"/>
  <c r="R2690"/>
  <c r="P2690"/>
  <c r="BI2688"/>
  <c r="BH2688"/>
  <c r="BG2688"/>
  <c r="BF2688"/>
  <c r="T2688"/>
  <c r="R2688"/>
  <c r="P2688"/>
  <c r="BI2686"/>
  <c r="BH2686"/>
  <c r="BG2686"/>
  <c r="BF2686"/>
  <c r="T2686"/>
  <c r="R2686"/>
  <c r="P2686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60"/>
  <c r="BH2660"/>
  <c r="BG2660"/>
  <c r="BF2660"/>
  <c r="T2660"/>
  <c r="R2660"/>
  <c r="P266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32"/>
  <c r="BH2632"/>
  <c r="BG2632"/>
  <c r="BF2632"/>
  <c r="T2632"/>
  <c r="R2632"/>
  <c r="P2632"/>
  <c r="BI2620"/>
  <c r="BH2620"/>
  <c r="BG2620"/>
  <c r="BF2620"/>
  <c r="T2620"/>
  <c r="R2620"/>
  <c r="P2620"/>
  <c r="BI2608"/>
  <c r="BH2608"/>
  <c r="BG2608"/>
  <c r="BF2608"/>
  <c r="T2608"/>
  <c r="R2608"/>
  <c r="P2608"/>
  <c r="BI2587"/>
  <c r="BH2587"/>
  <c r="BG2587"/>
  <c r="BF2587"/>
  <c r="T2587"/>
  <c r="R2587"/>
  <c r="P2587"/>
  <c r="BI2585"/>
  <c r="BH2585"/>
  <c r="BG2585"/>
  <c r="BF2585"/>
  <c r="T2585"/>
  <c r="R2585"/>
  <c r="P2585"/>
  <c r="BI2578"/>
  <c r="BH2578"/>
  <c r="BG2578"/>
  <c r="BF2578"/>
  <c r="T2578"/>
  <c r="R2578"/>
  <c r="P2578"/>
  <c r="BI2574"/>
  <c r="BH2574"/>
  <c r="BG2574"/>
  <c r="BF2574"/>
  <c r="T2574"/>
  <c r="R2574"/>
  <c r="P2574"/>
  <c r="BI2571"/>
  <c r="BH2571"/>
  <c r="BG2571"/>
  <c r="BF2571"/>
  <c r="T2571"/>
  <c r="R2571"/>
  <c r="P2571"/>
  <c r="BI2568"/>
  <c r="BH2568"/>
  <c r="BG2568"/>
  <c r="BF2568"/>
  <c r="T2568"/>
  <c r="R2568"/>
  <c r="P2568"/>
  <c r="BI2565"/>
  <c r="BH2565"/>
  <c r="BG2565"/>
  <c r="BF2565"/>
  <c r="T2565"/>
  <c r="R2565"/>
  <c r="P2565"/>
  <c r="BI2563"/>
  <c r="BH2563"/>
  <c r="BG2563"/>
  <c r="BF2563"/>
  <c r="T2563"/>
  <c r="R2563"/>
  <c r="P2563"/>
  <c r="BI2556"/>
  <c r="BH2556"/>
  <c r="BG2556"/>
  <c r="BF2556"/>
  <c r="T2556"/>
  <c r="R2556"/>
  <c r="P2556"/>
  <c r="BI2553"/>
  <c r="BH2553"/>
  <c r="BG2553"/>
  <c r="BF2553"/>
  <c r="T2553"/>
  <c r="R2553"/>
  <c r="P2553"/>
  <c r="BI2547"/>
  <c r="BH2547"/>
  <c r="BG2547"/>
  <c r="BF2547"/>
  <c r="T2547"/>
  <c r="R2547"/>
  <c r="P2547"/>
  <c r="BI2541"/>
  <c r="BH2541"/>
  <c r="BG2541"/>
  <c r="BF2541"/>
  <c r="T2541"/>
  <c r="R2541"/>
  <c r="P2541"/>
  <c r="BI2534"/>
  <c r="BH2534"/>
  <c r="BG2534"/>
  <c r="BF2534"/>
  <c r="T2534"/>
  <c r="R2534"/>
  <c r="P2534"/>
  <c r="BI2527"/>
  <c r="BH2527"/>
  <c r="BG2527"/>
  <c r="BF2527"/>
  <c r="T2527"/>
  <c r="R2527"/>
  <c r="P2527"/>
  <c r="BI2520"/>
  <c r="BH2520"/>
  <c r="BG2520"/>
  <c r="BF2520"/>
  <c r="T2520"/>
  <c r="R2520"/>
  <c r="P2520"/>
  <c r="BI2513"/>
  <c r="BH2513"/>
  <c r="BG2513"/>
  <c r="BF2513"/>
  <c r="T2513"/>
  <c r="R2513"/>
  <c r="P2513"/>
  <c r="BI2509"/>
  <c r="BH2509"/>
  <c r="BG2509"/>
  <c r="BF2509"/>
  <c r="T2509"/>
  <c r="R2509"/>
  <c r="P2509"/>
  <c r="BI2506"/>
  <c r="BH2506"/>
  <c r="BG2506"/>
  <c r="BF2506"/>
  <c r="T2506"/>
  <c r="R2506"/>
  <c r="P2506"/>
  <c r="BI2499"/>
  <c r="BH2499"/>
  <c r="BG2499"/>
  <c r="BF2499"/>
  <c r="T2499"/>
  <c r="R2499"/>
  <c r="P2499"/>
  <c r="BI2490"/>
  <c r="BH2490"/>
  <c r="BG2490"/>
  <c r="BF2490"/>
  <c r="T2490"/>
  <c r="R2490"/>
  <c r="P2490"/>
  <c r="BI2488"/>
  <c r="BH2488"/>
  <c r="BG2488"/>
  <c r="BF2488"/>
  <c r="T2488"/>
  <c r="R2488"/>
  <c r="P2488"/>
  <c r="BI2481"/>
  <c r="BH2481"/>
  <c r="BG2481"/>
  <c r="BF2481"/>
  <c r="T2481"/>
  <c r="R2481"/>
  <c r="P2481"/>
  <c r="BI2474"/>
  <c r="BH2474"/>
  <c r="BG2474"/>
  <c r="BF2474"/>
  <c r="T2474"/>
  <c r="R2474"/>
  <c r="P2474"/>
  <c r="BI2468"/>
  <c r="BH2468"/>
  <c r="BG2468"/>
  <c r="BF2468"/>
  <c r="T2468"/>
  <c r="R2468"/>
  <c r="P2468"/>
  <c r="BI2445"/>
  <c r="BH2445"/>
  <c r="BG2445"/>
  <c r="BF2445"/>
  <c r="T2445"/>
  <c r="R2445"/>
  <c r="P2445"/>
  <c r="BI2441"/>
  <c r="BH2441"/>
  <c r="BG2441"/>
  <c r="BF2441"/>
  <c r="T2441"/>
  <c r="R2441"/>
  <c r="P2441"/>
  <c r="BI2435"/>
  <c r="BH2435"/>
  <c r="BG2435"/>
  <c r="BF2435"/>
  <c r="T2435"/>
  <c r="R2435"/>
  <c r="P2435"/>
  <c r="BI2407"/>
  <c r="BH2407"/>
  <c r="BG2407"/>
  <c r="BF2407"/>
  <c r="T2407"/>
  <c r="R2407"/>
  <c r="P2407"/>
  <c r="BI2401"/>
  <c r="BH2401"/>
  <c r="BG2401"/>
  <c r="BF2401"/>
  <c r="T2401"/>
  <c r="R2401"/>
  <c r="P2401"/>
  <c r="BI2395"/>
  <c r="BH2395"/>
  <c r="BG2395"/>
  <c r="BF2395"/>
  <c r="T2395"/>
  <c r="R2395"/>
  <c r="P2395"/>
  <c r="BI2388"/>
  <c r="BH2388"/>
  <c r="BG2388"/>
  <c r="BF2388"/>
  <c r="T2388"/>
  <c r="R2388"/>
  <c r="P2388"/>
  <c r="BI2381"/>
  <c r="BH2381"/>
  <c r="BG2381"/>
  <c r="BF2381"/>
  <c r="T2381"/>
  <c r="R2381"/>
  <c r="P2381"/>
  <c r="BI2377"/>
  <c r="BH2377"/>
  <c r="BG2377"/>
  <c r="BF2377"/>
  <c r="T2377"/>
  <c r="R2377"/>
  <c r="P2377"/>
  <c r="BI2374"/>
  <c r="BH2374"/>
  <c r="BG2374"/>
  <c r="BF2374"/>
  <c r="T2374"/>
  <c r="R2374"/>
  <c r="P2374"/>
  <c r="BI2368"/>
  <c r="BH2368"/>
  <c r="BG2368"/>
  <c r="BF2368"/>
  <c r="T2368"/>
  <c r="R2368"/>
  <c r="P2368"/>
  <c r="BI2364"/>
  <c r="BH2364"/>
  <c r="BG2364"/>
  <c r="BF2364"/>
  <c r="T2364"/>
  <c r="R2364"/>
  <c r="P2364"/>
  <c r="BI2361"/>
  <c r="BH2361"/>
  <c r="BG2361"/>
  <c r="BF2361"/>
  <c r="T2361"/>
  <c r="R2361"/>
  <c r="P2361"/>
  <c r="BI2359"/>
  <c r="BH2359"/>
  <c r="BG2359"/>
  <c r="BF2359"/>
  <c r="T2359"/>
  <c r="R2359"/>
  <c r="P2359"/>
  <c r="BI2355"/>
  <c r="BH2355"/>
  <c r="BG2355"/>
  <c r="BF2355"/>
  <c r="T2355"/>
  <c r="R2355"/>
  <c r="P2355"/>
  <c r="BI2352"/>
  <c r="BH2352"/>
  <c r="BG2352"/>
  <c r="BF2352"/>
  <c r="T2352"/>
  <c r="R2352"/>
  <c r="P2352"/>
  <c r="BI2349"/>
  <c r="BH2349"/>
  <c r="BG2349"/>
  <c r="BF2349"/>
  <c r="T2349"/>
  <c r="R2349"/>
  <c r="P2349"/>
  <c r="BI2340"/>
  <c r="BH2340"/>
  <c r="BG2340"/>
  <c r="BF2340"/>
  <c r="T2340"/>
  <c r="R2340"/>
  <c r="P2340"/>
  <c r="BI2336"/>
  <c r="BH2336"/>
  <c r="BG2336"/>
  <c r="BF2336"/>
  <c r="T2336"/>
  <c r="R2336"/>
  <c r="P2336"/>
  <c r="BI2330"/>
  <c r="BH2330"/>
  <c r="BG2330"/>
  <c r="BF2330"/>
  <c r="T2330"/>
  <c r="R2330"/>
  <c r="P2330"/>
  <c r="BI2320"/>
  <c r="BH2320"/>
  <c r="BG2320"/>
  <c r="BF2320"/>
  <c r="T2320"/>
  <c r="R2320"/>
  <c r="P2320"/>
  <c r="BI2314"/>
  <c r="BH2314"/>
  <c r="BG2314"/>
  <c r="BF2314"/>
  <c r="T2314"/>
  <c r="R2314"/>
  <c r="P2314"/>
  <c r="BI2301"/>
  <c r="BH2301"/>
  <c r="BG2301"/>
  <c r="BF2301"/>
  <c r="T2301"/>
  <c r="R2301"/>
  <c r="P2301"/>
  <c r="BI2293"/>
  <c r="BH2293"/>
  <c r="BG2293"/>
  <c r="BF2293"/>
  <c r="T2293"/>
  <c r="R2293"/>
  <c r="P2293"/>
  <c r="BI2287"/>
  <c r="BH2287"/>
  <c r="BG2287"/>
  <c r="BF2287"/>
  <c r="T2287"/>
  <c r="R2287"/>
  <c r="P2287"/>
  <c r="BI2275"/>
  <c r="BH2275"/>
  <c r="BG2275"/>
  <c r="BF2275"/>
  <c r="T2275"/>
  <c r="R2275"/>
  <c r="P2275"/>
  <c r="BI2268"/>
  <c r="BH2268"/>
  <c r="BG2268"/>
  <c r="BF2268"/>
  <c r="T2268"/>
  <c r="R2268"/>
  <c r="P2268"/>
  <c r="BI2263"/>
  <c r="BH2263"/>
  <c r="BG2263"/>
  <c r="BF2263"/>
  <c r="T2263"/>
  <c r="R2263"/>
  <c r="P2263"/>
  <c r="BI2258"/>
  <c r="BH2258"/>
  <c r="BG2258"/>
  <c r="BF2258"/>
  <c r="T2258"/>
  <c r="R2258"/>
  <c r="P2258"/>
  <c r="BI2253"/>
  <c r="BH2253"/>
  <c r="BG2253"/>
  <c r="BF2253"/>
  <c r="T2253"/>
  <c r="R2253"/>
  <c r="P2253"/>
  <c r="BI2248"/>
  <c r="BH2248"/>
  <c r="BG2248"/>
  <c r="BF2248"/>
  <c r="T2248"/>
  <c r="R2248"/>
  <c r="P2248"/>
  <c r="BI2235"/>
  <c r="BH2235"/>
  <c r="BG2235"/>
  <c r="BF2235"/>
  <c r="T2235"/>
  <c r="R2235"/>
  <c r="P2235"/>
  <c r="BI2215"/>
  <c r="BH2215"/>
  <c r="BG2215"/>
  <c r="BF2215"/>
  <c r="T2215"/>
  <c r="R2215"/>
  <c r="P2215"/>
  <c r="BI2201"/>
  <c r="BH2201"/>
  <c r="BG2201"/>
  <c r="BF2201"/>
  <c r="T2201"/>
  <c r="R2201"/>
  <c r="P2201"/>
  <c r="BI2184"/>
  <c r="BH2184"/>
  <c r="BG2184"/>
  <c r="BF2184"/>
  <c r="T2184"/>
  <c r="R2184"/>
  <c r="P2184"/>
  <c r="BI2174"/>
  <c r="BH2174"/>
  <c r="BG2174"/>
  <c r="BF2174"/>
  <c r="T2174"/>
  <c r="R2174"/>
  <c r="P2174"/>
  <c r="BI2172"/>
  <c r="BH2172"/>
  <c r="BG2172"/>
  <c r="BF2172"/>
  <c r="T2172"/>
  <c r="R2172"/>
  <c r="P2172"/>
  <c r="BI2169"/>
  <c r="BH2169"/>
  <c r="BG2169"/>
  <c r="BF2169"/>
  <c r="T2169"/>
  <c r="R2169"/>
  <c r="P2169"/>
  <c r="BI2165"/>
  <c r="BH2165"/>
  <c r="BG2165"/>
  <c r="BF2165"/>
  <c r="T2165"/>
  <c r="R2165"/>
  <c r="P2165"/>
  <c r="BI2162"/>
  <c r="BH2162"/>
  <c r="BG2162"/>
  <c r="BF2162"/>
  <c r="T2162"/>
  <c r="R2162"/>
  <c r="P2162"/>
  <c r="BI2159"/>
  <c r="BH2159"/>
  <c r="BG2159"/>
  <c r="BF2159"/>
  <c r="T2159"/>
  <c r="R2159"/>
  <c r="P2159"/>
  <c r="BI2156"/>
  <c r="BH2156"/>
  <c r="BG2156"/>
  <c r="BF2156"/>
  <c r="T2156"/>
  <c r="R2156"/>
  <c r="P2156"/>
  <c r="BI2153"/>
  <c r="BH2153"/>
  <c r="BG2153"/>
  <c r="BF2153"/>
  <c r="T2153"/>
  <c r="R2153"/>
  <c r="P2153"/>
  <c r="BI2146"/>
  <c r="BH2146"/>
  <c r="BG2146"/>
  <c r="BF2146"/>
  <c r="T2146"/>
  <c r="R2146"/>
  <c r="P2146"/>
  <c r="BI2141"/>
  <c r="BH2141"/>
  <c r="BG2141"/>
  <c r="BF2141"/>
  <c r="T2141"/>
  <c r="R2141"/>
  <c r="P2141"/>
  <c r="BI2136"/>
  <c r="BH2136"/>
  <c r="BG2136"/>
  <c r="BF2136"/>
  <c r="T2136"/>
  <c r="R2136"/>
  <c r="P2136"/>
  <c r="BI2131"/>
  <c r="BH2131"/>
  <c r="BG2131"/>
  <c r="BF2131"/>
  <c r="T2131"/>
  <c r="R2131"/>
  <c r="P2131"/>
  <c r="BI2125"/>
  <c r="BH2125"/>
  <c r="BG2125"/>
  <c r="BF2125"/>
  <c r="T2125"/>
  <c r="R2125"/>
  <c r="P2125"/>
  <c r="BI2119"/>
  <c r="BH2119"/>
  <c r="BG2119"/>
  <c r="BF2119"/>
  <c r="T2119"/>
  <c r="R2119"/>
  <c r="P2119"/>
  <c r="BI2112"/>
  <c r="BH2112"/>
  <c r="BG2112"/>
  <c r="BF2112"/>
  <c r="T2112"/>
  <c r="R2112"/>
  <c r="P2112"/>
  <c r="BI2105"/>
  <c r="BH2105"/>
  <c r="BG2105"/>
  <c r="BF2105"/>
  <c r="T2105"/>
  <c r="R2105"/>
  <c r="P2105"/>
  <c r="BI2099"/>
  <c r="BH2099"/>
  <c r="BG2099"/>
  <c r="BF2099"/>
  <c r="T2099"/>
  <c r="R2099"/>
  <c r="P2099"/>
  <c r="BI2093"/>
  <c r="BH2093"/>
  <c r="BG2093"/>
  <c r="BF2093"/>
  <c r="T2093"/>
  <c r="R2093"/>
  <c r="P2093"/>
  <c r="BI2087"/>
  <c r="BH2087"/>
  <c r="BG2087"/>
  <c r="BF2087"/>
  <c r="T2087"/>
  <c r="R2087"/>
  <c r="P2087"/>
  <c r="BI2081"/>
  <c r="BH2081"/>
  <c r="BG2081"/>
  <c r="BF2081"/>
  <c r="T2081"/>
  <c r="R2081"/>
  <c r="P2081"/>
  <c r="BI2075"/>
  <c r="BH2075"/>
  <c r="BG2075"/>
  <c r="BF2075"/>
  <c r="T2075"/>
  <c r="R2075"/>
  <c r="P2075"/>
  <c r="BI2071"/>
  <c r="BH2071"/>
  <c r="BG2071"/>
  <c r="BF2071"/>
  <c r="T2071"/>
  <c r="R2071"/>
  <c r="P2071"/>
  <c r="BI2068"/>
  <c r="BH2068"/>
  <c r="BG2068"/>
  <c r="BF2068"/>
  <c r="T2068"/>
  <c r="R2068"/>
  <c r="P2068"/>
  <c r="BI2064"/>
  <c r="BH2064"/>
  <c r="BG2064"/>
  <c r="BF2064"/>
  <c r="T2064"/>
  <c r="R2064"/>
  <c r="P2064"/>
  <c r="BI2061"/>
  <c r="BH2061"/>
  <c r="BG2061"/>
  <c r="BF2061"/>
  <c r="T2061"/>
  <c r="R2061"/>
  <c r="P2061"/>
  <c r="BI2059"/>
  <c r="BH2059"/>
  <c r="BG2059"/>
  <c r="BF2059"/>
  <c r="T2059"/>
  <c r="R2059"/>
  <c r="P2059"/>
  <c r="BI2056"/>
  <c r="BH2056"/>
  <c r="BG2056"/>
  <c r="BF2056"/>
  <c r="T2056"/>
  <c r="R2056"/>
  <c r="P2056"/>
  <c r="BI2052"/>
  <c r="BH2052"/>
  <c r="BG2052"/>
  <c r="BF2052"/>
  <c r="T2052"/>
  <c r="R2052"/>
  <c r="P2052"/>
  <c r="BI2046"/>
  <c r="BH2046"/>
  <c r="BG2046"/>
  <c r="BF2046"/>
  <c r="T2046"/>
  <c r="R2046"/>
  <c r="P2046"/>
  <c r="BI2034"/>
  <c r="BH2034"/>
  <c r="BG2034"/>
  <c r="BF2034"/>
  <c r="T2034"/>
  <c r="R2034"/>
  <c r="P2034"/>
  <c r="BI2028"/>
  <c r="BH2028"/>
  <c r="BG2028"/>
  <c r="BF2028"/>
  <c r="T2028"/>
  <c r="R2028"/>
  <c r="P2028"/>
  <c r="BI2021"/>
  <c r="BH2021"/>
  <c r="BG2021"/>
  <c r="BF2021"/>
  <c r="T2021"/>
  <c r="R2021"/>
  <c r="P2021"/>
  <c r="BI2014"/>
  <c r="BH2014"/>
  <c r="BG2014"/>
  <c r="BF2014"/>
  <c r="T2014"/>
  <c r="R2014"/>
  <c r="P2014"/>
  <c r="BI2011"/>
  <c r="BH2011"/>
  <c r="BG2011"/>
  <c r="BF2011"/>
  <c r="T2011"/>
  <c r="R2011"/>
  <c r="P2011"/>
  <c r="BI2008"/>
  <c r="BH2008"/>
  <c r="BG2008"/>
  <c r="BF2008"/>
  <c r="T2008"/>
  <c r="R2008"/>
  <c r="P2008"/>
  <c r="BI2005"/>
  <c r="BH2005"/>
  <c r="BG2005"/>
  <c r="BF2005"/>
  <c r="T2005"/>
  <c r="R2005"/>
  <c r="P2005"/>
  <c r="BI1999"/>
  <c r="BH1999"/>
  <c r="BG1999"/>
  <c r="BF1999"/>
  <c r="T1999"/>
  <c r="R1999"/>
  <c r="P1999"/>
  <c r="BI1992"/>
  <c r="BH1992"/>
  <c r="BG1992"/>
  <c r="BF1992"/>
  <c r="T1992"/>
  <c r="R1992"/>
  <c r="P1992"/>
  <c r="BI1985"/>
  <c r="BH1985"/>
  <c r="BG1985"/>
  <c r="BF1985"/>
  <c r="T1985"/>
  <c r="R1985"/>
  <c r="P1985"/>
  <c r="BI1978"/>
  <c r="BH1978"/>
  <c r="BG1978"/>
  <c r="BF1978"/>
  <c r="T1978"/>
  <c r="R1978"/>
  <c r="P1978"/>
  <c r="BI1971"/>
  <c r="BH1971"/>
  <c r="BG1971"/>
  <c r="BF1971"/>
  <c r="T1971"/>
  <c r="R1971"/>
  <c r="P1971"/>
  <c r="BI1964"/>
  <c r="BH1964"/>
  <c r="BG1964"/>
  <c r="BF1964"/>
  <c r="T1964"/>
  <c r="R1964"/>
  <c r="P1964"/>
  <c r="BI1961"/>
  <c r="BH1961"/>
  <c r="BG1961"/>
  <c r="BF1961"/>
  <c r="T1961"/>
  <c r="R1961"/>
  <c r="P1961"/>
  <c r="BI1954"/>
  <c r="BH1954"/>
  <c r="BG1954"/>
  <c r="BF1954"/>
  <c r="T1954"/>
  <c r="R1954"/>
  <c r="P1954"/>
  <c r="BI1951"/>
  <c r="BH1951"/>
  <c r="BG1951"/>
  <c r="BF1951"/>
  <c r="T1951"/>
  <c r="R1951"/>
  <c r="P1951"/>
  <c r="BI1944"/>
  <c r="BH1944"/>
  <c r="BG1944"/>
  <c r="BF1944"/>
  <c r="T1944"/>
  <c r="R1944"/>
  <c r="P1944"/>
  <c r="BI1940"/>
  <c r="BH1940"/>
  <c r="BG1940"/>
  <c r="BF1940"/>
  <c r="T1940"/>
  <c r="R1940"/>
  <c r="P1940"/>
  <c r="BI1937"/>
  <c r="BH1937"/>
  <c r="BG1937"/>
  <c r="BF1937"/>
  <c r="T1937"/>
  <c r="R1937"/>
  <c r="P1937"/>
  <c r="BI1929"/>
  <c r="BH1929"/>
  <c r="BG1929"/>
  <c r="BF1929"/>
  <c r="T1929"/>
  <c r="R1929"/>
  <c r="P1929"/>
  <c r="BI1920"/>
  <c r="BH1920"/>
  <c r="BG1920"/>
  <c r="BF1920"/>
  <c r="T1920"/>
  <c r="R1920"/>
  <c r="P1920"/>
  <c r="BI1911"/>
  <c r="BH1911"/>
  <c r="BG1911"/>
  <c r="BF1911"/>
  <c r="T1911"/>
  <c r="R1911"/>
  <c r="P1911"/>
  <c r="BI1907"/>
  <c r="BH1907"/>
  <c r="BG1907"/>
  <c r="BF1907"/>
  <c r="T1907"/>
  <c r="R1907"/>
  <c r="P1907"/>
  <c r="BI1901"/>
  <c r="BH1901"/>
  <c r="BG1901"/>
  <c r="BF1901"/>
  <c r="T1901"/>
  <c r="R1901"/>
  <c r="P1901"/>
  <c r="BI1897"/>
  <c r="BH1897"/>
  <c r="BG1897"/>
  <c r="BF1897"/>
  <c r="T1897"/>
  <c r="R1897"/>
  <c r="P1897"/>
  <c r="BI1891"/>
  <c r="BH1891"/>
  <c r="BG1891"/>
  <c r="BF1891"/>
  <c r="T1891"/>
  <c r="R1891"/>
  <c r="P1891"/>
  <c r="BI1882"/>
  <c r="BH1882"/>
  <c r="BG1882"/>
  <c r="BF1882"/>
  <c r="T1882"/>
  <c r="R1882"/>
  <c r="P1882"/>
  <c r="BI1878"/>
  <c r="BH1878"/>
  <c r="BG1878"/>
  <c r="BF1878"/>
  <c r="T1878"/>
  <c r="R1878"/>
  <c r="P1878"/>
  <c r="BI1866"/>
  <c r="BH1866"/>
  <c r="BG1866"/>
  <c r="BF1866"/>
  <c r="T1866"/>
  <c r="R1866"/>
  <c r="P1866"/>
  <c r="BI1862"/>
  <c r="BH1862"/>
  <c r="BG1862"/>
  <c r="BF1862"/>
  <c r="T1862"/>
  <c r="R1862"/>
  <c r="P1862"/>
  <c r="BI1859"/>
  <c r="BH1859"/>
  <c r="BG1859"/>
  <c r="BF1859"/>
  <c r="T1859"/>
  <c r="R1859"/>
  <c r="P1859"/>
  <c r="BI1854"/>
  <c r="BH1854"/>
  <c r="BG1854"/>
  <c r="BF1854"/>
  <c r="T1854"/>
  <c r="T1853"/>
  <c r="R1854"/>
  <c r="R1853"/>
  <c r="P1854"/>
  <c r="P1853"/>
  <c r="BI1850"/>
  <c r="BH1850"/>
  <c r="BG1850"/>
  <c r="BF1850"/>
  <c r="T1850"/>
  <c r="R1850"/>
  <c r="P1850"/>
  <c r="BI1846"/>
  <c r="BH1846"/>
  <c r="BG1846"/>
  <c r="BF1846"/>
  <c r="T1846"/>
  <c r="R1846"/>
  <c r="P1846"/>
  <c r="BI1843"/>
  <c r="BH1843"/>
  <c r="BG1843"/>
  <c r="BF1843"/>
  <c r="T1843"/>
  <c r="R1843"/>
  <c r="P1843"/>
  <c r="BI1840"/>
  <c r="BH1840"/>
  <c r="BG1840"/>
  <c r="BF1840"/>
  <c r="T1840"/>
  <c r="R1840"/>
  <c r="P1840"/>
  <c r="BI1834"/>
  <c r="BH1834"/>
  <c r="BG1834"/>
  <c r="BF1834"/>
  <c r="T1834"/>
  <c r="R1834"/>
  <c r="P1834"/>
  <c r="BI1829"/>
  <c r="BH1829"/>
  <c r="BG1829"/>
  <c r="BF1829"/>
  <c r="T1829"/>
  <c r="R1829"/>
  <c r="P1829"/>
  <c r="BI1825"/>
  <c r="BH1825"/>
  <c r="BG1825"/>
  <c r="BF1825"/>
  <c r="T1825"/>
  <c r="R1825"/>
  <c r="P1825"/>
  <c r="BI1818"/>
  <c r="BH1818"/>
  <c r="BG1818"/>
  <c r="BF1818"/>
  <c r="T1818"/>
  <c r="R1818"/>
  <c r="P1818"/>
  <c r="BI1814"/>
  <c r="BH1814"/>
  <c r="BG1814"/>
  <c r="BF1814"/>
  <c r="T1814"/>
  <c r="R1814"/>
  <c r="P1814"/>
  <c r="BI1803"/>
  <c r="BH1803"/>
  <c r="BG1803"/>
  <c r="BF1803"/>
  <c r="T1803"/>
  <c r="R1803"/>
  <c r="P1803"/>
  <c r="BI1799"/>
  <c r="BH1799"/>
  <c r="BG1799"/>
  <c r="BF1799"/>
  <c r="T1799"/>
  <c r="R1799"/>
  <c r="P1799"/>
  <c r="BI1793"/>
  <c r="BH1793"/>
  <c r="BG1793"/>
  <c r="BF1793"/>
  <c r="T1793"/>
  <c r="R1793"/>
  <c r="P1793"/>
  <c r="BI1787"/>
  <c r="BH1787"/>
  <c r="BG1787"/>
  <c r="BF1787"/>
  <c r="T1787"/>
  <c r="R1787"/>
  <c r="P1787"/>
  <c r="BI1781"/>
  <c r="BH1781"/>
  <c r="BG1781"/>
  <c r="BF1781"/>
  <c r="T1781"/>
  <c r="R1781"/>
  <c r="P1781"/>
  <c r="BI1773"/>
  <c r="BH1773"/>
  <c r="BG1773"/>
  <c r="BF1773"/>
  <c r="T1773"/>
  <c r="R1773"/>
  <c r="P1773"/>
  <c r="BI1743"/>
  <c r="BH1743"/>
  <c r="BG1743"/>
  <c r="BF1743"/>
  <c r="T1743"/>
  <c r="R1743"/>
  <c r="P1743"/>
  <c r="BI1717"/>
  <c r="BH1717"/>
  <c r="BG1717"/>
  <c r="BF1717"/>
  <c r="T1717"/>
  <c r="R1717"/>
  <c r="P1717"/>
  <c r="BI1699"/>
  <c r="BH1699"/>
  <c r="BG1699"/>
  <c r="BF1699"/>
  <c r="T1699"/>
  <c r="R1699"/>
  <c r="P1699"/>
  <c r="BI1691"/>
  <c r="BH1691"/>
  <c r="BG1691"/>
  <c r="BF1691"/>
  <c r="T1691"/>
  <c r="R1691"/>
  <c r="P1691"/>
  <c r="BI1672"/>
  <c r="BH1672"/>
  <c r="BG1672"/>
  <c r="BF1672"/>
  <c r="T1672"/>
  <c r="R1672"/>
  <c r="P1672"/>
  <c r="BI1665"/>
  <c r="BH1665"/>
  <c r="BG1665"/>
  <c r="BF1665"/>
  <c r="T1665"/>
  <c r="R1665"/>
  <c r="P1665"/>
  <c r="BI1658"/>
  <c r="BH1658"/>
  <c r="BG1658"/>
  <c r="BF1658"/>
  <c r="T1658"/>
  <c r="R1658"/>
  <c r="P1658"/>
  <c r="BI1617"/>
  <c r="BH1617"/>
  <c r="BG1617"/>
  <c r="BF1617"/>
  <c r="T1617"/>
  <c r="R1617"/>
  <c r="P1617"/>
  <c r="BI1610"/>
  <c r="BH1610"/>
  <c r="BG1610"/>
  <c r="BF1610"/>
  <c r="T1610"/>
  <c r="R1610"/>
  <c r="P1610"/>
  <c r="BI1603"/>
  <c r="BH1603"/>
  <c r="BG1603"/>
  <c r="BF1603"/>
  <c r="T1603"/>
  <c r="R1603"/>
  <c r="P1603"/>
  <c r="BI1596"/>
  <c r="BH1596"/>
  <c r="BG1596"/>
  <c r="BF1596"/>
  <c r="T1596"/>
  <c r="R1596"/>
  <c r="P1596"/>
  <c r="BI1590"/>
  <c r="BH1590"/>
  <c r="BG1590"/>
  <c r="BF1590"/>
  <c r="T1590"/>
  <c r="R1590"/>
  <c r="P1590"/>
  <c r="BI1583"/>
  <c r="BH1583"/>
  <c r="BG1583"/>
  <c r="BF1583"/>
  <c r="T1583"/>
  <c r="R1583"/>
  <c r="P1583"/>
  <c r="BI1571"/>
  <c r="BH1571"/>
  <c r="BG1571"/>
  <c r="BF1571"/>
  <c r="T1571"/>
  <c r="R1571"/>
  <c r="P1571"/>
  <c r="BI1564"/>
  <c r="BH1564"/>
  <c r="BG1564"/>
  <c r="BF1564"/>
  <c r="T1564"/>
  <c r="R1564"/>
  <c r="P1564"/>
  <c r="BI1557"/>
  <c r="BH1557"/>
  <c r="BG1557"/>
  <c r="BF1557"/>
  <c r="T1557"/>
  <c r="R1557"/>
  <c r="P1557"/>
  <c r="BI1549"/>
  <c r="BH1549"/>
  <c r="BG1549"/>
  <c r="BF1549"/>
  <c r="T1549"/>
  <c r="R1549"/>
  <c r="P1549"/>
  <c r="BI1546"/>
  <c r="BH1546"/>
  <c r="BG1546"/>
  <c r="BF1546"/>
  <c r="T1546"/>
  <c r="R1546"/>
  <c r="P1546"/>
  <c r="BI1539"/>
  <c r="BH1539"/>
  <c r="BG1539"/>
  <c r="BF1539"/>
  <c r="T1539"/>
  <c r="R1539"/>
  <c r="P1539"/>
  <c r="BI1532"/>
  <c r="BH1532"/>
  <c r="BG1532"/>
  <c r="BF1532"/>
  <c r="T1532"/>
  <c r="R1532"/>
  <c r="P1532"/>
  <c r="BI1525"/>
  <c r="BH1525"/>
  <c r="BG1525"/>
  <c r="BF1525"/>
  <c r="T1525"/>
  <c r="R1525"/>
  <c r="P1525"/>
  <c r="BI1518"/>
  <c r="BH1518"/>
  <c r="BG1518"/>
  <c r="BF1518"/>
  <c r="T1518"/>
  <c r="R1518"/>
  <c r="P1518"/>
  <c r="BI1510"/>
  <c r="BH1510"/>
  <c r="BG1510"/>
  <c r="BF1510"/>
  <c r="T1510"/>
  <c r="R1510"/>
  <c r="P1510"/>
  <c r="BI1467"/>
  <c r="BH1467"/>
  <c r="BG1467"/>
  <c r="BF1467"/>
  <c r="T1467"/>
  <c r="R1467"/>
  <c r="P1467"/>
  <c r="BI1448"/>
  <c r="BH1448"/>
  <c r="BG1448"/>
  <c r="BF1448"/>
  <c r="T1448"/>
  <c r="R1448"/>
  <c r="P1448"/>
  <c r="BI1442"/>
  <c r="BH1442"/>
  <c r="BG1442"/>
  <c r="BF1442"/>
  <c r="T1442"/>
  <c r="R1442"/>
  <c r="P1442"/>
  <c r="BI1436"/>
  <c r="BH1436"/>
  <c r="BG1436"/>
  <c r="BF1436"/>
  <c r="T1436"/>
  <c r="R1436"/>
  <c r="P1436"/>
  <c r="BI1430"/>
  <c r="BH1430"/>
  <c r="BG1430"/>
  <c r="BF1430"/>
  <c r="T1430"/>
  <c r="R1430"/>
  <c r="P1430"/>
  <c r="BI1378"/>
  <c r="BH1378"/>
  <c r="BG1378"/>
  <c r="BF1378"/>
  <c r="T1378"/>
  <c r="R1378"/>
  <c r="P1378"/>
  <c r="BI1369"/>
  <c r="BH1369"/>
  <c r="BG1369"/>
  <c r="BF1369"/>
  <c r="T1369"/>
  <c r="R1369"/>
  <c r="P1369"/>
  <c r="BI1360"/>
  <c r="BH1360"/>
  <c r="BG1360"/>
  <c r="BF1360"/>
  <c r="T1360"/>
  <c r="R1360"/>
  <c r="P1360"/>
  <c r="BI1353"/>
  <c r="BH1353"/>
  <c r="BG1353"/>
  <c r="BF1353"/>
  <c r="T1353"/>
  <c r="R1353"/>
  <c r="P1353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8"/>
  <c r="BH1338"/>
  <c r="BG1338"/>
  <c r="BF1338"/>
  <c r="T1338"/>
  <c r="R1338"/>
  <c r="P1338"/>
  <c r="BI1320"/>
  <c r="BH1320"/>
  <c r="BG1320"/>
  <c r="BF1320"/>
  <c r="T1320"/>
  <c r="R1320"/>
  <c r="P1320"/>
  <c r="BI1312"/>
  <c r="BH1312"/>
  <c r="BG1312"/>
  <c r="BF1312"/>
  <c r="T1312"/>
  <c r="R1312"/>
  <c r="P1312"/>
  <c r="BI1297"/>
  <c r="BH1297"/>
  <c r="BG1297"/>
  <c r="BF1297"/>
  <c r="T1297"/>
  <c r="R1297"/>
  <c r="P1297"/>
  <c r="BI1280"/>
  <c r="BH1280"/>
  <c r="BG1280"/>
  <c r="BF1280"/>
  <c r="T1280"/>
  <c r="R1280"/>
  <c r="P1280"/>
  <c r="BI1258"/>
  <c r="BH1258"/>
  <c r="BG1258"/>
  <c r="BF1258"/>
  <c r="T1258"/>
  <c r="R1258"/>
  <c r="P1258"/>
  <c r="BI1255"/>
  <c r="BH1255"/>
  <c r="BG1255"/>
  <c r="BF1255"/>
  <c r="T1255"/>
  <c r="R1255"/>
  <c r="P1255"/>
  <c r="BI1250"/>
  <c r="BH1250"/>
  <c r="BG1250"/>
  <c r="BF1250"/>
  <c r="T1250"/>
  <c r="R1250"/>
  <c r="P1250"/>
  <c r="BI1247"/>
  <c r="BH1247"/>
  <c r="BG1247"/>
  <c r="BF1247"/>
  <c r="T1247"/>
  <c r="R1247"/>
  <c r="P1247"/>
  <c r="BI1242"/>
  <c r="BH1242"/>
  <c r="BG1242"/>
  <c r="BF1242"/>
  <c r="T1242"/>
  <c r="R1242"/>
  <c r="P1242"/>
  <c r="BI1235"/>
  <c r="BH1235"/>
  <c r="BG1235"/>
  <c r="BF1235"/>
  <c r="T1235"/>
  <c r="R1235"/>
  <c r="P1235"/>
  <c r="BI1229"/>
  <c r="BH1229"/>
  <c r="BG1229"/>
  <c r="BF1229"/>
  <c r="T1229"/>
  <c r="R1229"/>
  <c r="P1229"/>
  <c r="BI1222"/>
  <c r="BH1222"/>
  <c r="BG1222"/>
  <c r="BF1222"/>
  <c r="T1222"/>
  <c r="R1222"/>
  <c r="P1222"/>
  <c r="BI1216"/>
  <c r="BH1216"/>
  <c r="BG1216"/>
  <c r="BF1216"/>
  <c r="T1216"/>
  <c r="R1216"/>
  <c r="P1216"/>
  <c r="BI1209"/>
  <c r="BH1209"/>
  <c r="BG1209"/>
  <c r="BF1209"/>
  <c r="T1209"/>
  <c r="R1209"/>
  <c r="P1209"/>
  <c r="BI1207"/>
  <c r="BH1207"/>
  <c r="BG1207"/>
  <c r="BF1207"/>
  <c r="T1207"/>
  <c r="R1207"/>
  <c r="P1207"/>
  <c r="BI1201"/>
  <c r="BH1201"/>
  <c r="BG1201"/>
  <c r="BF1201"/>
  <c r="T1201"/>
  <c r="R1201"/>
  <c r="P1201"/>
  <c r="BI1197"/>
  <c r="BH1197"/>
  <c r="BG1197"/>
  <c r="BF1197"/>
  <c r="T1197"/>
  <c r="R1197"/>
  <c r="P1197"/>
  <c r="BI1191"/>
  <c r="BH1191"/>
  <c r="BG1191"/>
  <c r="BF1191"/>
  <c r="T1191"/>
  <c r="R1191"/>
  <c r="P1191"/>
  <c r="BI1187"/>
  <c r="BH1187"/>
  <c r="BG1187"/>
  <c r="BF1187"/>
  <c r="T1187"/>
  <c r="R1187"/>
  <c r="P1187"/>
  <c r="BI1183"/>
  <c r="BH1183"/>
  <c r="BG1183"/>
  <c r="BF1183"/>
  <c r="T1183"/>
  <c r="R1183"/>
  <c r="P1183"/>
  <c r="BI1179"/>
  <c r="BH1179"/>
  <c r="BG1179"/>
  <c r="BF1179"/>
  <c r="T1179"/>
  <c r="R1179"/>
  <c r="P1179"/>
  <c r="BI1175"/>
  <c r="BH1175"/>
  <c r="BG1175"/>
  <c r="BF1175"/>
  <c r="T1175"/>
  <c r="R1175"/>
  <c r="P1175"/>
  <c r="BI1166"/>
  <c r="BH1166"/>
  <c r="BG1166"/>
  <c r="BF1166"/>
  <c r="T1166"/>
  <c r="R1166"/>
  <c r="P1166"/>
  <c r="BI1158"/>
  <c r="BH1158"/>
  <c r="BG1158"/>
  <c r="BF1158"/>
  <c r="T1158"/>
  <c r="R1158"/>
  <c r="P1158"/>
  <c r="BI1154"/>
  <c r="BH1154"/>
  <c r="BG1154"/>
  <c r="BF1154"/>
  <c r="T1154"/>
  <c r="R1154"/>
  <c r="P1154"/>
  <c r="BI1150"/>
  <c r="BH1150"/>
  <c r="BG1150"/>
  <c r="BF1150"/>
  <c r="T1150"/>
  <c r="R1150"/>
  <c r="P1150"/>
  <c r="BI1142"/>
  <c r="BH1142"/>
  <c r="BG1142"/>
  <c r="BF1142"/>
  <c r="T1142"/>
  <c r="R1142"/>
  <c r="P1142"/>
  <c r="BI1133"/>
  <c r="BH1133"/>
  <c r="BG1133"/>
  <c r="BF1133"/>
  <c r="T1133"/>
  <c r="R1133"/>
  <c r="P1133"/>
  <c r="BI1122"/>
  <c r="BH1122"/>
  <c r="BG1122"/>
  <c r="BF1122"/>
  <c r="T1122"/>
  <c r="R1122"/>
  <c r="P1122"/>
  <c r="BI1115"/>
  <c r="BH1115"/>
  <c r="BG1115"/>
  <c r="BF1115"/>
  <c r="T1115"/>
  <c r="R1115"/>
  <c r="P1115"/>
  <c r="BI1108"/>
  <c r="BH1108"/>
  <c r="BG1108"/>
  <c r="BF1108"/>
  <c r="T1108"/>
  <c r="R1108"/>
  <c r="P1108"/>
  <c r="BI1102"/>
  <c r="BH1102"/>
  <c r="BG1102"/>
  <c r="BF1102"/>
  <c r="T1102"/>
  <c r="R1102"/>
  <c r="P1102"/>
  <c r="BI1092"/>
  <c r="BH1092"/>
  <c r="BG1092"/>
  <c r="BF1092"/>
  <c r="T1092"/>
  <c r="R1092"/>
  <c r="P1092"/>
  <c r="BI1080"/>
  <c r="BH1080"/>
  <c r="BG1080"/>
  <c r="BF1080"/>
  <c r="T1080"/>
  <c r="R1080"/>
  <c r="P1080"/>
  <c r="BI1074"/>
  <c r="BH1074"/>
  <c r="BG1074"/>
  <c r="BF1074"/>
  <c r="T1074"/>
  <c r="R1074"/>
  <c r="P1074"/>
  <c r="BI1060"/>
  <c r="BH1060"/>
  <c r="BG1060"/>
  <c r="BF1060"/>
  <c r="T1060"/>
  <c r="R1060"/>
  <c r="P1060"/>
  <c r="BI1057"/>
  <c r="BH1057"/>
  <c r="BG1057"/>
  <c r="BF1057"/>
  <c r="T1057"/>
  <c r="R1057"/>
  <c r="P1057"/>
  <c r="BI1047"/>
  <c r="BH1047"/>
  <c r="BG1047"/>
  <c r="BF1047"/>
  <c r="T1047"/>
  <c r="R1047"/>
  <c r="P1047"/>
  <c r="BI1041"/>
  <c r="BH1041"/>
  <c r="BG1041"/>
  <c r="BF1041"/>
  <c r="T1041"/>
  <c r="R1041"/>
  <c r="P1041"/>
  <c r="BI1028"/>
  <c r="BH1028"/>
  <c r="BG1028"/>
  <c r="BF1028"/>
  <c r="T1028"/>
  <c r="R1028"/>
  <c r="P1028"/>
  <c r="BI1025"/>
  <c r="BH1025"/>
  <c r="BG1025"/>
  <c r="BF1025"/>
  <c r="T1025"/>
  <c r="R1025"/>
  <c r="P1025"/>
  <c r="BI1017"/>
  <c r="BH1017"/>
  <c r="BG1017"/>
  <c r="BF1017"/>
  <c r="T1017"/>
  <c r="R1017"/>
  <c r="P1017"/>
  <c r="BI1011"/>
  <c r="BH1011"/>
  <c r="BG1011"/>
  <c r="BF1011"/>
  <c r="T1011"/>
  <c r="R1011"/>
  <c r="P1011"/>
  <c r="BI1004"/>
  <c r="BH1004"/>
  <c r="BG1004"/>
  <c r="BF1004"/>
  <c r="T1004"/>
  <c r="R1004"/>
  <c r="P1004"/>
  <c r="BI1002"/>
  <c r="BH1002"/>
  <c r="BG1002"/>
  <c r="BF1002"/>
  <c r="T1002"/>
  <c r="R1002"/>
  <c r="P1002"/>
  <c r="BI995"/>
  <c r="BH995"/>
  <c r="BG995"/>
  <c r="BF995"/>
  <c r="T995"/>
  <c r="R995"/>
  <c r="P995"/>
  <c r="BI990"/>
  <c r="BH990"/>
  <c r="BG990"/>
  <c r="BF990"/>
  <c r="T990"/>
  <c r="R990"/>
  <c r="P990"/>
  <c r="BI984"/>
  <c r="BH984"/>
  <c r="BG984"/>
  <c r="BF984"/>
  <c r="T984"/>
  <c r="R984"/>
  <c r="P984"/>
  <c r="BI979"/>
  <c r="BH979"/>
  <c r="BG979"/>
  <c r="BF979"/>
  <c r="T979"/>
  <c r="R979"/>
  <c r="P979"/>
  <c r="BI972"/>
  <c r="BH972"/>
  <c r="BG972"/>
  <c r="BF972"/>
  <c r="T972"/>
  <c r="R972"/>
  <c r="P972"/>
  <c r="BI969"/>
  <c r="BH969"/>
  <c r="BG969"/>
  <c r="BF969"/>
  <c r="T969"/>
  <c r="R969"/>
  <c r="P969"/>
  <c r="BI963"/>
  <c r="BH963"/>
  <c r="BG963"/>
  <c r="BF963"/>
  <c r="T963"/>
  <c r="R963"/>
  <c r="P963"/>
  <c r="BI957"/>
  <c r="BH957"/>
  <c r="BG957"/>
  <c r="BF957"/>
  <c r="T957"/>
  <c r="R957"/>
  <c r="P957"/>
  <c r="BI950"/>
  <c r="BH950"/>
  <c r="BG950"/>
  <c r="BF950"/>
  <c r="T950"/>
  <c r="R950"/>
  <c r="P950"/>
  <c r="BI918"/>
  <c r="BH918"/>
  <c r="BG918"/>
  <c r="BF918"/>
  <c r="T918"/>
  <c r="R918"/>
  <c r="P918"/>
  <c r="BI912"/>
  <c r="BH912"/>
  <c r="BG912"/>
  <c r="BF912"/>
  <c r="T912"/>
  <c r="R912"/>
  <c r="P912"/>
  <c r="BI904"/>
  <c r="BH904"/>
  <c r="BG904"/>
  <c r="BF904"/>
  <c r="T904"/>
  <c r="R904"/>
  <c r="P904"/>
  <c r="BI891"/>
  <c r="BH891"/>
  <c r="BG891"/>
  <c r="BF891"/>
  <c r="T891"/>
  <c r="R891"/>
  <c r="P891"/>
  <c r="BI885"/>
  <c r="BH885"/>
  <c r="BG885"/>
  <c r="BF885"/>
  <c r="T885"/>
  <c r="R885"/>
  <c r="P885"/>
  <c r="BI844"/>
  <c r="BH844"/>
  <c r="BG844"/>
  <c r="BF844"/>
  <c r="T844"/>
  <c r="R844"/>
  <c r="P844"/>
  <c r="BI838"/>
  <c r="BH838"/>
  <c r="BG838"/>
  <c r="BF838"/>
  <c r="T838"/>
  <c r="R838"/>
  <c r="P838"/>
  <c r="BI832"/>
  <c r="BH832"/>
  <c r="BG832"/>
  <c r="BF832"/>
  <c r="T832"/>
  <c r="R832"/>
  <c r="P832"/>
  <c r="BI826"/>
  <c r="BH826"/>
  <c r="BG826"/>
  <c r="BF826"/>
  <c r="T826"/>
  <c r="R826"/>
  <c r="P826"/>
  <c r="BI813"/>
  <c r="BH813"/>
  <c r="BG813"/>
  <c r="BF813"/>
  <c r="T813"/>
  <c r="R813"/>
  <c r="P813"/>
  <c r="BI807"/>
  <c r="BH807"/>
  <c r="BG807"/>
  <c r="BF807"/>
  <c r="T807"/>
  <c r="R807"/>
  <c r="P807"/>
  <c r="BI801"/>
  <c r="BH801"/>
  <c r="BG801"/>
  <c r="BF801"/>
  <c r="T801"/>
  <c r="R801"/>
  <c r="P801"/>
  <c r="BI795"/>
  <c r="BH795"/>
  <c r="BG795"/>
  <c r="BF795"/>
  <c r="T795"/>
  <c r="R795"/>
  <c r="P795"/>
  <c r="BI765"/>
  <c r="BH765"/>
  <c r="BG765"/>
  <c r="BF765"/>
  <c r="T765"/>
  <c r="R765"/>
  <c r="P765"/>
  <c r="BI762"/>
  <c r="BH762"/>
  <c r="BG762"/>
  <c r="BF762"/>
  <c r="T762"/>
  <c r="R762"/>
  <c r="P762"/>
  <c r="BI753"/>
  <c r="BH753"/>
  <c r="BG753"/>
  <c r="BF753"/>
  <c r="T753"/>
  <c r="R753"/>
  <c r="P753"/>
  <c r="BI747"/>
  <c r="BH747"/>
  <c r="BG747"/>
  <c r="BF747"/>
  <c r="T747"/>
  <c r="R747"/>
  <c r="P747"/>
  <c r="BI733"/>
  <c r="BH733"/>
  <c r="BG733"/>
  <c r="BF733"/>
  <c r="T733"/>
  <c r="R733"/>
  <c r="P733"/>
  <c r="BI729"/>
  <c r="BH729"/>
  <c r="BG729"/>
  <c r="BF729"/>
  <c r="T729"/>
  <c r="T728"/>
  <c r="R729"/>
  <c r="R728"/>
  <c r="P729"/>
  <c r="P728"/>
  <c r="BI719"/>
  <c r="BH719"/>
  <c r="BG719"/>
  <c r="BF719"/>
  <c r="T719"/>
  <c r="R719"/>
  <c r="P719"/>
  <c r="BI711"/>
  <c r="BH711"/>
  <c r="BG711"/>
  <c r="BF711"/>
  <c r="T711"/>
  <c r="R711"/>
  <c r="P711"/>
  <c r="BI706"/>
  <c r="BH706"/>
  <c r="BG706"/>
  <c r="BF706"/>
  <c r="T706"/>
  <c r="R706"/>
  <c r="P706"/>
  <c r="BI694"/>
  <c r="BH694"/>
  <c r="BG694"/>
  <c r="BF694"/>
  <c r="T694"/>
  <c r="R694"/>
  <c r="P694"/>
  <c r="BI678"/>
  <c r="BH678"/>
  <c r="BG678"/>
  <c r="BF678"/>
  <c r="T678"/>
  <c r="R678"/>
  <c r="P678"/>
  <c r="BI668"/>
  <c r="BH668"/>
  <c r="BG668"/>
  <c r="BF668"/>
  <c r="T668"/>
  <c r="R668"/>
  <c r="P668"/>
  <c r="BI647"/>
  <c r="BH647"/>
  <c r="BG647"/>
  <c r="BF647"/>
  <c r="T647"/>
  <c r="R647"/>
  <c r="P647"/>
  <c r="BI625"/>
  <c r="BH625"/>
  <c r="BG625"/>
  <c r="BF625"/>
  <c r="T625"/>
  <c r="R625"/>
  <c r="P625"/>
  <c r="BI611"/>
  <c r="BH611"/>
  <c r="BG611"/>
  <c r="BF611"/>
  <c r="T611"/>
  <c r="R611"/>
  <c r="P611"/>
  <c r="BI590"/>
  <c r="BH590"/>
  <c r="BG590"/>
  <c r="BF590"/>
  <c r="T590"/>
  <c r="R590"/>
  <c r="P590"/>
  <c r="BI576"/>
  <c r="BH576"/>
  <c r="BG576"/>
  <c r="BF576"/>
  <c r="T576"/>
  <c r="R576"/>
  <c r="P576"/>
  <c r="BI547"/>
  <c r="BH547"/>
  <c r="BG547"/>
  <c r="BF547"/>
  <c r="T547"/>
  <c r="R547"/>
  <c r="P547"/>
  <c r="BI538"/>
  <c r="BH538"/>
  <c r="BG538"/>
  <c r="BF538"/>
  <c r="T538"/>
  <c r="R538"/>
  <c r="P538"/>
  <c r="BI529"/>
  <c r="BH529"/>
  <c r="BG529"/>
  <c r="BF529"/>
  <c r="T529"/>
  <c r="R529"/>
  <c r="P529"/>
  <c r="BI519"/>
  <c r="BH519"/>
  <c r="BG519"/>
  <c r="BF519"/>
  <c r="T519"/>
  <c r="R519"/>
  <c r="P519"/>
  <c r="BI510"/>
  <c r="BH510"/>
  <c r="BG510"/>
  <c r="BF510"/>
  <c r="T510"/>
  <c r="R510"/>
  <c r="P510"/>
  <c r="BI504"/>
  <c r="BH504"/>
  <c r="BG504"/>
  <c r="BF504"/>
  <c r="T504"/>
  <c r="R504"/>
  <c r="P504"/>
  <c r="BI497"/>
  <c r="BH497"/>
  <c r="BG497"/>
  <c r="BF497"/>
  <c r="T497"/>
  <c r="R497"/>
  <c r="P497"/>
  <c r="BI481"/>
  <c r="BH481"/>
  <c r="BG481"/>
  <c r="BF481"/>
  <c r="T481"/>
  <c r="R481"/>
  <c r="P481"/>
  <c r="BI465"/>
  <c r="BH465"/>
  <c r="BG465"/>
  <c r="BF465"/>
  <c r="T465"/>
  <c r="R465"/>
  <c r="P465"/>
  <c r="BI454"/>
  <c r="BH454"/>
  <c r="BG454"/>
  <c r="BF454"/>
  <c r="T454"/>
  <c r="R454"/>
  <c r="P454"/>
  <c r="BI444"/>
  <c r="BH444"/>
  <c r="BG444"/>
  <c r="BF444"/>
  <c r="T444"/>
  <c r="R444"/>
  <c r="P444"/>
  <c r="BI438"/>
  <c r="BH438"/>
  <c r="BG438"/>
  <c r="BF438"/>
  <c r="T438"/>
  <c r="R438"/>
  <c r="P438"/>
  <c r="BI430"/>
  <c r="BH430"/>
  <c r="BG430"/>
  <c r="BF430"/>
  <c r="T430"/>
  <c r="R430"/>
  <c r="P430"/>
  <c r="BI420"/>
  <c r="BH420"/>
  <c r="BG420"/>
  <c r="BF420"/>
  <c r="T420"/>
  <c r="R420"/>
  <c r="P420"/>
  <c r="BI413"/>
  <c r="BH413"/>
  <c r="BG413"/>
  <c r="BF413"/>
  <c r="T413"/>
  <c r="R413"/>
  <c r="P413"/>
  <c r="BI406"/>
  <c r="BH406"/>
  <c r="BG406"/>
  <c r="BF406"/>
  <c r="T406"/>
  <c r="R406"/>
  <c r="P406"/>
  <c r="BI400"/>
  <c r="BH400"/>
  <c r="BG400"/>
  <c r="BF400"/>
  <c r="T400"/>
  <c r="R400"/>
  <c r="P400"/>
  <c r="BI391"/>
  <c r="BH391"/>
  <c r="BG391"/>
  <c r="BF391"/>
  <c r="T391"/>
  <c r="R391"/>
  <c r="P391"/>
  <c r="BI380"/>
  <c r="BH380"/>
  <c r="BG380"/>
  <c r="BF380"/>
  <c r="T380"/>
  <c r="R380"/>
  <c r="P380"/>
  <c r="BI369"/>
  <c r="BH369"/>
  <c r="BG369"/>
  <c r="BF369"/>
  <c r="T369"/>
  <c r="R369"/>
  <c r="P369"/>
  <c r="BI363"/>
  <c r="BH363"/>
  <c r="BG363"/>
  <c r="BF363"/>
  <c r="T363"/>
  <c r="R363"/>
  <c r="P363"/>
  <c r="BI355"/>
  <c r="BH355"/>
  <c r="BG355"/>
  <c r="BF355"/>
  <c r="T355"/>
  <c r="R355"/>
  <c r="P355"/>
  <c r="BI352"/>
  <c r="BH352"/>
  <c r="BG352"/>
  <c r="BF352"/>
  <c r="T352"/>
  <c r="R352"/>
  <c r="P352"/>
  <c r="BI340"/>
  <c r="BH340"/>
  <c r="BG340"/>
  <c r="BF340"/>
  <c r="T340"/>
  <c r="R340"/>
  <c r="P340"/>
  <c r="BI329"/>
  <c r="BH329"/>
  <c r="BG329"/>
  <c r="BF329"/>
  <c r="T329"/>
  <c r="R329"/>
  <c r="P329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71"/>
  <c r="BH271"/>
  <c r="BG271"/>
  <c r="BF271"/>
  <c r="T271"/>
  <c r="R271"/>
  <c r="P271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29"/>
  <c r="BH229"/>
  <c r="BG229"/>
  <c r="BF229"/>
  <c r="T229"/>
  <c r="R229"/>
  <c r="P229"/>
  <c r="BI224"/>
  <c r="BH224"/>
  <c r="BG224"/>
  <c r="BF224"/>
  <c r="T224"/>
  <c r="R224"/>
  <c r="P224"/>
  <c r="BI212"/>
  <c r="BH212"/>
  <c r="BG212"/>
  <c r="BF212"/>
  <c r="T212"/>
  <c r="R212"/>
  <c r="P212"/>
  <c r="BI203"/>
  <c r="BH203"/>
  <c r="BG203"/>
  <c r="BF203"/>
  <c r="T203"/>
  <c r="R203"/>
  <c r="P203"/>
  <c r="BI192"/>
  <c r="BH192"/>
  <c r="BG192"/>
  <c r="BF192"/>
  <c r="T192"/>
  <c r="R192"/>
  <c r="P192"/>
  <c r="BI181"/>
  <c r="BH181"/>
  <c r="BG181"/>
  <c r="BF181"/>
  <c r="T181"/>
  <c r="R181"/>
  <c r="P181"/>
  <c r="BI175"/>
  <c r="BH175"/>
  <c r="BG175"/>
  <c r="BF175"/>
  <c r="T175"/>
  <c r="R175"/>
  <c r="P175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8"/>
  <c r="BH148"/>
  <c r="BG148"/>
  <c r="BF148"/>
  <c r="T148"/>
  <c r="R148"/>
  <c r="P148"/>
  <c r="BI140"/>
  <c r="BH140"/>
  <c r="BG140"/>
  <c r="BF140"/>
  <c r="T140"/>
  <c r="R140"/>
  <c r="P140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F110"/>
  <c r="E108"/>
  <c r="F56"/>
  <c r="E54"/>
  <c r="J26"/>
  <c r="E26"/>
  <c r="J113"/>
  <c r="J25"/>
  <c r="J23"/>
  <c r="E23"/>
  <c r="J58"/>
  <c r="J22"/>
  <c r="J20"/>
  <c r="E20"/>
  <c r="F113"/>
  <c r="J19"/>
  <c r="J17"/>
  <c r="E17"/>
  <c r="F58"/>
  <c r="J16"/>
  <c r="J14"/>
  <c r="J110"/>
  <c r="E7"/>
  <c r="E50"/>
  <c i="1" r="L50"/>
  <c r="AM50"/>
  <c r="AM49"/>
  <c r="L49"/>
  <c r="AM47"/>
  <c r="L47"/>
  <c r="L45"/>
  <c r="L44"/>
  <c i="2" r="BK2159"/>
  <c r="BK1850"/>
  <c r="J1510"/>
  <c r="J1255"/>
  <c r="J904"/>
  <c r="J538"/>
  <c r="J2136"/>
  <c r="J1539"/>
  <c r="J1080"/>
  <c r="BK318"/>
  <c r="BK1901"/>
  <c r="J1564"/>
  <c r="BK647"/>
  <c r="BK400"/>
  <c r="BK2153"/>
  <c r="J2011"/>
  <c r="BK1825"/>
  <c r="BK1158"/>
  <c r="BK826"/>
  <c r="J547"/>
  <c r="J380"/>
  <c r="BK2359"/>
  <c r="J2059"/>
  <c r="BK1891"/>
  <c r="BK1350"/>
  <c r="J1108"/>
  <c r="J885"/>
  <c r="BK140"/>
  <c r="BK1951"/>
  <c r="BK1787"/>
  <c r="BK990"/>
  <c r="J504"/>
  <c r="BK181"/>
  <c r="BK2071"/>
  <c r="BK1665"/>
  <c r="BK1216"/>
  <c r="BK1102"/>
  <c r="BK984"/>
  <c r="J352"/>
  <c r="J4314"/>
  <c r="BK4250"/>
  <c r="J4132"/>
  <c r="BK4096"/>
  <c r="J3975"/>
  <c r="BK3842"/>
  <c r="BK3747"/>
  <c r="BK3473"/>
  <c r="BK3428"/>
  <c r="BK2996"/>
  <c r="BK2936"/>
  <c r="J2869"/>
  <c r="J2727"/>
  <c r="J2694"/>
  <c r="BK2668"/>
  <c r="J2654"/>
  <c r="J2541"/>
  <c r="BK2407"/>
  <c r="J2263"/>
  <c r="BK1862"/>
  <c r="J1436"/>
  <c r="BK1115"/>
  <c r="J950"/>
  <c r="J454"/>
  <c r="BK4268"/>
  <c r="J4025"/>
  <c r="BK3973"/>
  <c r="J3758"/>
  <c r="J3575"/>
  <c r="J3331"/>
  <c r="J2994"/>
  <c r="BK2915"/>
  <c r="J2729"/>
  <c r="BK2698"/>
  <c r="BK2658"/>
  <c r="BK2527"/>
  <c r="J2388"/>
  <c r="J2355"/>
  <c r="BK2169"/>
  <c r="J2075"/>
  <c r="J1691"/>
  <c r="J1378"/>
  <c r="BK1197"/>
  <c r="BK885"/>
  <c r="BK481"/>
  <c r="J133"/>
  <c r="J4343"/>
  <c r="BK4332"/>
  <c r="J4282"/>
  <c r="BK4230"/>
  <c r="J4126"/>
  <c r="BK3708"/>
  <c r="BK3614"/>
  <c r="BK3416"/>
  <c r="BK3232"/>
  <c r="J2954"/>
  <c r="BK2710"/>
  <c r="J2660"/>
  <c r="BK2520"/>
  <c r="J2352"/>
  <c r="BK2021"/>
  <c r="J1617"/>
  <c r="BK1179"/>
  <c r="J795"/>
  <c r="J160"/>
  <c r="BK4223"/>
  <c r="BK3981"/>
  <c r="J3852"/>
  <c r="J3655"/>
  <c r="J3416"/>
  <c r="BK3024"/>
  <c r="BK2954"/>
  <c r="J2801"/>
  <c r="BK2690"/>
  <c r="BK2664"/>
  <c r="BK2571"/>
  <c r="J2499"/>
  <c r="BK2301"/>
  <c r="BK2162"/>
  <c r="J1985"/>
  <c r="J1787"/>
  <c r="BK1510"/>
  <c r="J1258"/>
  <c r="J1102"/>
  <c r="BK625"/>
  <c r="J329"/>
  <c r="J175"/>
  <c r="BK3801"/>
  <c r="J3681"/>
  <c r="BK3625"/>
  <c r="J3489"/>
  <c r="BK3312"/>
  <c r="J3105"/>
  <c r="J2988"/>
  <c r="BK2869"/>
  <c r="J2702"/>
  <c r="BK2682"/>
  <c r="J2563"/>
  <c r="BK2468"/>
  <c r="J2314"/>
  <c r="BK2146"/>
  <c r="BK1940"/>
  <c r="J1665"/>
  <c r="J1209"/>
  <c r="BK963"/>
  <c r="J438"/>
  <c r="J307"/>
  <c r="BK160"/>
  <c i="3" r="BK135"/>
  <c r="J248"/>
  <c r="J179"/>
  <c r="J138"/>
  <c r="BK141"/>
  <c r="BK224"/>
  <c r="J116"/>
  <c r="J182"/>
  <c r="BK286"/>
  <c r="J298"/>
  <c r="BK233"/>
  <c r="BK336"/>
  <c r="J260"/>
  <c r="BK101"/>
  <c r="J301"/>
  <c r="J224"/>
  <c r="BK147"/>
  <c r="BK310"/>
  <c r="BK197"/>
  <c r="J251"/>
  <c i="4" r="J247"/>
  <c r="BK115"/>
  <c r="BK124"/>
  <c r="J205"/>
  <c r="BK241"/>
  <c r="BK148"/>
  <c r="BK102"/>
  <c r="BK137"/>
  <c r="BK214"/>
  <c r="J111"/>
  <c r="BK97"/>
  <c r="BK262"/>
  <c r="J232"/>
  <c r="J277"/>
  <c r="BK168"/>
  <c r="BK259"/>
  <c r="J274"/>
  <c i="5" r="J258"/>
  <c r="BK224"/>
  <c r="BK131"/>
  <c r="BK236"/>
  <c r="J165"/>
  <c r="BK249"/>
  <c r="J197"/>
  <c r="J247"/>
  <c r="J211"/>
  <c r="BK152"/>
  <c r="BK146"/>
  <c r="BK232"/>
  <c r="J135"/>
  <c r="J266"/>
  <c r="BK101"/>
  <c r="J234"/>
  <c r="J187"/>
  <c r="BK105"/>
  <c r="J222"/>
  <c r="BK126"/>
  <c r="J176"/>
  <c r="BK133"/>
  <c r="J219"/>
  <c r="BK124"/>
  <c i="6" r="BK125"/>
  <c r="J106"/>
  <c r="BK120"/>
  <c r="J104"/>
  <c r="J145"/>
  <c r="J120"/>
  <c r="BK94"/>
  <c r="BK100"/>
  <c r="J196"/>
  <c r="BK143"/>
  <c r="J102"/>
  <c r="BK167"/>
  <c r="BK198"/>
  <c r="J169"/>
  <c r="BK159"/>
  <c r="BK104"/>
  <c i="7" r="J451"/>
  <c r="J381"/>
  <c r="BK311"/>
  <c r="BK857"/>
  <c r="BK539"/>
  <c r="BK422"/>
  <c r="J931"/>
  <c r="BK705"/>
  <c r="BK361"/>
  <c r="BK689"/>
  <c r="J483"/>
  <c r="J938"/>
  <c r="J622"/>
  <c r="J337"/>
  <c r="BK739"/>
  <c r="BK843"/>
  <c r="J629"/>
  <c r="BK184"/>
  <c r="J1165"/>
  <c r="BK661"/>
  <c r="J200"/>
  <c r="J1160"/>
  <c r="J1002"/>
  <c r="J924"/>
  <c r="J600"/>
  <c r="BK1238"/>
  <c r="J1147"/>
  <c r="BK451"/>
  <c r="J277"/>
  <c r="BK1301"/>
  <c r="J1232"/>
  <c r="BK1086"/>
  <c r="J764"/>
  <c r="J286"/>
  <c r="J1220"/>
  <c r="BK1070"/>
  <c r="BK548"/>
  <c r="BK131"/>
  <c i="8" r="BK230"/>
  <c r="J230"/>
  <c r="BK147"/>
  <c r="BK367"/>
  <c r="BK90"/>
  <c r="J277"/>
  <c r="BK352"/>
  <c r="J157"/>
  <c r="J106"/>
  <c r="J185"/>
  <c i="9" r="BK86"/>
  <c i="2" r="J2052"/>
  <c r="BK1546"/>
  <c r="J1229"/>
  <c r="BK369"/>
  <c r="J1699"/>
  <c r="J807"/>
  <c r="J2071"/>
  <c r="J1525"/>
  <c r="BK243"/>
  <c r="J1546"/>
  <c r="BK1133"/>
  <c r="J363"/>
  <c r="J2156"/>
  <c r="BK1564"/>
  <c r="BK969"/>
  <c r="J181"/>
  <c r="BK1799"/>
  <c r="BK995"/>
  <c r="J264"/>
  <c r="BK2034"/>
  <c r="BK1250"/>
  <c r="BK2704"/>
  <c r="J2672"/>
  <c r="BK2565"/>
  <c r="J2441"/>
  <c r="BK1944"/>
  <c r="J1242"/>
  <c r="J711"/>
  <c r="BK192"/>
  <c r="BK4143"/>
  <c r="BK3969"/>
  <c r="J3732"/>
  <c r="J3614"/>
  <c r="BK3446"/>
  <c r="BK2979"/>
  <c r="BK2784"/>
  <c r="BK2694"/>
  <c r="J2620"/>
  <c r="J2374"/>
  <c r="J2287"/>
  <c r="J2081"/>
  <c r="BK1699"/>
  <c r="BK1297"/>
  <c r="BK891"/>
  <c r="BK352"/>
  <c r="BK4341"/>
  <c r="BK4326"/>
  <c r="BK4266"/>
  <c r="J3981"/>
  <c r="J3604"/>
  <c r="J3237"/>
  <c r="J2911"/>
  <c r="BK2666"/>
  <c r="BK2490"/>
  <c r="BK2059"/>
  <c r="BK1610"/>
  <c r="J2169"/>
  <c r="J1978"/>
  <c r="J1549"/>
  <c r="J1166"/>
  <c r="J611"/>
  <c r="J224"/>
  <c r="BK3852"/>
  <c r="J3663"/>
  <c r="BK3529"/>
  <c r="J3428"/>
  <c r="J3137"/>
  <c r="BK2956"/>
  <c r="BK2913"/>
  <c r="BK2716"/>
  <c r="J2608"/>
  <c r="J2395"/>
  <c r="J1937"/>
  <c r="BK1525"/>
  <c r="J1197"/>
  <c r="BK694"/>
  <c r="BK271"/>
  <c i="3" r="BK243"/>
  <c r="J108"/>
  <c r="BK153"/>
  <c r="BK271"/>
  <c r="BK185"/>
  <c r="BK284"/>
  <c r="BK289"/>
  <c r="BK105"/>
  <c r="BK203"/>
  <c r="BK304"/>
  <c r="BK182"/>
  <c r="J319"/>
  <c r="BK209"/>
  <c r="BK331"/>
  <c r="J274"/>
  <c r="J135"/>
  <c i="4" r="BK100"/>
  <c r="BK187"/>
  <c r="BK128"/>
  <c r="J168"/>
  <c r="J190"/>
  <c r="BK277"/>
  <c r="J208"/>
  <c r="J199"/>
  <c r="BK270"/>
  <c r="J121"/>
  <c r="J131"/>
  <c i="5" r="J160"/>
  <c r="J158"/>
  <c r="BK169"/>
  <c r="BK193"/>
  <c r="J154"/>
  <c r="BK239"/>
  <c r="J271"/>
  <c r="BK120"/>
  <c r="BK243"/>
  <c r="J185"/>
  <c r="BK191"/>
  <c r="BK108"/>
  <c r="J226"/>
  <c r="BK156"/>
  <c i="6" r="J147"/>
  <c r="J139"/>
  <c r="BK131"/>
  <c r="J143"/>
  <c r="BK163"/>
  <c r="BK135"/>
  <c r="BK169"/>
  <c r="J177"/>
  <c r="BK161"/>
  <c i="7" r="J751"/>
  <c r="BK191"/>
  <c r="BK743"/>
  <c r="J191"/>
  <c r="J857"/>
  <c r="J647"/>
  <c r="BK114"/>
  <c r="BK682"/>
  <c r="BK227"/>
  <c r="J210"/>
  <c r="BK790"/>
  <c r="J347"/>
  <c r="J1262"/>
  <c r="BK962"/>
  <c r="BK527"/>
  <c r="BK1250"/>
  <c r="J1158"/>
  <c r="J1044"/>
  <c r="J668"/>
  <c r="J269"/>
  <c r="BK1188"/>
  <c r="J1064"/>
  <c r="J422"/>
  <c r="J1319"/>
  <c r="BK1274"/>
  <c r="BK1108"/>
  <c r="BK950"/>
  <c r="BK564"/>
  <c r="BK234"/>
  <c r="J1163"/>
  <c r="BK622"/>
  <c r="BK241"/>
  <c i="8" r="J281"/>
  <c r="BK137"/>
  <c r="BK190"/>
  <c r="BK359"/>
  <c r="BK96"/>
  <c r="J306"/>
  <c r="BK274"/>
  <c r="BK277"/>
  <c r="BK103"/>
  <c i="9" r="J99"/>
  <c r="J96"/>
  <c i="2" r="J2099"/>
  <c r="BK1773"/>
  <c r="J1297"/>
  <c r="J1158"/>
  <c r="BK497"/>
  <c r="J2005"/>
  <c r="J1346"/>
  <c r="J719"/>
  <c r="J2349"/>
  <c r="J1897"/>
  <c r="J406"/>
  <c r="J2146"/>
  <c r="J1944"/>
  <c r="J1467"/>
  <c r="BK611"/>
  <c r="J212"/>
  <c r="J2330"/>
  <c r="BK1882"/>
  <c r="BK1312"/>
  <c r="BK957"/>
  <c r="BK363"/>
  <c r="J1999"/>
  <c r="BK1442"/>
  <c r="J465"/>
  <c r="BK2081"/>
  <c r="J1658"/>
  <c r="BK1041"/>
  <c r="BK148"/>
  <c r="BK4262"/>
  <c r="J4122"/>
  <c r="J3865"/>
  <c r="J3703"/>
  <c r="J3468"/>
  <c r="BK2985"/>
  <c r="BK2899"/>
  <c r="J2706"/>
  <c r="BK2662"/>
  <c r="J2547"/>
  <c r="BK2368"/>
  <c r="BK2235"/>
  <c r="J1773"/>
  <c r="BK1122"/>
  <c r="J813"/>
  <c r="J271"/>
  <c r="BK4153"/>
  <c r="BK3921"/>
  <c r="J3625"/>
  <c r="BK3130"/>
  <c r="BK2866"/>
  <c r="BK2706"/>
  <c r="J2585"/>
  <c r="BK2441"/>
  <c r="J2320"/>
  <c r="BK1743"/>
  <c r="BK1201"/>
  <c r="BK753"/>
  <c r="J243"/>
  <c r="J4332"/>
  <c r="BK4264"/>
  <c r="J4069"/>
  <c r="BK3453"/>
  <c r="J3312"/>
  <c r="BK2676"/>
  <c r="BK2587"/>
  <c r="BK2275"/>
  <c r="BK1222"/>
  <c r="J237"/>
  <c r="BK4088"/>
  <c r="J3768"/>
  <c r="J3318"/>
  <c r="J2996"/>
  <c r="BK2818"/>
  <c r="BK2686"/>
  <c r="J2513"/>
  <c r="BK2355"/>
  <c r="BK2064"/>
  <c r="J1866"/>
  <c r="J2668"/>
  <c r="BK2506"/>
  <c r="BK2352"/>
  <c r="BK2046"/>
  <c r="J1743"/>
  <c r="BK1338"/>
  <c r="BK1080"/>
  <c r="J288"/>
  <c i="3" r="J129"/>
  <c r="BK221"/>
  <c r="BK120"/>
  <c r="J203"/>
  <c r="BK281"/>
  <c r="J278"/>
  <c r="BK295"/>
  <c r="BK113"/>
  <c r="J206"/>
  <c r="J233"/>
  <c r="J158"/>
  <c r="BK306"/>
  <c r="J289"/>
  <c i="4" r="BK238"/>
  <c r="J177"/>
  <c r="BK162"/>
  <c r="J229"/>
  <c r="BK232"/>
  <c r="J256"/>
  <c r="J184"/>
  <c r="J279"/>
  <c r="BK205"/>
  <c r="BK113"/>
  <c r="J155"/>
  <c i="5" r="BK260"/>
  <c r="J122"/>
  <c r="J206"/>
  <c r="BK118"/>
  <c r="BK183"/>
  <c r="BK234"/>
  <c r="J103"/>
  <c r="BK185"/>
  <c r="BK269"/>
  <c r="BK103"/>
  <c r="J249"/>
  <c r="J183"/>
  <c r="J200"/>
  <c r="BK245"/>
  <c r="J101"/>
  <c r="BK195"/>
  <c i="6" r="BK145"/>
  <c r="J137"/>
  <c r="J175"/>
  <c r="J180"/>
  <c r="J141"/>
  <c r="BK182"/>
  <c r="J133"/>
  <c r="J125"/>
  <c r="BK175"/>
  <c r="BK98"/>
  <c i="7" r="BK428"/>
  <c r="BK374"/>
  <c r="J904"/>
  <c r="J570"/>
  <c r="J197"/>
  <c r="BK815"/>
  <c r="BK292"/>
  <c r="J548"/>
  <c r="BK354"/>
  <c r="J714"/>
  <c r="BK343"/>
  <c r="BK600"/>
  <c r="BK675"/>
  <c r="BK286"/>
  <c r="J1145"/>
  <c r="J982"/>
  <c r="J682"/>
  <c r="J131"/>
  <c r="BK1075"/>
  <c r="BK982"/>
  <c r="J775"/>
  <c r="BK1232"/>
  <c r="BK1145"/>
  <c r="BK1044"/>
  <c r="BK546"/>
  <c r="BK303"/>
  <c r="J1287"/>
  <c r="J1208"/>
  <c r="BK1050"/>
  <c r="BK730"/>
  <c r="BK299"/>
  <c r="BK1208"/>
  <c r="BK1119"/>
  <c r="BK850"/>
  <c r="J474"/>
  <c r="J234"/>
  <c i="8" r="J263"/>
  <c r="J238"/>
  <c r="J163"/>
  <c r="BK223"/>
  <c r="J374"/>
  <c r="BK294"/>
  <c r="BK281"/>
  <c r="J294"/>
  <c r="BK345"/>
  <c r="J103"/>
  <c i="9" r="BK103"/>
  <c r="BK99"/>
  <c r="BK92"/>
  <c i="2" r="J2253"/>
  <c r="BK1814"/>
  <c r="BK1430"/>
  <c r="J1235"/>
  <c r="BK576"/>
  <c r="BK2008"/>
  <c r="BK1183"/>
  <c r="BK294"/>
  <c r="BK1929"/>
  <c r="BK747"/>
  <c r="BK175"/>
  <c r="BK1964"/>
  <c r="J1320"/>
  <c r="J753"/>
  <c r="BK288"/>
  <c r="BK2068"/>
  <c r="BK1829"/>
  <c r="BK1017"/>
  <c r="J2258"/>
  <c r="BK832"/>
  <c r="J148"/>
  <c r="J2064"/>
  <c r="J1859"/>
  <c r="BK1004"/>
  <c r="J355"/>
  <c r="BK4302"/>
  <c r="J3969"/>
  <c r="BK3774"/>
  <c r="J3500"/>
  <c r="BK3020"/>
  <c r="J2913"/>
  <c r="BK2824"/>
  <c r="BK2678"/>
  <c r="J2568"/>
  <c r="BK2401"/>
  <c r="J2028"/>
  <c r="BK1346"/>
  <c r="J1060"/>
  <c r="BK406"/>
  <c r="BK4216"/>
  <c r="BK3977"/>
  <c r="BK3703"/>
  <c r="BK3489"/>
  <c r="J3024"/>
  <c r="BK2943"/>
  <c r="J2716"/>
  <c r="J2690"/>
  <c r="J2578"/>
  <c r="J2368"/>
  <c r="BK2248"/>
  <c r="BK1911"/>
  <c r="BK1549"/>
  <c r="J1047"/>
  <c r="J747"/>
  <c r="BK127"/>
  <c r="BK4339"/>
  <c r="J4296"/>
  <c r="J4136"/>
  <c r="J3747"/>
  <c r="BK3483"/>
  <c r="BK3370"/>
  <c r="BK2923"/>
  <c r="BK2672"/>
  <c r="BK2547"/>
  <c r="J2359"/>
  <c r="BK2014"/>
  <c r="BK1348"/>
  <c r="BK438"/>
  <c r="BK4165"/>
  <c r="BK3903"/>
  <c r="J3529"/>
  <c r="BK3101"/>
  <c r="J2712"/>
  <c r="J2652"/>
  <c r="BK2364"/>
  <c r="J2008"/>
  <c r="J1850"/>
  <c r="BK1532"/>
  <c r="J1115"/>
  <c r="J294"/>
  <c r="J3979"/>
  <c r="BK3758"/>
  <c r="BK3575"/>
  <c r="BK3468"/>
  <c r="J3232"/>
  <c r="J2936"/>
  <c r="J2828"/>
  <c r="J2678"/>
  <c r="J2490"/>
  <c r="J2201"/>
  <c r="J1929"/>
  <c r="BK1448"/>
  <c r="J1216"/>
  <c r="J957"/>
  <c r="J420"/>
  <c i="3" r="J271"/>
  <c r="J132"/>
  <c r="BK164"/>
  <c r="J268"/>
  <c r="J194"/>
  <c r="J197"/>
  <c r="BK251"/>
  <c r="BK254"/>
  <c r="J310"/>
  <c r="BK132"/>
  <c r="BK108"/>
  <c r="J284"/>
  <c r="J170"/>
  <c r="J327"/>
  <c r="J153"/>
  <c r="J141"/>
  <c i="4" r="J214"/>
  <c r="BK244"/>
  <c r="BK108"/>
  <c r="BK247"/>
  <c r="J146"/>
  <c r="J223"/>
  <c r="BK150"/>
  <c r="BK274"/>
  <c r="BK155"/>
  <c r="J150"/>
  <c r="BK256"/>
  <c r="BK223"/>
  <c i="5" r="BK241"/>
  <c r="J167"/>
  <c r="J230"/>
  <c r="BK247"/>
  <c r="BK226"/>
  <c r="J204"/>
  <c r="BK110"/>
  <c r="J124"/>
  <c r="J137"/>
  <c r="J260"/>
  <c r="BK276"/>
  <c r="BK180"/>
  <c r="J276"/>
  <c r="J116"/>
  <c r="BK173"/>
  <c r="J202"/>
  <c i="6" r="J157"/>
  <c r="J154"/>
  <c r="J94"/>
  <c r="J173"/>
  <c r="BK190"/>
  <c r="J98"/>
  <c r="BK118"/>
  <c r="J186"/>
  <c r="BK173"/>
  <c r="BK184"/>
  <c i="7" r="BK758"/>
  <c r="J324"/>
  <c r="BK796"/>
  <c r="J527"/>
  <c r="BK161"/>
  <c r="BK732"/>
  <c r="BK924"/>
  <c r="J539"/>
  <c r="J98"/>
  <c r="J661"/>
  <c r="J495"/>
  <c r="J796"/>
  <c r="J579"/>
  <c r="J1268"/>
  <c r="J1176"/>
  <c r="BK938"/>
  <c r="BK721"/>
  <c r="J262"/>
  <c r="BK1220"/>
  <c r="J1024"/>
  <c r="BK904"/>
  <c r="J636"/>
  <c r="J184"/>
  <c r="J1112"/>
  <c r="J996"/>
  <c r="J501"/>
  <c r="BK324"/>
  <c r="BK1307"/>
  <c r="J1180"/>
  <c r="J988"/>
  <c r="J445"/>
  <c r="BK262"/>
  <c r="BK1212"/>
  <c r="J1093"/>
  <c r="J829"/>
  <c r="J557"/>
  <c r="J178"/>
  <c i="8" r="J152"/>
  <c r="BK185"/>
  <c r="J115"/>
  <c r="J245"/>
  <c r="BK306"/>
  <c r="J345"/>
  <c r="BK326"/>
  <c r="BK338"/>
  <c r="J332"/>
  <c i="9" r="J92"/>
  <c r="J109"/>
  <c i="2" r="BK2105"/>
  <c r="BK1859"/>
  <c r="BK1353"/>
  <c r="J1201"/>
  <c r="BK2253"/>
  <c r="J1940"/>
  <c r="J430"/>
  <c r="BK2075"/>
  <c r="BK1557"/>
  <c r="BK413"/>
  <c r="BK2119"/>
  <c r="J1907"/>
  <c r="J1338"/>
  <c r="BK904"/>
  <c r="J391"/>
  <c r="BK2201"/>
  <c r="BK1590"/>
  <c r="BK1025"/>
  <c r="BK2184"/>
  <c r="BK1840"/>
  <c r="BK801"/>
  <c r="BK454"/>
  <c r="J2061"/>
  <c r="BK1843"/>
  <c r="BK1154"/>
  <c r="BK1047"/>
  <c r="BK719"/>
  <c r="BK4308"/>
  <c r="J4223"/>
  <c r="BK4025"/>
  <c r="J3805"/>
  <c r="BK3523"/>
  <c r="BK3462"/>
  <c r="BK3010"/>
  <c r="J2886"/>
  <c r="BK2720"/>
  <c r="J2686"/>
  <c r="BK2660"/>
  <c r="BK2513"/>
  <c r="J2248"/>
  <c r="BK1235"/>
  <c r="BK979"/>
  <c r="BK4282"/>
  <c r="BK3997"/>
  <c r="J3762"/>
  <c r="BK3663"/>
  <c r="J3462"/>
  <c r="J3093"/>
  <c r="J2931"/>
  <c r="J2704"/>
  <c r="BK2644"/>
  <c r="J2509"/>
  <c r="BK2263"/>
  <c r="J1840"/>
  <c r="J1448"/>
  <c r="J1191"/>
  <c r="BK547"/>
  <c r="J4348"/>
  <c r="J4339"/>
  <c r="J4244"/>
  <c r="J4107"/>
  <c r="BK3681"/>
  <c r="BK3449"/>
  <c r="BK2994"/>
  <c r="BK2714"/>
  <c r="BK2654"/>
  <c r="BK2488"/>
  <c r="J2159"/>
  <c r="BK1846"/>
  <c r="J1017"/>
  <c r="BK153"/>
  <c r="BK4107"/>
  <c r="J3666"/>
  <c r="J3477"/>
  <c r="BK3003"/>
  <c r="J2824"/>
  <c r="J2682"/>
  <c r="BK2568"/>
  <c r="J2381"/>
  <c r="BK2165"/>
  <c r="J1834"/>
  <c r="J1350"/>
  <c r="J1011"/>
  <c r="J529"/>
  <c r="BK212"/>
  <c r="J3774"/>
  <c r="BK3655"/>
  <c r="BK3500"/>
  <c r="J3226"/>
  <c r="BK3017"/>
  <c r="BK2873"/>
  <c r="BK2708"/>
  <c r="J2680"/>
  <c r="J2401"/>
  <c r="J2034"/>
  <c r="J1793"/>
  <c r="J1207"/>
  <c r="BK711"/>
  <c r="J318"/>
  <c i="3" r="BK260"/>
  <c r="BK176"/>
  <c r="J281"/>
  <c r="J162"/>
  <c r="J215"/>
  <c r="J176"/>
  <c r="BK292"/>
  <c r="BK301"/>
  <c r="J230"/>
  <c r="J262"/>
  <c r="J120"/>
  <c r="J236"/>
  <c r="BK162"/>
  <c r="J313"/>
  <c r="BK313"/>
  <c r="BK138"/>
  <c i="4" r="BK229"/>
  <c r="J241"/>
  <c r="J115"/>
  <c r="J113"/>
  <c r="BK142"/>
  <c r="BK111"/>
  <c r="J193"/>
  <c r="BK131"/>
  <c r="J270"/>
  <c r="BK193"/>
  <c r="BK177"/>
  <c r="J262"/>
  <c r="BK208"/>
  <c i="5" r="J236"/>
  <c r="J114"/>
  <c r="J143"/>
  <c r="BK213"/>
  <c r="BK187"/>
  <c r="J195"/>
  <c r="J208"/>
  <c r="J254"/>
  <c r="BK112"/>
  <c r="J193"/>
  <c r="J280"/>
  <c r="J213"/>
  <c r="BK278"/>
  <c r="BK139"/>
  <c r="J162"/>
  <c r="BK206"/>
  <c r="J112"/>
  <c i="6" r="J100"/>
  <c r="J108"/>
  <c r="J192"/>
  <c r="BK116"/>
  <c r="J182"/>
  <c r="J110"/>
  <c r="BK150"/>
  <c r="J114"/>
  <c r="BK127"/>
  <c r="BK194"/>
  <c r="BK137"/>
  <c r="J150"/>
  <c i="7" r="BK495"/>
  <c r="J782"/>
  <c r="BK399"/>
  <c r="J786"/>
  <c r="J516"/>
  <c r="J406"/>
  <c r="J790"/>
  <c r="J414"/>
  <c r="BK805"/>
  <c r="J171"/>
  <c r="BK483"/>
  <c r="BK1287"/>
  <c r="J1192"/>
  <c r="J689"/>
  <c r="BK269"/>
  <c r="J1226"/>
  <c r="J898"/>
  <c r="BK557"/>
  <c r="BK1192"/>
  <c r="BK1097"/>
  <c r="J739"/>
  <c r="J311"/>
  <c r="J1313"/>
  <c r="J1188"/>
  <c r="J1070"/>
  <c r="J696"/>
  <c r="J292"/>
  <c r="J106"/>
  <c r="BK1180"/>
  <c r="BK883"/>
  <c r="BK445"/>
  <c i="8" r="BK287"/>
  <c r="J217"/>
  <c r="J248"/>
  <c r="J131"/>
  <c r="BK131"/>
  <c r="BK312"/>
  <c r="BK374"/>
  <c r="J252"/>
  <c r="BK332"/>
  <c r="J147"/>
  <c i="9" r="BK89"/>
  <c i="2" r="J2112"/>
  <c r="J1781"/>
  <c r="BK1369"/>
  <c r="J801"/>
  <c r="J2301"/>
  <c r="J2125"/>
  <c r="BK1166"/>
  <c r="BK391"/>
  <c r="J2068"/>
  <c r="J1799"/>
  <c r="BK519"/>
  <c r="J257"/>
  <c r="J2014"/>
  <c r="J1818"/>
  <c r="J765"/>
  <c r="J400"/>
  <c r="J127"/>
  <c r="BK1897"/>
  <c r="J1183"/>
  <c r="BK918"/>
  <c r="BK329"/>
  <c r="BK2112"/>
  <c r="BK1793"/>
  <c r="BK538"/>
  <c r="J298"/>
  <c r="J2174"/>
  <c r="J1854"/>
  <c r="BK1150"/>
  <c r="BK912"/>
  <c r="J203"/>
  <c r="J4268"/>
  <c r="J4032"/>
  <c r="BK3913"/>
  <c r="BK3768"/>
  <c r="BK3517"/>
  <c r="BK3137"/>
  <c r="J2956"/>
  <c r="BK2864"/>
  <c r="BK2700"/>
  <c r="BK2652"/>
  <c r="BK2534"/>
  <c r="BK2361"/>
  <c r="J2172"/>
  <c r="BK1617"/>
  <c r="J1247"/>
  <c r="J1004"/>
  <c r="J229"/>
  <c r="J4239"/>
  <c r="J3967"/>
  <c r="BK3736"/>
  <c r="BK3636"/>
  <c r="J3275"/>
  <c r="BK2988"/>
  <c r="J2864"/>
  <c r="J2708"/>
  <c r="J2674"/>
  <c r="J2553"/>
  <c r="BK2395"/>
  <c r="BK2156"/>
  <c r="J1717"/>
  <c r="J1348"/>
  <c r="J969"/>
  <c r="J166"/>
  <c r="BK4343"/>
  <c r="BK4323"/>
  <c r="J4143"/>
  <c r="J4119"/>
  <c r="BK3666"/>
  <c r="J3382"/>
  <c r="J3194"/>
  <c r="BK2688"/>
  <c r="BK2445"/>
  <c r="BK2056"/>
  <c r="J1825"/>
  <c r="BK1175"/>
  <c r="J762"/>
  <c r="J4216"/>
  <c r="J3973"/>
  <c r="J3713"/>
  <c r="J3199"/>
  <c r="J2844"/>
  <c r="BK2692"/>
  <c r="J2656"/>
  <c r="J2407"/>
  <c r="J2105"/>
  <c r="J1829"/>
  <c r="J1222"/>
  <c r="BK733"/>
  <c r="BK4069"/>
  <c r="J3736"/>
  <c r="J3582"/>
  <c r="J3453"/>
  <c r="BK3199"/>
  <c r="J2943"/>
  <c r="BK2733"/>
  <c r="BK2585"/>
  <c r="BK2388"/>
  <c r="J2165"/>
  <c r="BK1920"/>
  <c r="J1353"/>
  <c r="J1133"/>
  <c r="BK590"/>
  <c i="3" r="J295"/>
  <c r="J173"/>
  <c r="J246"/>
  <c r="J227"/>
  <c r="BK262"/>
  <c r="J167"/>
  <c r="BK179"/>
  <c r="J101"/>
  <c r="BK334"/>
  <c r="J209"/>
  <c r="BK99"/>
  <c r="BK227"/>
  <c r="BK155"/>
  <c r="BK322"/>
  <c r="BK239"/>
  <c r="BK248"/>
  <c r="J122"/>
  <c i="4" r="J158"/>
  <c r="J165"/>
  <c r="BK217"/>
  <c r="BK158"/>
  <c r="J238"/>
  <c r="J108"/>
  <c r="J128"/>
  <c r="BK250"/>
  <c r="J142"/>
  <c r="BK104"/>
  <c r="J152"/>
  <c r="BK140"/>
  <c i="5" r="BK211"/>
  <c r="J108"/>
  <c r="BK162"/>
  <c r="J228"/>
  <c r="BK137"/>
  <c r="J148"/>
  <c r="BK143"/>
  <c r="J156"/>
  <c r="BK262"/>
  <c r="J232"/>
  <c r="BK176"/>
  <c r="J141"/>
  <c r="BK222"/>
  <c r="BK228"/>
  <c r="BK178"/>
  <c i="6" r="BK154"/>
  <c r="BK108"/>
  <c r="J161"/>
  <c r="BK147"/>
  <c r="BK110"/>
  <c r="J163"/>
  <c r="BK200"/>
  <c r="BK188"/>
  <c r="J202"/>
  <c i="7" r="BK474"/>
  <c r="J758"/>
  <c r="J608"/>
  <c r="BK501"/>
  <c r="J771"/>
  <c r="BK414"/>
  <c r="J114"/>
  <c r="BK1200"/>
  <c r="BK1101"/>
  <c r="J950"/>
  <c r="J654"/>
  <c r="BK171"/>
  <c r="BK1176"/>
  <c r="J1119"/>
  <c r="BK996"/>
  <c r="BK889"/>
  <c r="BK579"/>
  <c r="J1212"/>
  <c r="J1075"/>
  <c r="J805"/>
  <c r="J431"/>
  <c r="J138"/>
  <c r="J1307"/>
  <c r="J1238"/>
  <c r="BK1093"/>
  <c r="J743"/>
  <c r="J303"/>
  <c r="BK152"/>
  <c r="BK1168"/>
  <c r="BK911"/>
  <c r="BK555"/>
  <c r="J161"/>
  <c i="8" r="BK245"/>
  <c r="J166"/>
  <c r="BK142"/>
  <c r="J90"/>
  <c r="J270"/>
  <c r="J371"/>
  <c r="J359"/>
  <c r="BK270"/>
  <c r="J318"/>
  <c i="9" r="BK96"/>
  <c r="BK109"/>
  <c i="2" r="J2131"/>
  <c r="BK1803"/>
  <c r="J1280"/>
  <c r="BK838"/>
  <c r="BK2340"/>
  <c r="J1596"/>
  <c r="BK813"/>
  <c r="BK264"/>
  <c r="BK1866"/>
  <c r="BK465"/>
  <c r="J140"/>
  <c r="BK1971"/>
  <c r="J1041"/>
  <c i="1" r="AS55"/>
  <c i="2" r="J963"/>
  <c r="J2119"/>
  <c r="BK1002"/>
  <c r="BK510"/>
  <c r="J192"/>
  <c r="J2046"/>
  <c r="J1814"/>
  <c r="J1142"/>
  <c r="J729"/>
  <c r="BK166"/>
  <c r="BK4296"/>
  <c r="J4165"/>
  <c r="BK3979"/>
  <c r="BK3729"/>
  <c r="BK3511"/>
  <c r="J3126"/>
  <c r="BK2911"/>
  <c r="J2784"/>
  <c r="BK2670"/>
  <c r="BK2574"/>
  <c r="BK2509"/>
  <c r="BK2320"/>
  <c r="J2162"/>
  <c r="J1610"/>
  <c r="J1002"/>
  <c r="J4302"/>
  <c r="J4088"/>
  <c r="BK3947"/>
  <c r="J3729"/>
  <c r="J3473"/>
  <c r="J3017"/>
  <c r="BK2925"/>
  <c r="BK2718"/>
  <c r="J2696"/>
  <c r="J2556"/>
  <c r="BK2481"/>
  <c r="J2361"/>
  <c r="BK1937"/>
  <c r="J1442"/>
  <c r="J990"/>
  <c r="BK257"/>
  <c r="J4345"/>
  <c r="BK4314"/>
  <c r="J4262"/>
  <c r="BK3798"/>
  <c r="BK3470"/>
  <c r="BK3226"/>
  <c r="J2873"/>
  <c r="BK2563"/>
  <c r="J2435"/>
  <c r="J2087"/>
  <c r="BK1603"/>
  <c r="J826"/>
  <c r="BK4239"/>
  <c r="J3997"/>
  <c r="J3842"/>
  <c r="BK3439"/>
  <c r="J2923"/>
  <c r="J2731"/>
  <c r="J2670"/>
  <c r="J2565"/>
  <c r="BK2435"/>
  <c r="BK2172"/>
  <c r="BK1999"/>
  <c r="BK1717"/>
  <c r="BK1207"/>
  <c r="J972"/>
  <c r="BK380"/>
  <c r="BK203"/>
  <c r="J3913"/>
  <c r="J3636"/>
  <c r="J3517"/>
  <c r="BK3324"/>
  <c r="BK3194"/>
  <c r="BK3081"/>
  <c r="J2857"/>
  <c r="BK2696"/>
  <c r="J2574"/>
  <c r="J2364"/>
  <c r="BK2087"/>
  <c r="BK1691"/>
  <c r="BK1242"/>
  <c r="BK972"/>
  <c r="BK430"/>
  <c i="3" r="J304"/>
  <c r="J185"/>
  <c r="BK265"/>
  <c r="J150"/>
  <c r="J144"/>
  <c r="J191"/>
  <c r="BK268"/>
  <c r="J99"/>
  <c r="BK144"/>
  <c r="J331"/>
  <c r="BK230"/>
  <c r="BK327"/>
  <c r="J276"/>
  <c r="J334"/>
  <c r="BK212"/>
  <c r="BK170"/>
  <c i="4" r="J162"/>
  <c r="J220"/>
  <c r="BK253"/>
  <c r="BK174"/>
  <c r="BK196"/>
  <c r="BK279"/>
  <c r="BK190"/>
  <c r="BK144"/>
  <c r="J235"/>
  <c r="J226"/>
  <c r="J265"/>
  <c r="BK106"/>
  <c i="5" r="BK230"/>
  <c r="BK217"/>
  <c r="BK264"/>
  <c r="BK135"/>
  <c r="BK256"/>
  <c r="BK150"/>
  <c r="BK116"/>
  <c r="BK280"/>
  <c r="J118"/>
  <c r="BK271"/>
  <c r="J178"/>
  <c r="BK254"/>
  <c r="J241"/>
  <c r="J146"/>
  <c r="J189"/>
  <c i="6" r="BK139"/>
  <c r="BK152"/>
  <c r="BK180"/>
  <c r="BK112"/>
  <c r="J167"/>
  <c r="J96"/>
  <c r="BK192"/>
  <c r="J184"/>
  <c r="BK186"/>
  <c r="J159"/>
  <c i="7" r="J815"/>
  <c r="BK406"/>
  <c r="BK197"/>
  <c r="BK751"/>
  <c r="BK431"/>
  <c r="J889"/>
  <c r="BK629"/>
  <c r="J877"/>
  <c r="J486"/>
  <c r="BK124"/>
  <c r="BK614"/>
  <c r="J944"/>
  <c r="J168"/>
  <c r="J591"/>
  <c r="BK1280"/>
  <c r="BK1112"/>
  <c r="J1050"/>
  <c r="J883"/>
  <c r="J227"/>
  <c r="BK1163"/>
  <c r="J1108"/>
  <c r="J962"/>
  <c r="BK771"/>
  <c r="BK1226"/>
  <c r="J1123"/>
  <c r="BK877"/>
  <c r="J428"/>
  <c r="BK106"/>
  <c r="J1301"/>
  <c r="BK1160"/>
  <c r="BK1032"/>
  <c r="J367"/>
  <c r="BK98"/>
  <c r="BK1132"/>
  <c r="BK1024"/>
  <c r="BK465"/>
  <c r="BK145"/>
  <c i="8" r="BK203"/>
  <c r="J203"/>
  <c r="BK157"/>
  <c r="BK371"/>
  <c r="J137"/>
  <c r="J256"/>
  <c r="BK300"/>
  <c r="J312"/>
  <c i="9" r="J86"/>
  <c i="2" r="J2021"/>
  <c r="J1590"/>
  <c r="J1250"/>
  <c r="J668"/>
  <c r="J2056"/>
  <c r="J1557"/>
  <c r="BK795"/>
  <c r="BK2174"/>
  <c r="J1891"/>
  <c r="J1360"/>
  <c r="J250"/>
  <c r="J1862"/>
  <c r="J1187"/>
  <c r="J625"/>
  <c r="J2340"/>
  <c r="BK1907"/>
  <c r="J1583"/>
  <c r="J1179"/>
  <c r="J2141"/>
  <c r="BK1781"/>
  <c r="J891"/>
  <c r="J481"/>
  <c r="BK2330"/>
  <c r="J1882"/>
  <c r="BK1378"/>
  <c r="BK1074"/>
  <c r="J444"/>
  <c r="J4326"/>
  <c r="BK4244"/>
  <c r="J4076"/>
  <c r="J3903"/>
  <c r="BK3762"/>
  <c r="J3470"/>
  <c r="J3370"/>
  <c r="BK2947"/>
  <c r="BK2801"/>
  <c r="J2664"/>
  <c r="BK2556"/>
  <c r="BK2374"/>
  <c r="BK2099"/>
  <c r="J1312"/>
  <c r="J694"/>
  <c r="J4266"/>
  <c r="BK3975"/>
  <c r="J3708"/>
  <c r="J3609"/>
  <c r="J3088"/>
  <c r="J2947"/>
  <c r="BK2727"/>
  <c r="BK2680"/>
  <c r="BK2499"/>
  <c r="BK2377"/>
  <c r="BK2005"/>
  <c r="BK1467"/>
  <c r="BK1057"/>
  <c r="BK340"/>
  <c r="BK4132"/>
  <c r="BK3971"/>
  <c r="J3439"/>
  <c r="BK3126"/>
  <c r="BK2729"/>
  <c r="BK2620"/>
  <c r="J2468"/>
  <c r="BK2061"/>
  <c r="J1843"/>
  <c r="BK1028"/>
  <c r="BK4348"/>
  <c r="J3977"/>
  <c r="J3798"/>
  <c r="BK3275"/>
  <c r="J2985"/>
  <c r="J2710"/>
  <c r="BK2632"/>
  <c r="J2474"/>
  <c r="J2275"/>
  <c r="BK2052"/>
  <c r="J1961"/>
  <c r="BK1280"/>
  <c r="J912"/>
  <c r="J510"/>
  <c r="J4096"/>
  <c r="BK3713"/>
  <c r="BK3604"/>
  <c r="BK3318"/>
  <c r="BK3088"/>
  <c r="BK2886"/>
  <c r="BK2674"/>
  <c r="J2377"/>
  <c r="BK1954"/>
  <c r="BK1255"/>
  <c r="J832"/>
  <c r="BK298"/>
  <c i="3" r="J239"/>
  <c r="BK257"/>
  <c r="J147"/>
  <c r="J265"/>
  <c r="J164"/>
  <c r="BK278"/>
  <c r="J113"/>
  <c r="J103"/>
  <c r="BK150"/>
  <c r="BK158"/>
  <c r="J322"/>
  <c r="J221"/>
  <c r="J336"/>
  <c r="J257"/>
  <c r="BK167"/>
  <c i="4" r="J174"/>
  <c r="J104"/>
  <c r="BK117"/>
  <c r="BK184"/>
  <c r="BK134"/>
  <c r="BK121"/>
  <c r="J196"/>
  <c r="J181"/>
  <c r="J253"/>
  <c r="J171"/>
  <c r="BK202"/>
  <c r="J217"/>
  <c r="J187"/>
  <c i="5" r="BK141"/>
  <c r="BK197"/>
  <c r="J224"/>
  <c r="J120"/>
  <c r="BK202"/>
  <c r="BK114"/>
  <c r="J150"/>
  <c r="J171"/>
  <c r="J269"/>
  <c r="BK165"/>
  <c r="BK273"/>
  <c r="J110"/>
  <c r="BK148"/>
  <c r="BK171"/>
  <c i="6" r="J131"/>
  <c r="BK102"/>
  <c r="J127"/>
  <c r="J122"/>
  <c r="BK165"/>
  <c r="BK106"/>
  <c r="J135"/>
  <c r="J198"/>
  <c r="BK122"/>
  <c r="BK171"/>
  <c r="J152"/>
  <c i="7" r="BK782"/>
  <c r="BK332"/>
  <c r="J870"/>
  <c r="J564"/>
  <c r="BK347"/>
  <c r="BK898"/>
  <c r="J354"/>
  <c r="J546"/>
  <c r="J393"/>
  <c r="J732"/>
  <c r="BK486"/>
  <c r="J675"/>
  <c r="BK836"/>
  <c r="J508"/>
  <c r="J1244"/>
  <c r="J1086"/>
  <c r="J843"/>
  <c r="BK516"/>
  <c r="BK138"/>
  <c r="J1134"/>
  <c r="BK988"/>
  <c r="BK764"/>
  <c r="J399"/>
  <c r="J1168"/>
  <c r="J850"/>
  <c r="J374"/>
  <c r="BK1313"/>
  <c r="BK1244"/>
  <c r="J1101"/>
  <c r="J911"/>
  <c r="BK381"/>
  <c r="BK178"/>
  <c r="BK1158"/>
  <c r="J968"/>
  <c r="J576"/>
  <c r="BK200"/>
  <c i="8" r="BK248"/>
  <c r="BK252"/>
  <c r="BK166"/>
  <c r="J274"/>
  <c r="J352"/>
  <c r="BK106"/>
  <c r="J326"/>
  <c r="J367"/>
  <c r="BK238"/>
  <c r="BK115"/>
  <c r="J287"/>
  <c i="9" r="J89"/>
  <c i="2" r="BK2314"/>
  <c r="J1911"/>
  <c r="BK1596"/>
  <c r="BK1258"/>
  <c r="J1074"/>
  <c r="BK706"/>
  <c r="BK229"/>
  <c r="BK2131"/>
  <c r="J1150"/>
  <c r="J979"/>
  <c r="J369"/>
  <c r="BK2258"/>
  <c r="BK1992"/>
  <c r="J1803"/>
  <c r="J590"/>
  <c r="BK2215"/>
  <c r="BK1985"/>
  <c r="BK1583"/>
  <c r="BK1142"/>
  <c r="BK762"/>
  <c r="J519"/>
  <c r="BK224"/>
  <c r="J2336"/>
  <c r="J1901"/>
  <c r="BK1571"/>
  <c r="BK1320"/>
  <c r="BK1060"/>
  <c r="J844"/>
  <c r="BK355"/>
  <c r="BK2136"/>
  <c r="J1846"/>
  <c r="BK1658"/>
  <c r="BK668"/>
  <c r="J340"/>
  <c r="BK2268"/>
  <c r="J1920"/>
  <c r="BK1187"/>
  <c r="BK1108"/>
  <c r="J918"/>
  <c r="J413"/>
  <c r="J4323"/>
  <c r="J4264"/>
  <c r="J4153"/>
  <c r="BK4110"/>
  <c r="J3947"/>
  <c r="J3801"/>
  <c r="J3677"/>
  <c r="BK3477"/>
  <c r="J3446"/>
  <c r="J3081"/>
  <c r="BK2931"/>
  <c r="J2866"/>
  <c r="BK2702"/>
  <c r="J2676"/>
  <c r="J2571"/>
  <c r="BK2381"/>
  <c r="J2268"/>
  <c r="BK1818"/>
  <c r="J1532"/>
  <c r="BK1191"/>
  <c r="J984"/>
  <c r="BK678"/>
  <c r="BK4275"/>
  <c r="BK4136"/>
  <c r="J3875"/>
  <c r="BK3677"/>
  <c r="J3511"/>
  <c r="BK3237"/>
  <c r="BK2972"/>
  <c r="BK2844"/>
  <c r="J2714"/>
  <c r="J2700"/>
  <c r="J2632"/>
  <c r="J2534"/>
  <c r="BK2474"/>
  <c r="BK2349"/>
  <c r="J2215"/>
  <c r="BK2125"/>
  <c r="BK1834"/>
  <c r="BK1229"/>
  <c r="J1028"/>
  <c r="BK844"/>
  <c r="BK420"/>
  <c r="BK4345"/>
  <c r="J4341"/>
  <c r="J4290"/>
  <c r="J4275"/>
  <c r="BK4076"/>
  <c r="BK3732"/>
  <c r="BK3609"/>
  <c r="J3324"/>
  <c r="BK3093"/>
  <c r="J2818"/>
  <c r="BK2656"/>
  <c r="J2506"/>
  <c r="BK2293"/>
  <c r="BK2093"/>
  <c r="BK1978"/>
  <c r="BK1360"/>
  <c r="J1154"/>
  <c r="J678"/>
  <c r="BK119"/>
  <c r="BK4122"/>
  <c r="BK3875"/>
  <c r="J3535"/>
  <c r="BK3465"/>
  <c r="J3010"/>
  <c r="BK2828"/>
  <c r="J2698"/>
  <c r="J2666"/>
  <c r="BK2608"/>
  <c r="J2488"/>
  <c r="J2235"/>
  <c r="J1992"/>
  <c r="J1954"/>
  <c r="J1571"/>
  <c r="BK1209"/>
  <c r="J838"/>
  <c r="BK529"/>
  <c r="BK250"/>
  <c r="BK4032"/>
  <c r="BK3805"/>
  <c r="J3644"/>
  <c r="BK3535"/>
  <c r="BK3382"/>
  <c r="J3130"/>
  <c r="J3003"/>
  <c r="J2925"/>
  <c r="BK2731"/>
  <c r="BK2684"/>
  <c r="J2644"/>
  <c r="BK2541"/>
  <c r="BK2336"/>
  <c r="BK1961"/>
  <c r="BK1854"/>
  <c r="J1430"/>
  <c r="BK1247"/>
  <c r="J1122"/>
  <c r="J706"/>
  <c r="J311"/>
  <c r="BK237"/>
  <c i="3" r="BK274"/>
  <c r="J218"/>
  <c r="BK118"/>
  <c r="BK218"/>
  <c r="BK122"/>
  <c r="BK276"/>
  <c r="BK188"/>
  <c r="BK298"/>
  <c r="BK194"/>
  <c r="J188"/>
  <c r="J292"/>
  <c r="BK200"/>
  <c r="BK173"/>
  <c r="J118"/>
  <c r="BK316"/>
  <c r="BK215"/>
  <c r="J105"/>
  <c r="J316"/>
  <c r="BK246"/>
  <c r="J212"/>
  <c r="BK126"/>
  <c i="4" r="BK181"/>
  <c r="J211"/>
  <c r="BK171"/>
  <c r="BK199"/>
  <c r="BK146"/>
  <c r="BK235"/>
  <c r="J140"/>
  <c r="J250"/>
  <c r="BK165"/>
  <c r="J100"/>
  <c r="BK265"/>
  <c r="BK211"/>
  <c r="J106"/>
  <c r="J148"/>
  <c r="BK226"/>
  <c r="J202"/>
  <c i="5" r="J251"/>
  <c r="J173"/>
  <c r="J256"/>
  <c r="J215"/>
  <c r="J139"/>
  <c r="J239"/>
  <c r="J133"/>
  <c r="BK219"/>
  <c r="J169"/>
  <c r="BK215"/>
  <c r="J126"/>
  <c r="J180"/>
  <c r="J278"/>
  <c r="J264"/>
  <c r="J105"/>
  <c r="J273"/>
  <c r="BK189"/>
  <c r="J129"/>
  <c r="J152"/>
  <c r="J262"/>
  <c r="BK129"/>
  <c r="BK204"/>
  <c r="BK154"/>
  <c i="6" r="BK129"/>
  <c r="BK141"/>
  <c r="J171"/>
  <c r="BK177"/>
  <c r="BK114"/>
  <c r="BK96"/>
  <c r="BK133"/>
  <c r="J194"/>
  <c r="J112"/>
  <c r="J200"/>
  <c i="7" r="J241"/>
  <c r="BK917"/>
  <c r="BK714"/>
  <c r="BK931"/>
  <c r="J555"/>
  <c r="BK337"/>
  <c r="J721"/>
  <c r="BK570"/>
  <c r="BK608"/>
  <c r="BK870"/>
  <c r="BK636"/>
  <c r="BK168"/>
  <c r="J1250"/>
  <c r="BK1056"/>
  <c r="J730"/>
  <c r="J145"/>
  <c r="J1132"/>
  <c r="J1280"/>
  <c r="J1056"/>
  <c r="BK393"/>
  <c r="BK277"/>
  <c r="J1200"/>
  <c r="BK1064"/>
  <c r="BK775"/>
  <c r="BK367"/>
  <c i="8" r="J96"/>
  <c r="J142"/>
  <c r="BK259"/>
  <c r="BK362"/>
  <c r="BK152"/>
  <c r="BK318"/>
  <c i="9" r="J106"/>
  <c i="2" r="J2093"/>
  <c r="BK1436"/>
  <c r="BK729"/>
  <c r="J2153"/>
  <c r="J1951"/>
  <c r="BK1092"/>
  <c r="BK765"/>
  <c r="BK133"/>
  <c r="BK1878"/>
  <c r="J1518"/>
  <c r="BK307"/>
  <c r="BK2028"/>
  <c r="BK1539"/>
  <c r="BK950"/>
  <c r="BK504"/>
  <c r="J153"/>
  <c r="J1964"/>
  <c r="J1369"/>
  <c r="BK1011"/>
  <c r="BK807"/>
  <c r="J1878"/>
  <c r="J647"/>
  <c r="BK444"/>
  <c r="J2184"/>
  <c r="BK1672"/>
  <c r="J1092"/>
  <c r="J733"/>
  <c r="BK311"/>
  <c r="BK4290"/>
  <c r="J4230"/>
  <c r="BK4119"/>
  <c r="BK3967"/>
  <c r="J3787"/>
  <c r="BK3582"/>
  <c r="J3449"/>
  <c r="J3101"/>
  <c r="J2979"/>
  <c r="J2915"/>
  <c r="BK2712"/>
  <c r="J2692"/>
  <c r="J2658"/>
  <c r="J2527"/>
  <c r="J2293"/>
  <c r="J1603"/>
  <c r="J1057"/>
  <c r="J4308"/>
  <c r="BK4126"/>
  <c r="BK3865"/>
  <c r="BK3644"/>
  <c r="J3020"/>
  <c r="J2899"/>
  <c r="J2733"/>
  <c r="J2688"/>
  <c r="J2587"/>
  <c r="BK3787"/>
  <c r="J3465"/>
  <c r="J2972"/>
  <c r="J2684"/>
  <c r="BK2553"/>
  <c r="BK2287"/>
  <c r="J1971"/>
  <c r="J1025"/>
  <c r="J4250"/>
  <c r="J4110"/>
  <c r="J3921"/>
  <c r="J3483"/>
  <c r="BK3105"/>
  <c r="BK2857"/>
  <c r="J2720"/>
  <c r="J2662"/>
  <c r="J2520"/>
  <c r="J2445"/>
  <c r="BK2011"/>
  <c r="J1672"/>
  <c r="J995"/>
  <c r="J497"/>
  <c r="J3971"/>
  <c r="J3523"/>
  <c r="BK3331"/>
  <c r="J2718"/>
  <c r="BK2578"/>
  <c r="J2481"/>
  <c r="BK2141"/>
  <c r="BK1518"/>
  <c r="J1175"/>
  <c r="J576"/>
  <c r="J119"/>
  <c i="3" r="J200"/>
  <c r="J243"/>
  <c r="J306"/>
  <c r="BK206"/>
  <c r="BK103"/>
  <c r="J126"/>
  <c r="BK116"/>
  <c r="BK236"/>
  <c r="J286"/>
  <c r="BK129"/>
  <c r="J254"/>
  <c r="BK319"/>
  <c r="J155"/>
  <c r="BK191"/>
  <c i="4" r="BK220"/>
  <c r="BK152"/>
  <c r="J144"/>
  <c r="J117"/>
  <c r="J102"/>
  <c r="J124"/>
  <c r="J259"/>
  <c r="J244"/>
  <c r="J97"/>
  <c r="J134"/>
  <c r="J137"/>
  <c i="5" r="J217"/>
  <c r="J245"/>
  <c r="BK160"/>
  <c r="BK208"/>
  <c r="BK158"/>
  <c r="BK122"/>
  <c r="J131"/>
  <c r="BK167"/>
  <c r="J191"/>
  <c r="BK258"/>
  <c r="BK200"/>
  <c r="BK266"/>
  <c r="J243"/>
  <c r="BK251"/>
  <c i="6" r="J188"/>
  <c r="BK157"/>
  <c r="J116"/>
  <c r="J165"/>
  <c r="BK202"/>
  <c r="J129"/>
  <c r="J190"/>
  <c r="BK196"/>
  <c r="J118"/>
  <c i="7" r="BK591"/>
  <c r="J247"/>
  <c r="J705"/>
  <c r="J332"/>
  <c r="J152"/>
  <c r="BK654"/>
  <c r="BK210"/>
  <c r="BK668"/>
  <c r="J465"/>
  <c r="BK786"/>
  <c r="BK576"/>
  <c r="J917"/>
  <c r="J124"/>
  <c r="BK696"/>
  <c r="J299"/>
  <c r="BK1123"/>
  <c r="BK1002"/>
  <c r="BK829"/>
  <c r="BK508"/>
  <c r="J1274"/>
  <c r="J1097"/>
  <c r="BK968"/>
  <c r="BK647"/>
  <c r="BK1268"/>
  <c r="BK1165"/>
  <c r="BK944"/>
  <c r="J343"/>
  <c r="BK1319"/>
  <c r="BK1262"/>
  <c r="BK1147"/>
  <c r="J836"/>
  <c r="BK247"/>
  <c r="BK1134"/>
  <c r="J1032"/>
  <c r="J614"/>
  <c r="J361"/>
  <c i="8" r="J190"/>
  <c r="J259"/>
  <c r="J223"/>
  <c r="BK163"/>
  <c r="J338"/>
  <c r="J362"/>
  <c r="BK217"/>
  <c r="BK263"/>
  <c r="BK256"/>
  <c r="J300"/>
  <c i="9" r="J103"/>
  <c r="BK106"/>
  <c i="2" l="1" r="T118"/>
  <c r="R429"/>
  <c r="R732"/>
  <c r="R1141"/>
  <c r="BK1839"/>
  <c r="J1839"/>
  <c r="J73"/>
  <c r="R1943"/>
  <c r="BK2168"/>
  <c r="J2168"/>
  <c r="J79"/>
  <c r="BK2339"/>
  <c r="J2339"/>
  <c r="J81"/>
  <c r="BK2358"/>
  <c r="J2358"/>
  <c r="J82"/>
  <c r="T2367"/>
  <c r="R3023"/>
  <c r="R3452"/>
  <c r="R4125"/>
  <c i="3" r="P161"/>
  <c r="T330"/>
  <c r="T325"/>
  <c i="4" r="T127"/>
  <c i="5" r="BK128"/>
  <c r="J128"/>
  <c r="J66"/>
  <c r="P182"/>
  <c r="BK221"/>
  <c r="J221"/>
  <c r="J73"/>
  <c r="BK268"/>
  <c r="J268"/>
  <c r="J76"/>
  <c i="6" r="P124"/>
  <c r="T149"/>
  <c i="7" r="P515"/>
  <c r="T628"/>
  <c r="R1100"/>
  <c r="R1286"/>
  <c i="2" r="R1241"/>
  <c r="BK2183"/>
  <c r="J2183"/>
  <c r="J80"/>
  <c r="R2380"/>
  <c r="P2512"/>
  <c r="R2872"/>
  <c r="T3804"/>
  <c r="BK4338"/>
  <c r="J4338"/>
  <c r="J94"/>
  <c i="3" r="R98"/>
  <c r="R97"/>
  <c r="P242"/>
  <c i="4" r="BK127"/>
  <c r="J127"/>
  <c r="J67"/>
  <c i="5" r="BK107"/>
  <c r="J107"/>
  <c r="J65"/>
  <c r="BK164"/>
  <c r="J164"/>
  <c r="J68"/>
  <c r="BK199"/>
  <c r="J199"/>
  <c r="J71"/>
  <c r="BK238"/>
  <c r="J238"/>
  <c r="J74"/>
  <c r="R268"/>
  <c i="6" r="R93"/>
  <c r="BK156"/>
  <c r="J156"/>
  <c r="J68"/>
  <c i="7" r="P97"/>
  <c r="P750"/>
  <c r="T1074"/>
  <c r="P1211"/>
  <c i="8" r="T89"/>
  <c r="BK202"/>
  <c r="J202"/>
  <c r="J63"/>
  <c r="P202"/>
  <c r="R202"/>
  <c r="T202"/>
  <c r="BK344"/>
  <c r="J344"/>
  <c r="J65"/>
  <c r="T358"/>
  <c i="2" r="BK118"/>
  <c r="T297"/>
  <c r="R764"/>
  <c r="R1858"/>
  <c r="P2067"/>
  <c r="R2168"/>
  <c r="T2339"/>
  <c r="R2367"/>
  <c r="P3023"/>
  <c r="BK3452"/>
  <c r="J3452"/>
  <c r="J89"/>
  <c r="P3452"/>
  <c r="T4125"/>
  <c i="3" r="R112"/>
  <c r="P125"/>
  <c r="BK309"/>
  <c r="J309"/>
  <c r="J71"/>
  <c i="4" r="P96"/>
  <c r="P120"/>
  <c r="BK161"/>
  <c r="J161"/>
  <c r="J68"/>
  <c r="BK273"/>
  <c r="J273"/>
  <c r="J72"/>
  <c i="5" r="T128"/>
  <c r="R182"/>
  <c r="P238"/>
  <c r="P268"/>
  <c i="6" r="P156"/>
  <c i="7" r="T405"/>
  <c r="P578"/>
  <c r="R937"/>
  <c r="T1167"/>
  <c i="4" r="T180"/>
  <c i="5" r="P100"/>
  <c r="BK145"/>
  <c r="J145"/>
  <c r="J67"/>
  <c r="BK175"/>
  <c r="J175"/>
  <c r="J69"/>
  <c r="BK210"/>
  <c r="J210"/>
  <c r="J72"/>
  <c r="BK253"/>
  <c r="J253"/>
  <c r="J75"/>
  <c i="6" r="T93"/>
  <c r="BK179"/>
  <c r="J179"/>
  <c r="J69"/>
  <c i="7" r="R97"/>
  <c r="T750"/>
  <c r="BK1074"/>
  <c r="J1074"/>
  <c r="J70"/>
  <c r="P1167"/>
  <c i="2" r="BK1241"/>
  <c r="J1241"/>
  <c r="J72"/>
  <c r="P1839"/>
  <c r="T1943"/>
  <c r="P2168"/>
  <c r="R2339"/>
  <c r="P2358"/>
  <c r="P2367"/>
  <c r="T3023"/>
  <c r="T3452"/>
  <c r="P4125"/>
  <c i="3" r="T98"/>
  <c r="T97"/>
  <c r="R242"/>
  <c i="4" r="R96"/>
  <c r="T120"/>
  <c r="R161"/>
  <c r="P273"/>
  <c r="P268"/>
  <c i="5" r="BK100"/>
  <c r="J100"/>
  <c r="J64"/>
  <c r="R145"/>
  <c r="T199"/>
  <c r="R238"/>
  <c r="T275"/>
  <c i="6" r="R124"/>
  <c r="R149"/>
  <c i="7" r="R515"/>
  <c r="BK628"/>
  <c r="J628"/>
  <c r="J65"/>
  <c r="P1100"/>
  <c r="P1286"/>
  <c i="2" r="BK297"/>
  <c r="J297"/>
  <c r="J66"/>
  <c r="P429"/>
  <c r="BK732"/>
  <c r="J732"/>
  <c r="J69"/>
  <c r="P732"/>
  <c r="BK1141"/>
  <c r="J1141"/>
  <c r="J71"/>
  <c r="P1858"/>
  <c r="T2067"/>
  <c r="P2339"/>
  <c r="R2358"/>
  <c r="T2577"/>
  <c r="T3476"/>
  <c r="T4289"/>
  <c i="3" r="BK112"/>
  <c r="J112"/>
  <c r="J67"/>
  <c r="T242"/>
  <c i="4" r="R127"/>
  <c r="T273"/>
  <c r="T268"/>
  <c i="5" r="P128"/>
  <c r="BK182"/>
  <c r="J182"/>
  <c r="J70"/>
  <c r="P221"/>
  <c r="R275"/>
  <c i="6" r="T124"/>
  <c r="P149"/>
  <c i="7" r="T515"/>
  <c r="R628"/>
  <c r="BK1100"/>
  <c r="J1100"/>
  <c r="J72"/>
  <c r="R1167"/>
  <c i="2" r="P1241"/>
  <c r="R1839"/>
  <c r="P2183"/>
  <c r="T2358"/>
  <c r="P2577"/>
  <c r="BK3476"/>
  <c r="J3476"/>
  <c r="J90"/>
  <c r="BK4125"/>
  <c r="J4125"/>
  <c r="J92"/>
  <c r="P4338"/>
  <c i="3" r="BK125"/>
  <c r="J125"/>
  <c r="J68"/>
  <c r="R125"/>
  <c r="P309"/>
  <c i="4" r="P180"/>
  <c i="5" r="R107"/>
  <c r="R164"/>
  <c r="R175"/>
  <c r="R210"/>
  <c r="P253"/>
  <c i="6" r="P93"/>
  <c r="P92"/>
  <c r="P91"/>
  <c i="1" r="AU60"/>
  <c i="6" r="P179"/>
  <c i="7" r="BK405"/>
  <c r="J405"/>
  <c r="J62"/>
  <c r="BK578"/>
  <c r="J578"/>
  <c r="J64"/>
  <c r="BK937"/>
  <c r="J937"/>
  <c r="J67"/>
  <c r="P1074"/>
  <c r="P1073"/>
  <c r="R1211"/>
  <c i="2" r="R118"/>
  <c r="T429"/>
  <c r="T732"/>
  <c r="T1141"/>
  <c r="T1839"/>
  <c r="P1943"/>
  <c r="BK2380"/>
  <c r="J2380"/>
  <c r="J84"/>
  <c r="BK2512"/>
  <c r="J2512"/>
  <c r="J85"/>
  <c r="R2512"/>
  <c r="P2872"/>
  <c r="R3804"/>
  <c r="T4338"/>
  <c i="3" r="BK161"/>
  <c r="J161"/>
  <c r="J69"/>
  <c r="T309"/>
  <c i="4" r="P127"/>
  <c i="5" r="T100"/>
  <c r="T145"/>
  <c r="P199"/>
  <c r="R221"/>
  <c r="P275"/>
  <c i="6" r="T156"/>
  <c i="7" r="BK97"/>
  <c r="J97"/>
  <c r="J61"/>
  <c r="BK750"/>
  <c r="J750"/>
  <c r="J66"/>
  <c i="8" r="P89"/>
  <c r="R229"/>
  <c r="T344"/>
  <c r="BK370"/>
  <c r="J370"/>
  <c r="J67"/>
  <c i="9" r="P85"/>
  <c r="P84"/>
  <c r="P83"/>
  <c i="1" r="AU63"/>
  <c i="9" r="BK102"/>
  <c r="J102"/>
  <c r="J63"/>
  <c i="2" r="T1241"/>
  <c r="T2183"/>
  <c r="BK2367"/>
  <c r="J2367"/>
  <c r="J83"/>
  <c r="R2577"/>
  <c r="P3476"/>
  <c r="R4289"/>
  <c i="3" r="T161"/>
  <c r="P330"/>
  <c r="P325"/>
  <c i="4" r="BK96"/>
  <c r="J96"/>
  <c r="J65"/>
  <c r="BK120"/>
  <c r="J120"/>
  <c r="J66"/>
  <c r="T161"/>
  <c r="R273"/>
  <c r="R268"/>
  <c i="5" r="P107"/>
  <c r="P164"/>
  <c r="P175"/>
  <c r="T210"/>
  <c r="R253"/>
  <c i="6" r="BK93"/>
  <c r="J93"/>
  <c r="J65"/>
  <c r="T179"/>
  <c i="7" r="BK515"/>
  <c r="J515"/>
  <c r="J63"/>
  <c r="P628"/>
  <c r="T1100"/>
  <c r="BK1286"/>
  <c r="J1286"/>
  <c r="J75"/>
  <c i="8" r="BK229"/>
  <c r="J229"/>
  <c r="J64"/>
  <c r="P344"/>
  <c r="BK358"/>
  <c r="J358"/>
  <c r="J66"/>
  <c r="R370"/>
  <c i="9" r="BK85"/>
  <c r="R102"/>
  <c i="2" r="P118"/>
  <c r="BK429"/>
  <c r="J429"/>
  <c r="J67"/>
  <c r="BK764"/>
  <c r="J764"/>
  <c r="J70"/>
  <c r="P1141"/>
  <c r="BK1858"/>
  <c r="J1858"/>
  <c r="J76"/>
  <c r="R2183"/>
  <c r="P2380"/>
  <c r="BK3023"/>
  <c r="J3023"/>
  <c r="J88"/>
  <c r="BK3804"/>
  <c r="J3804"/>
  <c r="J91"/>
  <c r="BK4289"/>
  <c r="J4289"/>
  <c r="J93"/>
  <c i="3" r="P98"/>
  <c r="P97"/>
  <c r="P112"/>
  <c r="P111"/>
  <c r="BK242"/>
  <c r="J242"/>
  <c r="J70"/>
  <c r="R330"/>
  <c r="R325"/>
  <c i="4" r="T96"/>
  <c r="T95"/>
  <c r="T94"/>
  <c r="R120"/>
  <c r="P161"/>
  <c i="5" r="R100"/>
  <c r="P145"/>
  <c r="R199"/>
  <c r="T221"/>
  <c r="T268"/>
  <c i="6" r="R156"/>
  <c i="7" r="P405"/>
  <c r="R578"/>
  <c r="P937"/>
  <c r="BK1167"/>
  <c r="J1167"/>
  <c r="J73"/>
  <c r="T1286"/>
  <c i="8" r="R89"/>
  <c r="T229"/>
  <c r="R358"/>
  <c r="T370"/>
  <c i="9" r="T102"/>
  <c r="T84"/>
  <c r="T83"/>
  <c i="2" r="P297"/>
  <c r="P764"/>
  <c r="BK1943"/>
  <c r="J1943"/>
  <c r="J77"/>
  <c r="R2067"/>
  <c r="BK2577"/>
  <c r="J2577"/>
  <c r="J86"/>
  <c r="BK2872"/>
  <c r="J2872"/>
  <c r="J87"/>
  <c r="R3476"/>
  <c r="P4289"/>
  <c i="3" r="BK98"/>
  <c r="J98"/>
  <c r="J65"/>
  <c r="T112"/>
  <c r="T125"/>
  <c r="R309"/>
  <c i="4" r="R180"/>
  <c i="5" r="T107"/>
  <c r="T164"/>
  <c r="T175"/>
  <c r="P210"/>
  <c r="T253"/>
  <c i="6" r="R179"/>
  <c i="7" r="R405"/>
  <c r="T578"/>
  <c r="T937"/>
  <c r="T1211"/>
  <c i="2" r="R297"/>
  <c r="T764"/>
  <c r="T1858"/>
  <c r="BK2067"/>
  <c r="J2067"/>
  <c r="J78"/>
  <c r="T2168"/>
  <c r="T2380"/>
  <c r="T2512"/>
  <c r="T2872"/>
  <c r="P3804"/>
  <c r="R4338"/>
  <c i="3" r="R161"/>
  <c r="BK330"/>
  <c r="J330"/>
  <c r="J74"/>
  <c i="4" r="BK180"/>
  <c r="J180"/>
  <c r="J69"/>
  <c i="5" r="R128"/>
  <c r="T182"/>
  <c r="T238"/>
  <c r="BK275"/>
  <c r="J275"/>
  <c r="J77"/>
  <c i="6" r="BK124"/>
  <c r="J124"/>
  <c r="J66"/>
  <c r="BK149"/>
  <c r="J149"/>
  <c r="J67"/>
  <c i="7" r="T97"/>
  <c r="T96"/>
  <c r="R750"/>
  <c r="R1074"/>
  <c r="R1073"/>
  <c r="BK1211"/>
  <c r="J1211"/>
  <c r="J74"/>
  <c i="8" r="BK89"/>
  <c r="BK88"/>
  <c r="J88"/>
  <c r="J60"/>
  <c r="P229"/>
  <c r="R344"/>
  <c r="P358"/>
  <c r="P370"/>
  <c i="9" r="R85"/>
  <c r="R84"/>
  <c r="R83"/>
  <c r="BK95"/>
  <c r="J95"/>
  <c r="J62"/>
  <c i="2" r="BK728"/>
  <c r="J728"/>
  <c r="J68"/>
  <c i="4" r="BK269"/>
  <c r="J269"/>
  <c r="J71"/>
  <c i="7" r="BK1096"/>
  <c r="J1096"/>
  <c r="J71"/>
  <c i="3" r="BK326"/>
  <c r="BK325"/>
  <c r="J325"/>
  <c r="J72"/>
  <c i="8" r="BK189"/>
  <c r="J189"/>
  <c r="J62"/>
  <c i="2" r="BK1853"/>
  <c r="J1853"/>
  <c r="J74"/>
  <c i="7" r="BK1069"/>
  <c r="J1069"/>
  <c r="J68"/>
  <c i="9" r="J52"/>
  <c r="F80"/>
  <c r="F79"/>
  <c r="J54"/>
  <c r="J80"/>
  <c r="BE96"/>
  <c r="BE103"/>
  <c r="BE109"/>
  <c r="BE92"/>
  <c r="BE106"/>
  <c r="BE89"/>
  <c r="E73"/>
  <c r="BE86"/>
  <c r="BE99"/>
  <c i="8" r="J52"/>
  <c r="BE163"/>
  <c r="BE190"/>
  <c r="BE294"/>
  <c r="BE312"/>
  <c i="7" r="BK1073"/>
  <c r="J1073"/>
  <c r="J69"/>
  <c i="8" r="J84"/>
  <c r="BE147"/>
  <c r="BE287"/>
  <c r="BE306"/>
  <c r="BE326"/>
  <c r="BE352"/>
  <c r="BE359"/>
  <c r="BE367"/>
  <c i="7" r="BK96"/>
  <c r="BK95"/>
  <c r="J95"/>
  <c i="8" r="F84"/>
  <c r="BE345"/>
  <c r="BE374"/>
  <c r="BE115"/>
  <c r="BE185"/>
  <c r="BE223"/>
  <c r="BE263"/>
  <c r="BE318"/>
  <c r="BE332"/>
  <c r="BE338"/>
  <c r="BE371"/>
  <c r="E77"/>
  <c r="BE300"/>
  <c r="BE362"/>
  <c r="BE90"/>
  <c r="BE137"/>
  <c r="BE152"/>
  <c r="BE166"/>
  <c r="BE203"/>
  <c r="BE259"/>
  <c r="BE274"/>
  <c r="BE281"/>
  <c r="BE106"/>
  <c r="BE230"/>
  <c r="BE248"/>
  <c r="F54"/>
  <c r="J83"/>
  <c r="BE103"/>
  <c r="BE131"/>
  <c r="BE252"/>
  <c r="BE142"/>
  <c r="BE245"/>
  <c r="BE256"/>
  <c r="BE277"/>
  <c r="BE96"/>
  <c r="BE238"/>
  <c r="BE157"/>
  <c r="BE217"/>
  <c r="BE270"/>
  <c i="7" r="BE374"/>
  <c r="BE414"/>
  <c r="BE508"/>
  <c r="BE564"/>
  <c r="BE950"/>
  <c r="BE962"/>
  <c r="BE1002"/>
  <c r="BE1044"/>
  <c r="BE1086"/>
  <c r="BE1112"/>
  <c r="BE1160"/>
  <c r="J52"/>
  <c r="BE161"/>
  <c r="BE347"/>
  <c r="BE399"/>
  <c r="BE483"/>
  <c r="BE614"/>
  <c r="BE636"/>
  <c r="BE714"/>
  <c r="BE732"/>
  <c r="BE751"/>
  <c r="BE790"/>
  <c r="BE877"/>
  <c r="BE924"/>
  <c r="BE938"/>
  <c r="BE944"/>
  <c r="BE982"/>
  <c r="BE1024"/>
  <c r="BE1064"/>
  <c r="BE1134"/>
  <c r="BE1168"/>
  <c r="BE1200"/>
  <c r="BE1208"/>
  <c r="BE1226"/>
  <c r="BE1287"/>
  <c r="BE1301"/>
  <c r="BE1307"/>
  <c r="BE1313"/>
  <c r="BE1319"/>
  <c r="BE114"/>
  <c r="BE286"/>
  <c r="BE465"/>
  <c r="BE600"/>
  <c r="BE668"/>
  <c r="BE743"/>
  <c r="BE771"/>
  <c r="BE988"/>
  <c r="BE996"/>
  <c r="BE1050"/>
  <c r="BE1056"/>
  <c r="BE1132"/>
  <c r="BE1176"/>
  <c r="BE1250"/>
  <c r="BE1262"/>
  <c i="6" r="BK92"/>
  <c r="BK91"/>
  <c r="J91"/>
  <c i="7" r="J91"/>
  <c r="BE210"/>
  <c r="BE381"/>
  <c r="BE474"/>
  <c r="BE682"/>
  <c r="BE782"/>
  <c r="BE1032"/>
  <c r="BE1093"/>
  <c r="BE1101"/>
  <c r="BE1123"/>
  <c r="BE1145"/>
  <c r="BE1158"/>
  <c r="BE1165"/>
  <c r="BE1192"/>
  <c r="BE1232"/>
  <c r="BE1244"/>
  <c r="BE1268"/>
  <c r="BE1274"/>
  <c r="BE1280"/>
  <c r="F54"/>
  <c r="J92"/>
  <c r="BE106"/>
  <c r="BE152"/>
  <c r="BE622"/>
  <c r="BE796"/>
  <c r="BE968"/>
  <c r="BE1070"/>
  <c r="BE1075"/>
  <c r="BE1097"/>
  <c r="BE1108"/>
  <c r="BE1119"/>
  <c r="BE1147"/>
  <c r="BE1163"/>
  <c r="BE1180"/>
  <c r="BE1188"/>
  <c r="BE1212"/>
  <c r="BE1220"/>
  <c r="BE1238"/>
  <c r="E85"/>
  <c r="BE145"/>
  <c r="BE191"/>
  <c r="BE234"/>
  <c r="BE324"/>
  <c r="BE393"/>
  <c r="BE428"/>
  <c r="BE539"/>
  <c r="BE555"/>
  <c r="BE608"/>
  <c r="BE647"/>
  <c r="BE730"/>
  <c r="BE775"/>
  <c r="BE805"/>
  <c r="BE178"/>
  <c r="BE269"/>
  <c r="BE299"/>
  <c r="BE337"/>
  <c r="BE367"/>
  <c r="BE557"/>
  <c r="BE654"/>
  <c r="BE705"/>
  <c r="BE815"/>
  <c r="BE138"/>
  <c r="BE184"/>
  <c r="BE422"/>
  <c r="BE445"/>
  <c r="BE495"/>
  <c r="BE579"/>
  <c r="BE629"/>
  <c r="BE883"/>
  <c r="BE898"/>
  <c r="BE917"/>
  <c r="BE197"/>
  <c r="BE227"/>
  <c r="BE262"/>
  <c r="BE570"/>
  <c r="BE591"/>
  <c r="BE721"/>
  <c r="BE764"/>
  <c r="BE850"/>
  <c r="BE889"/>
  <c r="F92"/>
  <c r="BE124"/>
  <c r="BE168"/>
  <c r="BE241"/>
  <c r="BE311"/>
  <c r="BE332"/>
  <c r="BE343"/>
  <c r="BE406"/>
  <c r="BE431"/>
  <c r="BE527"/>
  <c r="BE546"/>
  <c r="BE661"/>
  <c r="BE689"/>
  <c r="BE870"/>
  <c r="BE98"/>
  <c r="BE131"/>
  <c r="BE200"/>
  <c r="BE247"/>
  <c r="BE292"/>
  <c r="BE303"/>
  <c r="BE354"/>
  <c r="BE451"/>
  <c r="BE486"/>
  <c r="BE516"/>
  <c r="BE758"/>
  <c r="BE786"/>
  <c r="BE829"/>
  <c r="BE836"/>
  <c r="BE843"/>
  <c r="BE911"/>
  <c r="BE931"/>
  <c r="BE171"/>
  <c r="BE277"/>
  <c r="BE361"/>
  <c r="BE501"/>
  <c r="BE548"/>
  <c r="BE576"/>
  <c r="BE675"/>
  <c r="BE696"/>
  <c r="BE739"/>
  <c r="BE857"/>
  <c r="BE904"/>
  <c i="6" r="F59"/>
  <c r="J85"/>
  <c r="BE114"/>
  <c r="BE122"/>
  <c r="BE137"/>
  <c r="BE161"/>
  <c r="BE150"/>
  <c r="BE112"/>
  <c r="BE133"/>
  <c r="BE139"/>
  <c r="BE165"/>
  <c r="BE171"/>
  <c r="BE192"/>
  <c r="BE194"/>
  <c r="BE202"/>
  <c r="BE94"/>
  <c r="BE104"/>
  <c r="BE110"/>
  <c r="BE116"/>
  <c r="BE129"/>
  <c r="BE147"/>
  <c r="BE152"/>
  <c r="BE173"/>
  <c r="BE180"/>
  <c r="BE196"/>
  <c r="BE198"/>
  <c r="BE200"/>
  <c i="5" r="BK99"/>
  <c r="J99"/>
  <c r="J63"/>
  <c i="6" r="J59"/>
  <c r="BE96"/>
  <c r="BE120"/>
  <c r="BE184"/>
  <c r="BE118"/>
  <c r="BE143"/>
  <c r="BE169"/>
  <c r="BE177"/>
  <c r="BE190"/>
  <c r="J58"/>
  <c r="BE108"/>
  <c r="F58"/>
  <c r="BE100"/>
  <c r="BE125"/>
  <c r="BE167"/>
  <c r="BE182"/>
  <c r="BE188"/>
  <c r="E50"/>
  <c r="BE106"/>
  <c r="BE145"/>
  <c r="BE157"/>
  <c r="BE127"/>
  <c r="BE154"/>
  <c r="BE163"/>
  <c r="BE175"/>
  <c r="BE98"/>
  <c r="BE131"/>
  <c r="BE186"/>
  <c r="BE102"/>
  <c r="BE135"/>
  <c r="BE141"/>
  <c r="BE159"/>
  <c i="5" r="E87"/>
  <c r="BE105"/>
  <c r="BE158"/>
  <c r="BE169"/>
  <c r="BE180"/>
  <c r="BE197"/>
  <c i="4" r="BK95"/>
  <c r="J95"/>
  <c r="J64"/>
  <c i="5" r="BE103"/>
  <c r="BE116"/>
  <c r="BE135"/>
  <c r="BE150"/>
  <c r="BE156"/>
  <c r="BE178"/>
  <c r="BE215"/>
  <c r="BE224"/>
  <c r="BE232"/>
  <c r="BE236"/>
  <c r="BE266"/>
  <c r="BE273"/>
  <c r="BE112"/>
  <c r="BE118"/>
  <c r="BE131"/>
  <c r="BE146"/>
  <c r="BE167"/>
  <c r="BE193"/>
  <c r="BE211"/>
  <c r="BE217"/>
  <c r="BE247"/>
  <c r="BE256"/>
  <c r="BE269"/>
  <c r="J96"/>
  <c r="BE137"/>
  <c r="BE154"/>
  <c r="BE171"/>
  <c r="BE206"/>
  <c r="BE222"/>
  <c r="BE239"/>
  <c r="BE254"/>
  <c r="BE260"/>
  <c r="BE264"/>
  <c r="BE271"/>
  <c r="BE276"/>
  <c r="BE278"/>
  <c r="BE114"/>
  <c r="BE173"/>
  <c r="BE208"/>
  <c r="BE251"/>
  <c r="BE280"/>
  <c r="J93"/>
  <c r="BE122"/>
  <c r="BE126"/>
  <c r="BE162"/>
  <c r="BE195"/>
  <c r="BE204"/>
  <c r="BE226"/>
  <c r="BE234"/>
  <c r="BE241"/>
  <c r="BE245"/>
  <c r="BE262"/>
  <c i="4" r="BK268"/>
  <c r="J268"/>
  <c r="J70"/>
  <c i="5" r="F58"/>
  <c r="BE110"/>
  <c r="BE202"/>
  <c r="BE243"/>
  <c r="BE258"/>
  <c r="J58"/>
  <c r="BE108"/>
  <c r="BE124"/>
  <c r="BE141"/>
  <c r="BE160"/>
  <c r="BE165"/>
  <c r="BE187"/>
  <c r="BE101"/>
  <c r="BE129"/>
  <c r="BE139"/>
  <c r="BE148"/>
  <c r="BE189"/>
  <c r="BE228"/>
  <c r="BE249"/>
  <c r="F96"/>
  <c r="BE185"/>
  <c r="BE191"/>
  <c r="BE230"/>
  <c r="BE120"/>
  <c r="BE183"/>
  <c r="BE200"/>
  <c r="BE133"/>
  <c r="BE143"/>
  <c r="BE152"/>
  <c r="BE176"/>
  <c r="BE213"/>
  <c r="BE219"/>
  <c i="4" r="E82"/>
  <c r="BE104"/>
  <c r="BE117"/>
  <c r="BE150"/>
  <c r="BE174"/>
  <c r="BE253"/>
  <c r="BE265"/>
  <c r="J91"/>
  <c r="BE124"/>
  <c r="BE235"/>
  <c r="BE270"/>
  <c r="BE274"/>
  <c i="3" r="BK97"/>
  <c r="J97"/>
  <c r="J64"/>
  <c r="J326"/>
  <c r="J73"/>
  <c i="4" r="BE137"/>
  <c r="BE171"/>
  <c r="BE211"/>
  <c r="BE232"/>
  <c r="BE238"/>
  <c r="BE247"/>
  <c r="J58"/>
  <c r="F91"/>
  <c r="BE128"/>
  <c r="BE214"/>
  <c r="BE102"/>
  <c r="BE106"/>
  <c r="BE111"/>
  <c r="BE220"/>
  <c r="BE226"/>
  <c r="BE244"/>
  <c r="BE97"/>
  <c r="BE121"/>
  <c r="BE168"/>
  <c r="BE205"/>
  <c r="BE217"/>
  <c r="BE241"/>
  <c r="BE256"/>
  <c r="BE259"/>
  <c r="BE262"/>
  <c r="BE277"/>
  <c r="BE279"/>
  <c r="J56"/>
  <c r="BE113"/>
  <c r="BE152"/>
  <c r="BE162"/>
  <c r="BE199"/>
  <c r="BE177"/>
  <c r="BE193"/>
  <c r="F90"/>
  <c r="BE108"/>
  <c r="BE115"/>
  <c r="BE131"/>
  <c r="BE158"/>
  <c r="BE187"/>
  <c r="BE202"/>
  <c r="BE144"/>
  <c r="BE155"/>
  <c r="BE184"/>
  <c r="BE190"/>
  <c r="BE100"/>
  <c r="BE134"/>
  <c r="BE142"/>
  <c r="BE148"/>
  <c r="BE165"/>
  <c r="BE181"/>
  <c r="BE223"/>
  <c r="BE250"/>
  <c i="3" r="BK111"/>
  <c r="J111"/>
  <c r="J66"/>
  <c i="4" r="BE140"/>
  <c r="BE146"/>
  <c r="BE196"/>
  <c r="BE208"/>
  <c r="BE229"/>
  <c i="3" r="F93"/>
  <c r="BE101"/>
  <c r="BE108"/>
  <c r="J56"/>
  <c r="F92"/>
  <c r="BE118"/>
  <c r="BE126"/>
  <c r="BE194"/>
  <c r="BE203"/>
  <c r="BE262"/>
  <c r="BE298"/>
  <c r="BE301"/>
  <c r="BE310"/>
  <c r="BE316"/>
  <c r="BE322"/>
  <c i="2" r="BK1857"/>
  <c r="J1857"/>
  <c r="J75"/>
  <c i="3" r="BE135"/>
  <c r="BE141"/>
  <c r="BE182"/>
  <c r="BE215"/>
  <c r="BE221"/>
  <c r="BE260"/>
  <c r="BE268"/>
  <c r="BE284"/>
  <c r="BE132"/>
  <c r="BE239"/>
  <c r="BE271"/>
  <c r="BE331"/>
  <c r="BE334"/>
  <c r="E50"/>
  <c r="BE103"/>
  <c r="BE113"/>
  <c r="BE122"/>
  <c r="BE147"/>
  <c r="BE176"/>
  <c r="BE233"/>
  <c r="BE313"/>
  <c r="BE319"/>
  <c r="BE327"/>
  <c r="BE336"/>
  <c r="J58"/>
  <c r="BE105"/>
  <c r="BE164"/>
  <c r="BE173"/>
  <c r="BE185"/>
  <c r="BE206"/>
  <c r="BE248"/>
  <c r="BE257"/>
  <c r="BE304"/>
  <c r="J59"/>
  <c r="BE129"/>
  <c r="BE153"/>
  <c r="BE170"/>
  <c r="BE218"/>
  <c r="BE224"/>
  <c r="BE265"/>
  <c r="BE295"/>
  <c r="BE144"/>
  <c r="BE200"/>
  <c r="BE209"/>
  <c r="BE236"/>
  <c r="BE286"/>
  <c i="2" r="J118"/>
  <c r="J65"/>
  <c i="3" r="BE120"/>
  <c r="BE150"/>
  <c r="BE227"/>
  <c r="BE243"/>
  <c r="BE254"/>
  <c r="BE278"/>
  <c r="BE306"/>
  <c r="BE158"/>
  <c r="BE179"/>
  <c r="BE281"/>
  <c r="BE116"/>
  <c r="BE191"/>
  <c r="BE197"/>
  <c r="BE212"/>
  <c r="BE251"/>
  <c r="BE274"/>
  <c r="BE292"/>
  <c r="BE99"/>
  <c r="BE138"/>
  <c r="BE155"/>
  <c r="BE162"/>
  <c r="BE167"/>
  <c r="BE188"/>
  <c r="BE230"/>
  <c r="BE246"/>
  <c r="BE276"/>
  <c r="BE289"/>
  <c i="2" r="J56"/>
  <c r="BE181"/>
  <c r="BE611"/>
  <c r="BE668"/>
  <c r="BE719"/>
  <c r="BE795"/>
  <c r="BE813"/>
  <c r="BE838"/>
  <c r="BE1222"/>
  <c r="BE1258"/>
  <c r="BE1436"/>
  <c r="BE1539"/>
  <c r="BE1549"/>
  <c r="BE1773"/>
  <c r="BE1840"/>
  <c r="BE1846"/>
  <c r="BE1862"/>
  <c r="BE1951"/>
  <c r="BE1954"/>
  <c r="BE1999"/>
  <c r="BE2064"/>
  <c r="BE2093"/>
  <c r="BE2105"/>
  <c r="BE2340"/>
  <c r="BE2355"/>
  <c r="BE2361"/>
  <c r="BE2374"/>
  <c r="BE2381"/>
  <c r="BE2488"/>
  <c r="BE2556"/>
  <c r="BE2571"/>
  <c r="BE2632"/>
  <c r="BE2662"/>
  <c r="BE2664"/>
  <c r="BE2672"/>
  <c r="BE2676"/>
  <c r="BE2680"/>
  <c r="BE2690"/>
  <c r="BE2694"/>
  <c r="BE2698"/>
  <c r="BE2700"/>
  <c r="BE2706"/>
  <c r="BE2714"/>
  <c r="BE2729"/>
  <c r="BE2866"/>
  <c r="BE2931"/>
  <c r="BE2954"/>
  <c r="BE2985"/>
  <c r="BE3226"/>
  <c r="BE3232"/>
  <c r="BE3439"/>
  <c r="BE3465"/>
  <c r="BE3483"/>
  <c r="BE3636"/>
  <c r="BE3677"/>
  <c r="BE3768"/>
  <c r="BE3798"/>
  <c r="BE3801"/>
  <c r="BE3865"/>
  <c r="BE3903"/>
  <c r="BE3921"/>
  <c r="BE3973"/>
  <c r="BE4088"/>
  <c r="E104"/>
  <c r="BE119"/>
  <c r="BE257"/>
  <c r="BE307"/>
  <c r="BE340"/>
  <c r="BE444"/>
  <c r="BE504"/>
  <c r="BE519"/>
  <c r="BE576"/>
  <c r="BE765"/>
  <c r="BE826"/>
  <c r="BE844"/>
  <c r="BE891"/>
  <c r="BE963"/>
  <c r="BE979"/>
  <c r="BE1060"/>
  <c r="BE1142"/>
  <c r="BE1360"/>
  <c r="BE1378"/>
  <c r="BE1518"/>
  <c r="BE1583"/>
  <c r="BE1803"/>
  <c r="BE1854"/>
  <c r="BE1891"/>
  <c r="BE1961"/>
  <c r="BE2395"/>
  <c r="BE2481"/>
  <c r="BE2509"/>
  <c r="BE2547"/>
  <c r="BE2585"/>
  <c r="BE2644"/>
  <c r="BE2660"/>
  <c r="BE2668"/>
  <c r="BE2708"/>
  <c r="BE2716"/>
  <c r="BE2784"/>
  <c r="BE2911"/>
  <c r="BE2936"/>
  <c r="BE2979"/>
  <c r="BE2994"/>
  <c r="BE3020"/>
  <c r="BE3093"/>
  <c r="BE3126"/>
  <c r="BE3312"/>
  <c r="BE3324"/>
  <c r="BE3428"/>
  <c r="BE3446"/>
  <c r="BE3462"/>
  <c r="BE3489"/>
  <c r="BE3523"/>
  <c r="BE3604"/>
  <c r="BE3644"/>
  <c r="BE3663"/>
  <c r="BE3708"/>
  <c r="BE3747"/>
  <c r="BE3758"/>
  <c r="BE3762"/>
  <c r="BE3913"/>
  <c r="BE3947"/>
  <c r="BE3971"/>
  <c r="BE3975"/>
  <c r="BE4025"/>
  <c r="BE4132"/>
  <c r="BE4143"/>
  <c r="BE4268"/>
  <c r="BE4290"/>
  <c r="BE140"/>
  <c r="BE175"/>
  <c r="BE224"/>
  <c r="BE243"/>
  <c r="BE538"/>
  <c r="BE647"/>
  <c r="BE729"/>
  <c r="BE747"/>
  <c r="BE801"/>
  <c r="BE832"/>
  <c r="BE885"/>
  <c r="BE1004"/>
  <c r="BE1041"/>
  <c r="BE1102"/>
  <c r="BE1158"/>
  <c r="BE1247"/>
  <c r="BE1255"/>
  <c r="BE1320"/>
  <c r="BE1814"/>
  <c r="BE1897"/>
  <c r="BE2034"/>
  <c r="BE2052"/>
  <c r="BE2099"/>
  <c r="BE2119"/>
  <c r="BE2162"/>
  <c r="BE2184"/>
  <c r="BE2235"/>
  <c r="BE2301"/>
  <c r="BE2368"/>
  <c r="BE2388"/>
  <c r="BE2407"/>
  <c r="BE2441"/>
  <c r="BE2474"/>
  <c r="BE2499"/>
  <c r="BE2513"/>
  <c r="BE2534"/>
  <c r="BE2565"/>
  <c r="BE2574"/>
  <c r="BE2608"/>
  <c r="BE2652"/>
  <c r="BE2658"/>
  <c r="BE2670"/>
  <c r="BE2674"/>
  <c r="BE2686"/>
  <c r="BE2712"/>
  <c r="BE2720"/>
  <c r="BE2727"/>
  <c r="BE2824"/>
  <c r="BE2869"/>
  <c r="BE2886"/>
  <c r="BE2899"/>
  <c r="BE2915"/>
  <c r="BE2925"/>
  <c r="BE2943"/>
  <c r="BE2947"/>
  <c r="BE2956"/>
  <c r="BE2996"/>
  <c r="BE3017"/>
  <c r="BE3101"/>
  <c r="BE3105"/>
  <c r="BE3199"/>
  <c r="BE3318"/>
  <c r="BE3449"/>
  <c r="BE3468"/>
  <c r="BE3473"/>
  <c r="BE3477"/>
  <c r="BE3500"/>
  <c r="BE3517"/>
  <c r="BE3582"/>
  <c r="BE3703"/>
  <c r="BE3729"/>
  <c r="BE3736"/>
  <c r="BE3774"/>
  <c r="BE3842"/>
  <c r="BE3967"/>
  <c r="BE3969"/>
  <c r="BE3977"/>
  <c r="BE3981"/>
  <c r="BE3997"/>
  <c r="BE4110"/>
  <c r="BE4122"/>
  <c r="BE4165"/>
  <c r="BE4216"/>
  <c r="BE4239"/>
  <c r="BE4302"/>
  <c r="BE4326"/>
  <c r="BE4332"/>
  <c r="BE4339"/>
  <c r="BE4341"/>
  <c r="BE4343"/>
  <c r="BE4345"/>
  <c r="BE4348"/>
  <c r="J112"/>
  <c r="BE264"/>
  <c r="BE369"/>
  <c r="BE625"/>
  <c r="BE678"/>
  <c r="BE694"/>
  <c r="BE711"/>
  <c r="BE904"/>
  <c r="BE972"/>
  <c r="BE1017"/>
  <c r="BE1080"/>
  <c r="BE1183"/>
  <c r="BE1235"/>
  <c r="BE1350"/>
  <c r="BE1510"/>
  <c r="BE1557"/>
  <c r="BE1610"/>
  <c r="BE1658"/>
  <c r="BE1850"/>
  <c r="BE1920"/>
  <c r="BE1944"/>
  <c r="BE1985"/>
  <c r="BE2008"/>
  <c r="BE2028"/>
  <c r="BE2087"/>
  <c r="BE2131"/>
  <c r="BE2364"/>
  <c r="BE2401"/>
  <c r="BE2468"/>
  <c r="BE2506"/>
  <c r="BE2520"/>
  <c r="BE2527"/>
  <c r="BE2553"/>
  <c r="BE2568"/>
  <c r="BE2654"/>
  <c r="BE2666"/>
  <c r="BE2678"/>
  <c r="BE2682"/>
  <c r="BE2692"/>
  <c r="BE2702"/>
  <c r="BE2731"/>
  <c r="BE2733"/>
  <c r="BE2801"/>
  <c r="BE2828"/>
  <c r="BE2857"/>
  <c r="BE2864"/>
  <c r="BE2913"/>
  <c r="BE3003"/>
  <c r="BE3010"/>
  <c r="BE3081"/>
  <c r="BE3137"/>
  <c r="BE3275"/>
  <c r="BE3370"/>
  <c r="BE3453"/>
  <c r="BE3470"/>
  <c r="BE3511"/>
  <c r="BE3529"/>
  <c r="BE3535"/>
  <c r="BE3787"/>
  <c r="BE3805"/>
  <c r="BE3979"/>
  <c r="BE4032"/>
  <c r="BE4076"/>
  <c r="BE4107"/>
  <c r="BE4119"/>
  <c r="BE4126"/>
  <c r="BE4153"/>
  <c r="BE4223"/>
  <c r="BE4244"/>
  <c r="BE4250"/>
  <c r="BE4262"/>
  <c r="BE4296"/>
  <c r="BE160"/>
  <c r="BE355"/>
  <c r="BE363"/>
  <c r="BE413"/>
  <c r="BE990"/>
  <c r="BE1074"/>
  <c r="BE1108"/>
  <c r="BE1133"/>
  <c r="BE1175"/>
  <c r="BE1179"/>
  <c r="BE1201"/>
  <c r="BE1280"/>
  <c r="BE1442"/>
  <c r="BE1799"/>
  <c r="BE2061"/>
  <c r="BE2141"/>
  <c r="BE2174"/>
  <c r="BE2253"/>
  <c r="BE2275"/>
  <c r="BE2359"/>
  <c r="BE2377"/>
  <c r="BE2435"/>
  <c r="BE2445"/>
  <c r="BE2490"/>
  <c r="BE2541"/>
  <c r="BE2563"/>
  <c r="BE2578"/>
  <c r="BE2587"/>
  <c r="BE2620"/>
  <c r="BE2656"/>
  <c r="BE2684"/>
  <c r="BE2688"/>
  <c r="BE2696"/>
  <c r="BE2704"/>
  <c r="BE2710"/>
  <c r="BE2718"/>
  <c r="BE2818"/>
  <c r="BE2844"/>
  <c r="BE2873"/>
  <c r="BE2923"/>
  <c r="BE2972"/>
  <c r="BE2988"/>
  <c r="BE3024"/>
  <c r="BE3088"/>
  <c r="BE3130"/>
  <c r="BE3194"/>
  <c r="BE3237"/>
  <c r="BE3331"/>
  <c r="BE3382"/>
  <c r="BE3416"/>
  <c r="BE3575"/>
  <c r="BE3609"/>
  <c r="BE3614"/>
  <c r="BE3625"/>
  <c r="BE3655"/>
  <c r="BE3666"/>
  <c r="BE3681"/>
  <c r="BE3713"/>
  <c r="BE3732"/>
  <c r="BE3852"/>
  <c r="BE3875"/>
  <c r="BE4069"/>
  <c r="BE4096"/>
  <c r="BE4136"/>
  <c r="BE4230"/>
  <c r="BE4264"/>
  <c r="BE4266"/>
  <c r="BE4275"/>
  <c r="BE4282"/>
  <c r="BE4308"/>
  <c r="BE4314"/>
  <c r="BE4323"/>
  <c r="F112"/>
  <c r="BE212"/>
  <c r="BE237"/>
  <c r="BE294"/>
  <c r="BE298"/>
  <c r="BE454"/>
  <c r="BE529"/>
  <c r="BE957"/>
  <c r="BE1348"/>
  <c r="BE1525"/>
  <c r="BE1596"/>
  <c r="BE1866"/>
  <c r="BE1937"/>
  <c r="BE1978"/>
  <c r="BE2056"/>
  <c r="BE2136"/>
  <c r="BE2153"/>
  <c r="BE2201"/>
  <c r="BE2293"/>
  <c r="F59"/>
  <c r="BE127"/>
  <c r="BE318"/>
  <c r="BE406"/>
  <c r="BE430"/>
  <c r="BE706"/>
  <c r="BE762"/>
  <c r="BE918"/>
  <c r="BE1047"/>
  <c r="BE1122"/>
  <c r="BE1150"/>
  <c r="BE1297"/>
  <c r="BE1353"/>
  <c r="BE1546"/>
  <c r="BE1603"/>
  <c r="BE1825"/>
  <c r="BE1882"/>
  <c r="BE1901"/>
  <c r="BE2014"/>
  <c r="BE2068"/>
  <c r="BE2146"/>
  <c r="BE2156"/>
  <c r="BE2165"/>
  <c r="BE2349"/>
  <c r="J59"/>
  <c r="BE166"/>
  <c r="BE203"/>
  <c r="BE271"/>
  <c r="BE380"/>
  <c r="BE753"/>
  <c r="BE1002"/>
  <c r="BE1028"/>
  <c r="BE1092"/>
  <c r="BE1115"/>
  <c r="BE1154"/>
  <c r="BE1187"/>
  <c r="BE1197"/>
  <c r="BE1209"/>
  <c r="BE1250"/>
  <c r="BE1338"/>
  <c r="BE1467"/>
  <c r="BE1532"/>
  <c r="BE1672"/>
  <c r="BE1818"/>
  <c r="BE1940"/>
  <c r="BE2112"/>
  <c r="BE2159"/>
  <c r="BE2248"/>
  <c r="BE2263"/>
  <c r="BE2287"/>
  <c r="BE133"/>
  <c r="BE192"/>
  <c r="BE250"/>
  <c r="BE497"/>
  <c r="BE510"/>
  <c r="BE912"/>
  <c r="BE1057"/>
  <c r="BE1191"/>
  <c r="BE1346"/>
  <c r="BE1590"/>
  <c r="BE1617"/>
  <c r="BE1717"/>
  <c r="BE1911"/>
  <c r="BE2059"/>
  <c r="BE2075"/>
  <c r="BE2125"/>
  <c r="BE2169"/>
  <c r="BE2320"/>
  <c r="BE2336"/>
  <c r="BE148"/>
  <c r="BE352"/>
  <c r="BE481"/>
  <c r="BE969"/>
  <c r="BE1011"/>
  <c r="BE1229"/>
  <c r="BE1242"/>
  <c r="BE1312"/>
  <c r="BE1369"/>
  <c r="BE1448"/>
  <c r="BE1571"/>
  <c r="BE1691"/>
  <c r="BE1781"/>
  <c r="BE1829"/>
  <c r="BE1834"/>
  <c r="BE1859"/>
  <c r="BE1907"/>
  <c r="BE2021"/>
  <c r="BE2046"/>
  <c r="BE2330"/>
  <c r="BE2352"/>
  <c r="BE153"/>
  <c r="BE229"/>
  <c r="BE288"/>
  <c r="BE329"/>
  <c r="BE400"/>
  <c r="BE438"/>
  <c r="BE465"/>
  <c r="BE547"/>
  <c r="BE984"/>
  <c r="BE995"/>
  <c r="BE1430"/>
  <c r="BE1564"/>
  <c r="BE1665"/>
  <c r="BE1743"/>
  <c r="BE1787"/>
  <c r="BE1878"/>
  <c r="BE1971"/>
  <c r="BE1992"/>
  <c r="BE2011"/>
  <c r="BE2081"/>
  <c r="BE2172"/>
  <c r="BE2258"/>
  <c r="BE2268"/>
  <c r="BE2314"/>
  <c r="BE311"/>
  <c r="BE391"/>
  <c r="BE420"/>
  <c r="BE590"/>
  <c r="BE733"/>
  <c r="BE807"/>
  <c r="BE950"/>
  <c r="BE1025"/>
  <c r="BE1166"/>
  <c r="BE1207"/>
  <c r="BE1216"/>
  <c r="BE1699"/>
  <c r="BE1793"/>
  <c r="BE1843"/>
  <c r="BE1929"/>
  <c r="BE1964"/>
  <c r="BE2005"/>
  <c r="BE2071"/>
  <c r="BE2215"/>
  <c i="3" r="F39"/>
  <c i="1" r="BD57"/>
  <c i="5" r="F36"/>
  <c i="1" r="BA59"/>
  <c i="7" r="F34"/>
  <c i="1" r="BA61"/>
  <c i="2" r="F36"/>
  <c i="1" r="BA56"/>
  <c r="AS54"/>
  <c i="4" r="F37"/>
  <c i="1" r="BB58"/>
  <c i="4" r="F39"/>
  <c i="1" r="BD58"/>
  <c i="6" r="F39"/>
  <c i="1" r="BD60"/>
  <c i="7" r="J34"/>
  <c i="1" r="AW61"/>
  <c i="2" r="F38"/>
  <c i="1" r="BC56"/>
  <c i="3" r="F38"/>
  <c i="1" r="BC57"/>
  <c i="5" r="J36"/>
  <c i="1" r="AW59"/>
  <c i="6" r="F37"/>
  <c i="1" r="BB60"/>
  <c i="8" r="F35"/>
  <c i="1" r="BB62"/>
  <c i="8" r="F34"/>
  <c i="1" r="BA62"/>
  <c i="8" r="F36"/>
  <c i="1" r="BC62"/>
  <c i="9" r="J34"/>
  <c i="1" r="AW63"/>
  <c i="3" r="J36"/>
  <c i="1" r="AW57"/>
  <c i="5" r="F38"/>
  <c i="1" r="BC59"/>
  <c i="7" r="F35"/>
  <c i="1" r="BB61"/>
  <c i="4" r="J36"/>
  <c i="1" r="AW58"/>
  <c i="4" r="F38"/>
  <c i="1" r="BC58"/>
  <c i="6" r="F36"/>
  <c i="1" r="BA60"/>
  <c i="6" r="F38"/>
  <c i="1" r="BC60"/>
  <c i="6" r="J32"/>
  <c i="8" r="J34"/>
  <c i="1" r="AW62"/>
  <c i="8" r="F37"/>
  <c i="1" r="BD62"/>
  <c i="7" r="J30"/>
  <c i="9" r="F34"/>
  <c i="1" r="BA63"/>
  <c i="9" r="F37"/>
  <c i="1" r="BD63"/>
  <c i="9" r="F36"/>
  <c i="1" r="BC63"/>
  <c i="9" r="F35"/>
  <c i="1" r="BB63"/>
  <c i="3" r="F36"/>
  <c i="1" r="BA57"/>
  <c i="5" r="F37"/>
  <c i="1" r="BB59"/>
  <c i="7" r="F36"/>
  <c i="1" r="BC61"/>
  <c i="2" r="J36"/>
  <c i="1" r="AW56"/>
  <c i="3" r="F37"/>
  <c i="1" r="BB57"/>
  <c i="4" r="F36"/>
  <c i="1" r="BA58"/>
  <c i="5" r="F39"/>
  <c i="1" r="BD59"/>
  <c i="6" r="J36"/>
  <c i="1" r="AW60"/>
  <c i="7" r="F37"/>
  <c i="1" r="BD61"/>
  <c i="2" r="F37"/>
  <c i="1" r="BB56"/>
  <c i="2" r="F39"/>
  <c i="1" r="BD56"/>
  <c i="6" l="1" r="R92"/>
  <c r="R91"/>
  <c i="5" r="T99"/>
  <c i="7" r="R96"/>
  <c r="R95"/>
  <c i="5" r="P99"/>
  <c i="1" r="AU59"/>
  <c i="8" r="T88"/>
  <c r="T87"/>
  <c i="2" r="T1857"/>
  <c i="5" r="R99"/>
  <c i="2" r="BK117"/>
  <c r="J117"/>
  <c r="J64"/>
  <c i="7" r="T1073"/>
  <c r="T95"/>
  <c r="P96"/>
  <c r="P95"/>
  <c i="1" r="AU61"/>
  <c i="3" r="P96"/>
  <c i="1" r="AU57"/>
  <c i="8" r="P88"/>
  <c r="P87"/>
  <c i="1" r="AU62"/>
  <c i="2" r="P1857"/>
  <c i="4" r="R95"/>
  <c r="R94"/>
  <c i="3" r="T111"/>
  <c r="T96"/>
  <c i="8" r="R88"/>
  <c r="R87"/>
  <c i="2" r="P117"/>
  <c i="6" r="T92"/>
  <c r="T91"/>
  <c i="4" r="P95"/>
  <c r="P94"/>
  <c i="1" r="AU58"/>
  <c i="9" r="BK84"/>
  <c r="BK83"/>
  <c r="J83"/>
  <c r="J59"/>
  <c i="2" r="R117"/>
  <c r="T117"/>
  <c r="T116"/>
  <c i="3" r="R111"/>
  <c r="R96"/>
  <c i="2" r="R1857"/>
  <c i="8" r="BK87"/>
  <c r="J87"/>
  <c r="J59"/>
  <c r="J89"/>
  <c r="J61"/>
  <c i="9" r="J85"/>
  <c r="J61"/>
  <c i="1" r="AG61"/>
  <c i="7" r="J59"/>
  <c r="J96"/>
  <c r="J60"/>
  <c i="1" r="AG60"/>
  <c i="6" r="J92"/>
  <c r="J64"/>
  <c r="J63"/>
  <c i="4" r="BK94"/>
  <c r="J94"/>
  <c i="3" r="BK96"/>
  <c r="J96"/>
  <c i="2" r="BK116"/>
  <c r="J116"/>
  <c r="J35"/>
  <c i="1" r="AV56"/>
  <c r="AT56"/>
  <c i="3" r="J35"/>
  <c i="1" r="AV57"/>
  <c r="AT57"/>
  <c i="4" r="F35"/>
  <c i="1" r="AZ58"/>
  <c i="8" r="J30"/>
  <c i="1" r="AG62"/>
  <c i="9" r="F33"/>
  <c i="1" r="AZ63"/>
  <c i="4" r="J35"/>
  <c i="1" r="AV58"/>
  <c r="AT58"/>
  <c i="9" r="J33"/>
  <c i="1" r="AV63"/>
  <c r="AT63"/>
  <c i="4" r="J32"/>
  <c i="1" r="AG58"/>
  <c r="BB55"/>
  <c r="AX55"/>
  <c r="BD55"/>
  <c r="BC55"/>
  <c r="BA55"/>
  <c r="AW55"/>
  <c i="7" r="J33"/>
  <c i="1" r="AV61"/>
  <c r="AT61"/>
  <c r="AN61"/>
  <c i="2" r="F35"/>
  <c i="1" r="AZ56"/>
  <c i="5" r="J35"/>
  <c i="1" r="AV59"/>
  <c r="AT59"/>
  <c i="3" r="F35"/>
  <c i="1" r="AZ57"/>
  <c i="5" r="J32"/>
  <c i="1" r="AG59"/>
  <c i="6" r="J35"/>
  <c i="1" r="AV60"/>
  <c r="AT60"/>
  <c r="AN60"/>
  <c i="8" r="J33"/>
  <c i="1" r="AV62"/>
  <c r="AT62"/>
  <c i="5" r="F35"/>
  <c i="1" r="AZ59"/>
  <c i="6" r="F35"/>
  <c i="1" r="AZ60"/>
  <c i="8" r="F33"/>
  <c i="1" r="AZ62"/>
  <c i="7" r="F33"/>
  <c i="1" r="AZ61"/>
  <c i="3" r="J32"/>
  <c i="1" r="AG57"/>
  <c i="2" r="J32"/>
  <c i="1" r="AG56"/>
  <c i="2" l="1" r="R116"/>
  <c r="P116"/>
  <c i="1" r="AU56"/>
  <c i="9" r="J84"/>
  <c r="J60"/>
  <c i="1" r="AN62"/>
  <c i="8" r="J39"/>
  <c i="7" r="J39"/>
  <c i="1" r="AN59"/>
  <c i="6" r="J41"/>
  <c i="1" r="AN58"/>
  <c i="5" r="J41"/>
  <c i="4" r="J63"/>
  <c i="1" r="AN57"/>
  <c i="3" r="J63"/>
  <c i="4" r="J41"/>
  <c i="1" r="AN56"/>
  <c i="2" r="J63"/>
  <c i="3" r="J41"/>
  <c i="2" r="J41"/>
  <c i="1" r="BD54"/>
  <c r="W33"/>
  <c r="AY55"/>
  <c r="AU55"/>
  <c r="AU54"/>
  <c r="BC54"/>
  <c r="AY54"/>
  <c r="AG55"/>
  <c r="BA54"/>
  <c r="W30"/>
  <c i="9" r="J30"/>
  <c i="1" r="AG63"/>
  <c r="AZ55"/>
  <c r="AV55"/>
  <c r="AT55"/>
  <c r="BB54"/>
  <c r="W31"/>
  <c i="9" l="1" r="J39"/>
  <c i="1" r="AN55"/>
  <c r="AN63"/>
  <c r="W32"/>
  <c r="AX54"/>
  <c r="AW54"/>
  <c r="AK30"/>
  <c r="AG54"/>
  <c r="AZ54"/>
  <c r="W29"/>
  <c l="1"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<sst xmlns="http://schemas.openxmlformats.org/spreadsheetml/2006/main">
  <si>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</si>
  <si>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</si>
  <si>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</si>
  <si>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</si>
  <si>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</si>
  <si>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{0e0476a8-d5f5-4275-8a5f-e85b2c23f345}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</si>
  <si>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</si>
  <si>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</si>
  <si>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</si>
  <si>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</si>
  <si>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</si>
  <si>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</si>
  <si>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</si>
  <si>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</si>
  <si>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MS-2022-036_(v02)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</si>
  <si>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</si>
  <si>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</si>
  <si>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RZP_revize_R01_Stavebni upravy objektu c.p. 1800-27, ul. Na Nivach</t>
  </si>
  <si>
    <t>KSO:</t>
  </si>
  <si>
    <t/>
  </si>
  <si>
    <t>CC-CZ:</t>
  </si>
  <si>
    <t>Místo:</t>
  </si>
  <si>
    <t xml:space="preserve"> </t>
  </si>
  <si>
    <t>Datum:</t>
  </si>
  <si>
    <t>6. 6. 2022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</si>
  <si>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</si>
  <si>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</si>
  <si>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</si>
  <si>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</si>
  <si>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</si>
  <si>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</si>
  <si>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</si>
  <si>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</si>
  <si>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</si>
  <si>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</si>
  <si>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</si>
  <si>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</si>
  <si>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</si>
  <si>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</si>
  <si>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</si>
  <si>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</si>
  <si>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</si>
  <si>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</si>
  <si>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</si>
  <si>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</si>
  <si>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</si>
  <si>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</si>
  <si>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</si>
  <si>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</si>
  <si>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</si>
  <si>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</si>
  <si>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</si>
  <si>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</si>
  <si>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</si>
  <si>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</si>
  <si>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</si>
  <si>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</si>
  <si>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</si>
  <si>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</si>
  <si>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</si>
  <si>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</si>
  <si>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</si>
  <si>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</si>
  <si>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</si>
  <si>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</si>
  <si>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</si>
  <si>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</si>
  <si>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</si>
  <si>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</si>
  <si>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</si>
  <si>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</si>
  <si>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</si>
  <si>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</si>
  <si>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</si>
  <si>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Stavební úpravy objektu</t>
  </si>
  <si>
    <t>STA</t>
  </si>
  <si>
    <t>1</t>
  </si>
  <si>
    <t>{e4ff487d-e75a-46e2-bc7f-787027d890ee}</t>
  </si>
  <si>
    <t>2</t>
  </si>
  <si>
    <t>/</t>
  </si>
  <si>
    <t>D.1.1</t>
  </si>
  <si>
    <t>Stavebně - archit...</t>
  </si>
  <si>
    <t>Soupis</t>
  </si>
  <si>
    <t>{a7229cda-115f-4a45-9931-fcbb1f669c1a}</t>
  </si>
  <si>
    <t>D.1.4.1</t>
  </si>
  <si>
    <t>Zdravotne technicke instalace</t>
  </si>
  <si>
    <t>{f0053e0b-6282-40cc-962a-52999b6280a6}</t>
  </si>
  <si>
    <t>D.1.4.2</t>
  </si>
  <si>
    <t>Ústřední vytápění</t>
  </si>
  <si>
    <t>{cc0c57a0-0ada-45b7-810b-09bf1e074b74}</t>
  </si>
  <si>
    <t>D.1.4.4</t>
  </si>
  <si>
    <t>Vzduchotechnika...</t>
  </si>
  <si>
    <t>{b4256e06-aa3c-44f6-b96e-5802f09785ec}</t>
  </si>
  <si>
    <t>D.1.4.3.1</t>
  </si>
  <si>
    <t>Elektroinstal...</t>
  </si>
  <si>
    <t>{6d3dcd7d-524b-4f4c-b798-d56d41c6be18}</t>
  </si>
  <si>
    <t>SO 02</t>
  </si>
  <si>
    <t>Nové zpevněné plochy</t>
  </si>
  <si>
    <t>{bed565ff-1251-41e1-ac10-3d8c7afa28c1}</t>
  </si>
  <si>
    <t>IO 01</t>
  </si>
  <si>
    <t>Venkovní kanaliza...</t>
  </si>
  <si>
    <t>{0c87c3f8-0c62-496d-bce9-21868ab8d0b1}</t>
  </si>
  <si>
    <t>VON</t>
  </si>
  <si>
    <t>Vedlejší a ostatní ...</t>
  </si>
  <si>
    <t>{4466d672-d14d-4559-a4dd-d579e7585639}</t>
  </si>
  <si>
    <t>KL_10</t>
  </si>
  <si>
    <t>Oplechování atiky</t>
  </si>
  <si>
    <t>m</t>
  </si>
  <si>
    <t>68,22</t>
  </si>
  <si>
    <t>3</t>
  </si>
  <si>
    <t>NAT_ZAB_10</t>
  </si>
  <si>
    <t>Nátěr zábradlí schodiště</t>
  </si>
  <si>
    <t>m2</t>
  </si>
  <si>
    <t>32,208</t>
  </si>
  <si>
    <t>KRYCÍ LIST SOUPISU PRACÍ</t>
  </si>
  <si>
    <t>NAT_ZAR_00</t>
  </si>
  <si>
    <t>Nátěr zárubní celkem</t>
  </si>
  <si>
    <t>49,949</t>
  </si>
  <si>
    <t>NAT_ZAR_01</t>
  </si>
  <si>
    <t>Nátěr nových zárubní</t>
  </si>
  <si>
    <t>18,254</t>
  </si>
  <si>
    <t>NAT_ZAR_02</t>
  </si>
  <si>
    <t>Nátěr zárubní- výměna křídel</t>
  </si>
  <si>
    <t>23,4</t>
  </si>
  <si>
    <t>NAT_ZAR_03</t>
  </si>
  <si>
    <t>Nátěr zárubní stávajících bez výměny křídel</t>
  </si>
  <si>
    <t>8,295</t>
  </si>
  <si>
    <t>Objekt:</t>
  </si>
  <si>
    <t>NAT_ZAR_10</t>
  </si>
  <si>
    <t>Nátěr zárubní obvod</t>
  </si>
  <si>
    <t>153,56</t>
  </si>
  <si>
    <t>SO 01 - Stavební úpravy objektu</t>
  </si>
  <si>
    <t>OKL_R02_10</t>
  </si>
  <si>
    <t>Obklad polopříčka sociálky 2NP</t>
  </si>
  <si>
    <t>9,12</t>
  </si>
  <si>
    <t>Soupis:</t>
  </si>
  <si>
    <t>OMT_INT_00</t>
  </si>
  <si>
    <t>Plocha omítek celkem</t>
  </si>
  <si>
    <t>2115,262</t>
  </si>
  <si>
    <t>D.1.1 - Stavebně - archit...</t>
  </si>
  <si>
    <t>OMT_INT_10</t>
  </si>
  <si>
    <t xml:space="preserve">Plocha omítek stěn- nové omítky vnitřní </t>
  </si>
  <si>
    <t>1399,932</t>
  </si>
  <si>
    <t>OMT_INT_20</t>
  </si>
  <si>
    <t>Plocha omítek stropů</t>
  </si>
  <si>
    <t>715,33</t>
  </si>
  <si>
    <t>OMT_SOKL_01</t>
  </si>
  <si>
    <t>V rámci úprav počítat opravu soklů z interiéru po celém obvodu v šířce 500 mm 1.NP</t>
  </si>
  <si>
    <t>205,885</t>
  </si>
  <si>
    <t>PDL_APVC_10</t>
  </si>
  <si>
    <t>Plocha antistatické podlahy</t>
  </si>
  <si>
    <t>131,08</t>
  </si>
  <si>
    <t>PDL_APVC_20</t>
  </si>
  <si>
    <t>Antistické PVC sokl</t>
  </si>
  <si>
    <t>72,76</t>
  </si>
  <si>
    <t>PDL_KRD_10</t>
  </si>
  <si>
    <t>Plocha keramické dlažby</t>
  </si>
  <si>
    <t>411,12</t>
  </si>
  <si>
    <t>PDL_KRD_20</t>
  </si>
  <si>
    <t>Keramická dlažba sokl</t>
  </si>
  <si>
    <t>463,89</t>
  </si>
  <si>
    <t>PDL_PVC_00</t>
  </si>
  <si>
    <t>Plocha PVC celkem</t>
  </si>
  <si>
    <t>227,47</t>
  </si>
  <si>
    <t>PDL_PVC_01</t>
  </si>
  <si>
    <t>Sokl PVC celkem</t>
  </si>
  <si>
    <t>166,19</t>
  </si>
  <si>
    <t>PDL_PVC_10</t>
  </si>
  <si>
    <t>Plocha PVC</t>
  </si>
  <si>
    <t>96,39</t>
  </si>
  <si>
    <t>PDL_PVC_20</t>
  </si>
  <si>
    <t>PVC Sokl</t>
  </si>
  <si>
    <t>93,43</t>
  </si>
  <si>
    <t>STR_10</t>
  </si>
  <si>
    <t>Plocha střechy</t>
  </si>
  <si>
    <t>214,6824</t>
  </si>
  <si>
    <t>STR_20</t>
  </si>
  <si>
    <t>Plocha hlavní tepelné izolace</t>
  </si>
  <si>
    <t>181,5724</t>
  </si>
  <si>
    <t>STR_21</t>
  </si>
  <si>
    <t>Plocha izolace atiky</t>
  </si>
  <si>
    <t>54,576</t>
  </si>
  <si>
    <t>STR_22</t>
  </si>
  <si>
    <t>Plocha roznášecí izolace</t>
  </si>
  <si>
    <t>12</t>
  </si>
  <si>
    <t>STR_30</t>
  </si>
  <si>
    <t>Atikový klín</t>
  </si>
  <si>
    <t>66,32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</si>
  <si>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</si>
  <si>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</si>
  <si>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</si>
  <si>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</si>
  <si>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</si>
  <si>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</si>
  <si>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</si>
  <si>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</si>
  <si>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</si>
  <si>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</si>
  <si>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</si>
  <si>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</si>
  <si>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</si>
  <si>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</si>
  <si>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</si>
  <si>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</si>
  <si>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</si>
  <si>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</si>
  <si>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</si>
  <si>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</si>
  <si>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   </t>
  </si>
  <si>
    <t xml:space="preserve">    741 - Elektroinstalace - silnoproud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</si>
  <si>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</si>
  <si>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</si>
  <si>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</si>
  <si>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</si>
  <si>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</si>
  <si>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</si>
  <si>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</si>
  <si>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</si>
  <si>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</si>
  <si>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</si>
  <si>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</si>
  <si>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</si>
  <si>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</si>
  <si>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</si>
  <si>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</si>
  <si>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</si>
  <si>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</si>
  <si>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</si>
  <si>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</si>
  <si>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</si>
  <si>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</si>
  <si>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</si>
  <si>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</si>
  <si>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</si>
  <si>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</si>
  <si>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</si>
  <si>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</si>
  <si>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</si>
  <si>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</si>
  <si>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</si>
  <si>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</si>
  <si>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</si>
  <si>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</si>
  <si>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CS ÚRS 2022 01</t>
  </si>
  <si>
    <t>4</t>
  </si>
  <si>
    <t>PP</t>
  </si>
  <si>
    <t>Online PSC</t>
  </si>
  <si>
    <t>https://podminky.urs.cz/item/CS_URS_2022_01/113106121</t>
  </si>
  <si>
    <t>VV</t>
  </si>
  <si>
    <t>"D.1.01.1.b.08 Půdorys 1.NP-bourání.dwg</t>
  </si>
  <si>
    <t>okapový chodník z beton. dlažby</t>
  </si>
  <si>
    <t>(22,300+8,300+8,200+8,250+4,950+2,000+1,110+2,086+2,000+2,086+1,110+10,850+4,800+1,500+6,100+1,500+4,740+10,850+1,110+2,086+2,000+2,086+1,000)*0,500</t>
  </si>
  <si>
    <t>(2,000+8,700+5,500+2,000+2,750+8,000+8,300)*0,500</t>
  </si>
  <si>
    <t>Součet</t>
  </si>
  <si>
    <t>113106123</t>
  </si>
  <si>
    <t>Rozebrání dlažeb ze zámkových dlaždic komunikací pro pěší ručně</t>
  </si>
  <si>
    <t>https://podminky.urs.cz/item/CS_URS_2022_01/113106123</t>
  </si>
  <si>
    <t>24,480*1,000 " původní chodník (dlažbu uložit na staveništi pro zpětné použití)</t>
  </si>
  <si>
    <t>113106171</t>
  </si>
  <si>
    <t>Rozebrání dlažeb vozovek ze zámkové dlažby s ložem z kameniva ručně</t>
  </si>
  <si>
    <t>6</t>
  </si>
  <si>
    <t>https://podminky.urs.cz/item/CS_URS_2022_01/113106171</t>
  </si>
  <si>
    <t>"D.1.01.1.b.08 Půdorys 1.NP - bourání.dwg</t>
  </si>
  <si>
    <t>(1,500*6,100)+(5,997*10,966) " bet. dlažba před hl. vstupem do objektu (dlažbu uložit na staveništi pro zpětné použití)</t>
  </si>
  <si>
    <t>Mezisoučet " 1.NP</t>
  </si>
  <si>
    <t>113107122</t>
  </si>
  <si>
    <t>Odstranění podkladu z kameniva drceného tl přes 100 do 200 mm ručně</t>
  </si>
  <si>
    <t>8</t>
  </si>
  <si>
    <t>https://podminky.urs.cz/item/CS_URS_2022_01/113107122</t>
  </si>
  <si>
    <t>VV viz. položka č. 113106123</t>
  </si>
  <si>
    <t>24,480</t>
  </si>
  <si>
    <t>VV viz. položka č. 113106171</t>
  </si>
  <si>
    <t>74,913</t>
  </si>
  <si>
    <t>5</t>
  </si>
  <si>
    <t>119001405</t>
  </si>
  <si>
    <t>Dočasné zajištění potrubí z PE DN do 200 mm</t>
  </si>
  <si>
    <t>10</t>
  </si>
  <si>
    <t>https://podminky.urs.cz/item/CS_URS_2022_01/119001405</t>
  </si>
  <si>
    <t>152,659 " stáv. dešťová kanalizace</t>
  </si>
  <si>
    <t>119002121</t>
  </si>
  <si>
    <t>Přechodová lávka délky do 2 m včetně zábradlí pro zabezpečení výkopu zřízení</t>
  </si>
  <si>
    <t>kus</t>
  </si>
  <si>
    <t>https://podminky.urs.cz/item/CS_URS_2022_01/119002121</t>
  </si>
  <si>
    <t>D.1.01.1.b.08 Půdorys 1.NP - bourací práce</t>
  </si>
  <si>
    <t>výkop drenáže</t>
  </si>
  <si>
    <t>1,000 " vstup do m.č. 1.01</t>
  </si>
  <si>
    <t>7</t>
  </si>
  <si>
    <t>119002122</t>
  </si>
  <si>
    <t>Přechodová lávka délky do 2 m včetně zábradlí pro zabezpečení výkopu odstranění</t>
  </si>
  <si>
    <t>14</t>
  </si>
  <si>
    <t>https://podminky.urs.cz/item/CS_URS_2022_01/119002122</t>
  </si>
  <si>
    <t>VV viz. položka č. 119002121</t>
  </si>
  <si>
    <t>1,000</t>
  </si>
  <si>
    <t>119003131</t>
  </si>
  <si>
    <t>Výstražná páska pro zabezpečení výkopu zřízení</t>
  </si>
  <si>
    <t>16</t>
  </si>
  <si>
    <t>https://podminky.urs.cz/item/CS_URS_2022_01/119003131</t>
  </si>
  <si>
    <t>24,480+10,480+8,200+6,069+4,950+2,000+2,989+2,925+2,989+0,461+1,643+0,267+9,474+7,247+1,767+3,920+1,500+6,920+10,850+2,989+2,925+2,990+0,351+2,000</t>
  </si>
  <si>
    <t>8,700+3,319+4,000+2,750+8,000+10,480</t>
  </si>
  <si>
    <t>9</t>
  </si>
  <si>
    <t>119003132</t>
  </si>
  <si>
    <t>Výstražná páska pro zabezpečení výkopu odstranění</t>
  </si>
  <si>
    <t>18</t>
  </si>
  <si>
    <t>https://podminky.urs.cz/item/CS_URS_2022_01/119003132</t>
  </si>
  <si>
    <t>VV viz. položka č. 119003131</t>
  </si>
  <si>
    <t>157,635</t>
  </si>
  <si>
    <t>122211101</t>
  </si>
  <si>
    <t>Odkopávky a prokopávky v hornině třídy těžitelnosti I, skupiny 3 ručně</t>
  </si>
  <si>
    <t>m3</t>
  </si>
  <si>
    <t>20</t>
  </si>
  <si>
    <t>https://podminky.urs.cz/item/CS_URS_2022_01/122211101</t>
  </si>
  <si>
    <t>pro novou skladbu podlahy</t>
  </si>
  <si>
    <t>"D.1.01.1.b.17 Řez A-A´, B-B´- stavební úpravy</t>
  </si>
  <si>
    <t>(6,850*3,950)*0,170 " m.č. 1.05 + 1.06 + 1.07</t>
  </si>
  <si>
    <t>(3,750*3,950)*0,170 " m.č. 1.08</t>
  </si>
  <si>
    <t>((5,950*3,950)+(4,000*1,378)+(3,461))*0,170 " m.č. 1.09</t>
  </si>
  <si>
    <t>11</t>
  </si>
  <si>
    <t>132212121</t>
  </si>
  <si>
    <t>Hloubení zapažených rýh šířky do 800 mm v soudržných horninách třídy těžitelnosti I skupiny 3 ručně</t>
  </si>
  <si>
    <t>-1894767811</t>
  </si>
  <si>
    <t>https://podminky.urs.cz/item/CS_URS_2022_01/132212121</t>
  </si>
  <si>
    <t>Revize 02</t>
  </si>
  <si>
    <t>základová patka pro dojezdový sloupek (š/délka/ hloubka) 350/300/1200 mm</t>
  </si>
  <si>
    <t>0,35*0,3*1,2</t>
  </si>
  <si>
    <t>nosný sloupek a pomocný sloupek – společná patka (š./délka/hloubka) 2300/550/1200 mm</t>
  </si>
  <si>
    <t>2,3*0,55*1,2</t>
  </si>
  <si>
    <t xml:space="preserve">doplnění stávajícího oplocení u pojezdové brány (nosného sloupku) zúžení průjezdu </t>
  </si>
  <si>
    <t>1,05*0,3*0,9</t>
  </si>
  <si>
    <t>132211401</t>
  </si>
  <si>
    <t>Hloubená vykopávka pod základy v hornině třídy těžitelnosti I skupiny 3 ručně</t>
  </si>
  <si>
    <t>22</t>
  </si>
  <si>
    <t>https://podminky.urs.cz/item/CS_URS_2022_01/132211401</t>
  </si>
  <si>
    <t>D.1.01.1.b.12 Pohled SV, JZ - bourací práce</t>
  </si>
  <si>
    <t>D.1.01.1.b.13 Pohled JV, SZ - bourací práce</t>
  </si>
  <si>
    <t>šachovnicové podbetonování základových pasů</t>
  </si>
  <si>
    <t>(((1,050+1,720)*1,500/2)*1,000)*6</t>
  </si>
  <si>
    <t>13</t>
  </si>
  <si>
    <t>132212131</t>
  </si>
  <si>
    <t>Hloubení nezapažených rýh šířky do 800 mm v soudržných horninách třídy těžitelnosti I skupiny 3 ručně</t>
  </si>
  <si>
    <t>24</t>
  </si>
  <si>
    <t>https://podminky.urs.cz/item/CS_URS_2022_01/132212131</t>
  </si>
  <si>
    <t>"D.1.01.1.b.14 Půdorys 1.NP - stavebni upravy.dwg</t>
  </si>
  <si>
    <t>"D.1.01.1.b.17 Řez A-A´, B-B´- stavební úpravy.dwg</t>
  </si>
  <si>
    <t>drenáž (výkopek uložen podél výkopu pro zpětný zásyp)</t>
  </si>
  <si>
    <t>VV viz. položka č. 212750101</t>
  </si>
  <si>
    <t>152,659*((0,600+0,950)*0,900/2)</t>
  </si>
  <si>
    <t>Mezisoučet " drenáž</t>
  </si>
  <si>
    <t>3,950*0,300*0,600 " m.č. 1.05/1.06 + 1.07a</t>
  </si>
  <si>
    <t>Mezisoučet " nový ZPas</t>
  </si>
  <si>
    <t>139001101</t>
  </si>
  <si>
    <t>Příplatek za ztížení vykopávky v blízkosti podzemního vedení</t>
  </si>
  <si>
    <t>26</t>
  </si>
  <si>
    <t>https://podminky.urs.cz/item/CS_URS_2022_01/139001101</t>
  </si>
  <si>
    <t>152,659*(0,600*0,700) " stáv. dešťová kanalizace</t>
  </si>
  <si>
    <t>162211311</t>
  </si>
  <si>
    <t>Vodorovné přemístění výkopku z horniny třídy těžitelnosti I skupiny 1 až 3 stavebním kolečkem do 10 m</t>
  </si>
  <si>
    <t>28</t>
  </si>
  <si>
    <t>https://podminky.urs.cz/item/CS_URS_2022_01/162211311</t>
  </si>
  <si>
    <t>přebytečný výkopek k naložení do odvozového kontejneru</t>
  </si>
  <si>
    <t>12,639 " odkopávky pro skladbu podlahy 1.NP</t>
  </si>
  <si>
    <t>12,465+107,191 " výkopek rýh</t>
  </si>
  <si>
    <t>-47,000 " výkopek použitý k zpětnému zásypu</t>
  </si>
  <si>
    <t>162211319</t>
  </si>
  <si>
    <t>Příplatek k vodorovnému přemístění výkopku z horniny třídy těžitelnosti I skupiny 1 až 3 stavebním kolečkem za každých dalších 10 m</t>
  </si>
  <si>
    <t>30</t>
  </si>
  <si>
    <t>https://podminky.urs.cz/item/CS_URS_2022_01/162211319</t>
  </si>
  <si>
    <t>VV viz. položka č. 162211311</t>
  </si>
  <si>
    <t>85,295*14,5</t>
  </si>
  <si>
    <t>17</t>
  </si>
  <si>
    <t>162751117</t>
  </si>
  <si>
    <t>Vodorovné přemístění přes 9 000 do 10000 m výkopku/sypaniny z horniny třídy těžitelnosti I skupiny 1 až 3</t>
  </si>
  <si>
    <t>32</t>
  </si>
  <si>
    <t>https://podminky.urs.cz/item/CS_URS_2022_01/162751117</t>
  </si>
  <si>
    <t>odvoz přebytečného výkopku na skládku</t>
  </si>
  <si>
    <t>85,295</t>
  </si>
  <si>
    <t>167111101</t>
  </si>
  <si>
    <t>Nakládání výkopku z hornin třídy těžitelnosti I skupiny 1 až 3 ručně</t>
  </si>
  <si>
    <t>34</t>
  </si>
  <si>
    <t>https://podminky.urs.cz/item/CS_URS_2022_01/167111101</t>
  </si>
  <si>
    <t>přebytečný výkopek po provedení zpětných zásypů</t>
  </si>
  <si>
    <t>71,945</t>
  </si>
  <si>
    <t>19</t>
  </si>
  <si>
    <t>171201231</t>
  </si>
  <si>
    <t>Poplatek za uložení zeminy a kamení na recyklační skládce (skládkovné) kód odpadu 17 05 04</t>
  </si>
  <si>
    <t>t</t>
  </si>
  <si>
    <t>36</t>
  </si>
  <si>
    <t>https://podminky.urs.cz/item/CS_URS_2022_01/171201231</t>
  </si>
  <si>
    <t>přebytečný výkopek na skládku; objem. hmotnost výkopku = 1750 kg/m3</t>
  </si>
  <si>
    <t>85,295*1,75</t>
  </si>
  <si>
    <t>171251201</t>
  </si>
  <si>
    <t>Uložení sypaniny na skládky nebo meziskládky</t>
  </si>
  <si>
    <t>38</t>
  </si>
  <si>
    <t>https://podminky.urs.cz/item/CS_URS_2022_01/171251201</t>
  </si>
  <si>
    <t>přebytečný výkopek na skládku</t>
  </si>
  <si>
    <t>174111101</t>
  </si>
  <si>
    <t>Zásyp jam, šachet rýh nebo kolem objektů sypaninou se zhutněním ručně</t>
  </si>
  <si>
    <t>40</t>
  </si>
  <si>
    <t>https://podminky.urs.cz/item/CS_URS_2022_01/174111101</t>
  </si>
  <si>
    <t>zpětný zásyp výkopkem (výkopek pro zásyp uložen podél výkopu)</t>
  </si>
  <si>
    <t>drenáž</t>
  </si>
  <si>
    <t>-(152,659*0,600*0,100) " odpočet podkl. beton. desky</t>
  </si>
  <si>
    <t>-(152,659*(0,600+0,750)*0,250/2) " odpočet obsypu dren. a dešť. potrubí</t>
  </si>
  <si>
    <t>-(152,659*(0,850+0,950)*0,240/2) " odpočet okap. chodníku s podklad. vrstvou</t>
  </si>
  <si>
    <t>(((0,600+1,270)*1,500/2)*1,000)*6</t>
  </si>
  <si>
    <t>Mezisoučet " podezdění základu</t>
  </si>
  <si>
    <t>174111109</t>
  </si>
  <si>
    <t>Příplatek k zásypu za ruční prohození sypaniny sítem</t>
  </si>
  <si>
    <t>42</t>
  </si>
  <si>
    <t>https://podminky.urs.cz/item/CS_URS_2022_01/174111109</t>
  </si>
  <si>
    <t>VV viz. položka č. 174111101</t>
  </si>
  <si>
    <t>47,000</t>
  </si>
  <si>
    <t>23</t>
  </si>
  <si>
    <t>181912112</t>
  </si>
  <si>
    <t>Úprava pláně v hornině třídy těžitelnosti I skupiny 3 se zhutněním ručně</t>
  </si>
  <si>
    <t>44</t>
  </si>
  <si>
    <t>https://podminky.urs.cz/item/CS_URS_2022_01/181912112</t>
  </si>
  <si>
    <t>Zakládání</t>
  </si>
  <si>
    <t>211971110</t>
  </si>
  <si>
    <t>Zřízení opláštění žeber nebo trativodů geotextilií v rýze nebo zářezu sklonu do 1:2</t>
  </si>
  <si>
    <t>46</t>
  </si>
  <si>
    <t>https://podminky.urs.cz/item/CS_URS_2022_01/211971110</t>
  </si>
  <si>
    <t>"D.1.01.1.b.14 Půdorys 1.NP - stavební úpravy.dwg</t>
  </si>
  <si>
    <t>VV viz. položka č. 359901212</t>
  </si>
  <si>
    <t>152,659*(0,650+0,250+0,750+0,300)</t>
  </si>
  <si>
    <t>25</t>
  </si>
  <si>
    <t>M</t>
  </si>
  <si>
    <t>69311068</t>
  </si>
  <si>
    <t>geotextilie netkaná separační, ochranná, filtrační, drenážní PP 300g/m2</t>
  </si>
  <si>
    <t>48</t>
  </si>
  <si>
    <t>297,685*1,1845 "Přepočtené koeficientem množství</t>
  </si>
  <si>
    <t>212750101</t>
  </si>
  <si>
    <t>Trativod z drenážních trubek PVC-U SN 4 perforace 360° včetně lože otevřený výkop DN 100 pro budovy plocha pro vtékání vody min. 80 cm2/m</t>
  </si>
  <si>
    <t>50</t>
  </si>
  <si>
    <t>https://podminky.urs.cz/item/CS_URS_2022_01/212750101</t>
  </si>
  <si>
    <t>23,680+10,080+8,200+6,870+4,950+2,000+0,699+2,658+2,585+2,658+0,720+10,850+17,020+10,850+0,699+2,658+2,585+2,658+0,589+2,000+8,700+4,120+4,000+2,750</t>
  </si>
  <si>
    <t>8,000+10,080</t>
  </si>
  <si>
    <t>27</t>
  </si>
  <si>
    <t>271572211</t>
  </si>
  <si>
    <t>Podsyp pod základové konstrukce se zhutněním z netříděného štěrkopísku</t>
  </si>
  <si>
    <t>52</t>
  </si>
  <si>
    <t>https://podminky.urs.cz/item/CS_URS_2022_01/271572211</t>
  </si>
  <si>
    <t>nová skladba podlahy S1 + S2 + S3</t>
  </si>
  <si>
    <t>(6,850*3,950)*0,150 " m.č. 1.05 + 1.06 + 1.07</t>
  </si>
  <si>
    <t>(3,750*3,950)*0,150 " m.č. 1.08</t>
  </si>
  <si>
    <t>((5,950*3,950)+(4,000*1,378)+(3,461))*0,150 " m.č. 1.09</t>
  </si>
  <si>
    <t>273321511</t>
  </si>
  <si>
    <t>Základové desky ze ŽB bez zvýšených nároků na prostředí tř. C 25/30</t>
  </si>
  <si>
    <t>54</t>
  </si>
  <si>
    <t>https://podminky.urs.cz/item/CS_URS_2022_01/273321511</t>
  </si>
  <si>
    <t>nová skladba podlahy S1 + S2 + S3 (podkladní beton s vloženou sítí)</t>
  </si>
  <si>
    <t>29</t>
  </si>
  <si>
    <t>273362021</t>
  </si>
  <si>
    <t>Výztuž základových desek svařovanými sítěmi Kari</t>
  </si>
  <si>
    <t>56</t>
  </si>
  <si>
    <t>https://podminky.urs.cz/item/CS_URS_2022_01/273362021</t>
  </si>
  <si>
    <t>nová skladba podlahy S1 + S2 + S3 (podkladní beton s vloženou KARI sítí KD35 - 5/100/100 mm)</t>
  </si>
  <si>
    <t>(6,850*3,950)*3,08*0,001 " m.č. 1.05 + 1.06 + 1.07</t>
  </si>
  <si>
    <t>(3,750*3,950)*3,08*0,001 " m.č. 1.08</t>
  </si>
  <si>
    <t>((5,950*3,950)+(4,000*1,378)+(3,461))*3,08*0,001 " m.č. 1.09</t>
  </si>
  <si>
    <t>(0,083+0,046+0,100)*30/100 " přípočet 30% na prostřih a stykování sítí</t>
  </si>
  <si>
    <t>274313711</t>
  </si>
  <si>
    <t>Základové pásy z betonu tř. C 20/25</t>
  </si>
  <si>
    <t>58</t>
  </si>
  <si>
    <t>https://podminky.urs.cz/item/CS_URS_2022_01/274313711</t>
  </si>
  <si>
    <t>31</t>
  </si>
  <si>
    <t>274351121</t>
  </si>
  <si>
    <t>Zřízení bednění základových pasů rovného</t>
  </si>
  <si>
    <t>60</t>
  </si>
  <si>
    <t>https://podminky.urs.cz/item/CS_URS_2022_01/274351121</t>
  </si>
  <si>
    <t>3,950*2*0,300 " nový ZPas m.č. 1.05/1.06 + 1.07a (horní část bedtonovaná do bednění</t>
  </si>
  <si>
    <t>274351122</t>
  </si>
  <si>
    <t>Odstranění bednění základových pasů rovného</t>
  </si>
  <si>
    <t>62</t>
  </si>
  <si>
    <t>https://podminky.urs.cz/item/CS_URS_2022_01/274351122</t>
  </si>
  <si>
    <t>VV viz. položka č. 274351121</t>
  </si>
  <si>
    <t>2,370</t>
  </si>
  <si>
    <t>33</t>
  </si>
  <si>
    <t>275313611</t>
  </si>
  <si>
    <t>Základové patky z betonu tř. C 16/20</t>
  </si>
  <si>
    <t>473302707</t>
  </si>
  <si>
    <t>https://podminky.urs.cz/item/CS_URS_2022_01/275313611</t>
  </si>
  <si>
    <t>275361821</t>
  </si>
  <si>
    <t>Výztuž základových patek betonářskou ocelí 10 505 (R)</t>
  </si>
  <si>
    <t>1370890853</t>
  </si>
  <si>
    <t>https://podminky.urs.cz/item/CS_URS_2022_01/275361821</t>
  </si>
  <si>
    <t>0,35*0,3*1,2*0,04</t>
  </si>
  <si>
    <t>2,3*0,55*1,2*0,04</t>
  </si>
  <si>
    <t>1,05*0,3*0,9*0,04</t>
  </si>
  <si>
    <t>35</t>
  </si>
  <si>
    <t>275351121</t>
  </si>
  <si>
    <t>Zřízení bednění základových patek</t>
  </si>
  <si>
    <t>64</t>
  </si>
  <si>
    <t>https://podminky.urs.cz/item/CS_URS_2022_01/275351121</t>
  </si>
  <si>
    <t>D.1.01.1.b.14 Půdorys 1.NP - stavební úpravy</t>
  </si>
  <si>
    <t>D.1.01.1.b.17 Řez A-A´, B-B´- stavební úpravy</t>
  </si>
  <si>
    <t>šachovnicové podbetonování základů</t>
  </si>
  <si>
    <t>((0,240+1,000+0,240)*1,500)*6</t>
  </si>
  <si>
    <t>275351122</t>
  </si>
  <si>
    <t>Odstranění bednění základových patek</t>
  </si>
  <si>
    <t>66</t>
  </si>
  <si>
    <t>https://podminky.urs.cz/item/CS_URS_2022_01/275351122</t>
  </si>
  <si>
    <t>VV viz. položka č. 275351121</t>
  </si>
  <si>
    <t>13,320</t>
  </si>
  <si>
    <t>37</t>
  </si>
  <si>
    <t>278231111</t>
  </si>
  <si>
    <t xml:space="preserve">Podezdívka do 2 m2 ze zdiva cihelného </t>
  </si>
  <si>
    <t>136295350</t>
  </si>
  <si>
    <t>https://podminky.urs.cz/item/CS_URS_2022_01/278231111</t>
  </si>
  <si>
    <t>1,05*0,3*0,3</t>
  </si>
  <si>
    <t>278311213</t>
  </si>
  <si>
    <t>Zálivka kotevních otvorů z cementové zálivkové malty obj do 0,25 m3</t>
  </si>
  <si>
    <t>68</t>
  </si>
  <si>
    <t>https://podminky.urs.cz/item/CS_URS_2022_01/278311213</t>
  </si>
  <si>
    <t>"D.1.01.1.b.14 Půdorys 1.NP - stavební úpravy</t>
  </si>
  <si>
    <t>(0,150*0,150*0,150)*6 " m.č. 1.05 (ozn. 3.3/T) - pro zárub. rám trezor. dveří</t>
  </si>
  <si>
    <t>39</t>
  </si>
  <si>
    <t>279311115</t>
  </si>
  <si>
    <t>Postupné podbetonování základového zdiva prostým betonem tř. C 20/25</t>
  </si>
  <si>
    <t>70</t>
  </si>
  <si>
    <t>https://podminky.urs.cz/item/CS_URS_2022_01/279311115</t>
  </si>
  <si>
    <t>(0,450*1,000*1,500)*6</t>
  </si>
  <si>
    <t>Svislé a kompletní konstrukce</t>
  </si>
  <si>
    <t>310239211</t>
  </si>
  <si>
    <t>Zazdívka otvorů pl přes 1 do 4 m2 ve zdivu nadzákladovém cihlami pálenými na MVC</t>
  </si>
  <si>
    <t>72</t>
  </si>
  <si>
    <t>https://podminky.urs.cz/item/CS_URS_2022_01/310239211</t>
  </si>
  <si>
    <t xml:space="preserve">((0,150*1,260)+(0,150*1,070))*1,650 " m.č. 1.06 + 1.07b (původní okno) </t>
  </si>
  <si>
    <t>((1,280*0,150)+(1,180*0,150))*1,650 " m.č. 1.05 (původní okno</t>
  </si>
  <si>
    <t>41</t>
  </si>
  <si>
    <t>311272211</t>
  </si>
  <si>
    <t>Zdivo z pórobetonových tvárnic hladkých do P2 do 450 kg/m3 na tenkovrstvou maltu tl 300 mm</t>
  </si>
  <si>
    <t>-1855210208</t>
  </si>
  <si>
    <t>https://podminky.urs.cz/item/CS_URS_2022_01/311272211</t>
  </si>
  <si>
    <t>Revize 01</t>
  </si>
  <si>
    <t>KL_10*0,25</t>
  </si>
  <si>
    <t>317142422</t>
  </si>
  <si>
    <t>Překlad nenosný pórobetonový š 100 mm v do 250 mm na tenkovrstvou maltu dl přes 1000 do 1250 mm</t>
  </si>
  <si>
    <t>74</t>
  </si>
  <si>
    <t>https://podminky.urs.cz/item/CS_URS_2022_01/317142422</t>
  </si>
  <si>
    <t>4,000 " dveře 700x1970 mm</t>
  </si>
  <si>
    <t>"D.1.01.1.b.15 Půdorys 2.NP - stavebni upravy.dwg</t>
  </si>
  <si>
    <t>Mezisoučet " 2.NP</t>
  </si>
  <si>
    <t>43</t>
  </si>
  <si>
    <t>317142424</t>
  </si>
  <si>
    <t>Překlad nenosný pórobetonový š 100 mm v do 250 mm na tenkovrstvou maltu dl přes 1250 do 1500 mm</t>
  </si>
  <si>
    <t>76</t>
  </si>
  <si>
    <t>https://podminky.urs.cz/item/CS_URS_2022_01/317142424</t>
  </si>
  <si>
    <t>1,000 " dveře 800x1970 mm</t>
  </si>
  <si>
    <t>1,000 " dveře 900x1970 mm</t>
  </si>
  <si>
    <t>"D.1.01.1.b.16 Půdorys 3.NP - stavebni upravy.dwg</t>
  </si>
  <si>
    <t>Mezisoučet " 3.NP</t>
  </si>
  <si>
    <t>317234410</t>
  </si>
  <si>
    <t>Vyzdívka mezi nosníky z cihel pálených na MC</t>
  </si>
  <si>
    <t>78</t>
  </si>
  <si>
    <t>https://podminky.urs.cz/item/CS_URS_2022_01/317234410</t>
  </si>
  <si>
    <t>1,550*0,300*0,120 " m.č. 1.02/1.03 (2x IPN 120)</t>
  </si>
  <si>
    <t>1,700*0,300*0,120 " m.č. 1.03/1.06 (2x IPN 120)</t>
  </si>
  <si>
    <t>1,100*0,300*0,120 " m.č. 2.04a/2.05 (2x IPN 120)</t>
  </si>
  <si>
    <t>1,100*0,300*0,120 " m.č. 2.09a/2.07 (2x IPN 120)</t>
  </si>
  <si>
    <t>1.NP- vybourání otvoru do m. č. 1.25 – 1000/2020 – zajištěno 4 x I100, délka 1300 mm</t>
  </si>
  <si>
    <t>1,3*0,5*0,1</t>
  </si>
  <si>
    <t>Mezisoučet</t>
  </si>
  <si>
    <t>45</t>
  </si>
  <si>
    <t>317944321</t>
  </si>
  <si>
    <t>Válcované nosníky do č.12 dodatečně osazované do připravených otvorů</t>
  </si>
  <si>
    <t>80</t>
  </si>
  <si>
    <t>https://podminky.urs.cz/item/CS_URS_2022_01/317944321</t>
  </si>
  <si>
    <t>(1,550*2)*11,10*0,001 " m.č. 1.02/1.03 (2x IPN 120)</t>
  </si>
  <si>
    <t>(1,700*2)*11,10*0,001 " m.č. 1.03/1.06 (2x IPN 120)</t>
  </si>
  <si>
    <t>(1,100*2)*11,10*0,001 " m.č. 2.04a/2.05 (2x IPN 120)</t>
  </si>
  <si>
    <t>(1,100*2)*11,10*0,001 " m.č. 2.09a/2.07 (2x IPN 120)</t>
  </si>
  <si>
    <t>1,3*8,5*4/1000</t>
  </si>
  <si>
    <t>317944325</t>
  </si>
  <si>
    <t>Válcované nosníky č.24 a vyšší dodatečně osazované do připravených otvorů</t>
  </si>
  <si>
    <t>-126169620</t>
  </si>
  <si>
    <t>https://podminky.urs.cz/item/CS_URS_2022_01/317944325</t>
  </si>
  <si>
    <t xml:space="preserve">3.NP- vybourání střední nosné zdi  vybudování průvlaku z HEB 280 </t>
  </si>
  <si>
    <t>(0,3+12,25+0,3)*0,095</t>
  </si>
  <si>
    <t>47</t>
  </si>
  <si>
    <t>317944325.R01</t>
  </si>
  <si>
    <t xml:space="preserve">Příplatek za  osazované do připravených otvorů- za obtížnou manipulaci (délka, váha)</t>
  </si>
  <si>
    <t>R položka</t>
  </si>
  <si>
    <t>-2125888477</t>
  </si>
  <si>
    <t>Příplatek za osazované do připravených otvorů- za obtížnou manipulaci (délka, váha)</t>
  </si>
  <si>
    <t>319202121</t>
  </si>
  <si>
    <t>Dodatečná izolace zdiva tl do 150 mm nízkotlakou injektáží křemičitým roztokem</t>
  </si>
  <si>
    <t>82</t>
  </si>
  <si>
    <t>https://podminky.urs.cz/item/CS_URS_2022_01/319202121</t>
  </si>
  <si>
    <t>3,950 " m.č. 1.06 + 1.07</t>
  </si>
  <si>
    <t>3,950+3,950 " m.č. 1.08</t>
  </si>
  <si>
    <t>3,950 " m.č. 1.09</t>
  </si>
  <si>
    <t>49</t>
  </si>
  <si>
    <t>319202122</t>
  </si>
  <si>
    <t>Dodatečná izolace zdiva tl přes 150 do 300 mm nízkotlakou injektáží křemičitým roztokem</t>
  </si>
  <si>
    <t>84</t>
  </si>
  <si>
    <t>https://podminky.urs.cz/item/CS_URS_2022_01/319202122</t>
  </si>
  <si>
    <t>6,850-1,495 " m.č. 1.05 + 1.06</t>
  </si>
  <si>
    <t>3,750 " m.č. 1.08</t>
  </si>
  <si>
    <t>5,950+0,200+0,200 " m.č. 1.09</t>
  </si>
  <si>
    <t>-(1,000+0,900+0,900+0,900)</t>
  </si>
  <si>
    <t>319202123</t>
  </si>
  <si>
    <t>Dodatečná izolace zdiva tl přes 300 do 450 mm nízkotlakou injektáží křemičitým roztokem</t>
  </si>
  <si>
    <t>86</t>
  </si>
  <si>
    <t>https://podminky.urs.cz/item/CS_URS_2022_01/319202123</t>
  </si>
  <si>
    <t>"08-1.NP-bourání-cad07.dwg</t>
  </si>
  <si>
    <t>1,495+3,950+6,850 " m.č. 1.05 + 1.07</t>
  </si>
  <si>
    <t>1,378+1,714+1,618+1,713+1,378+1,950+3,950 " m.č. 1.09</t>
  </si>
  <si>
    <t>51</t>
  </si>
  <si>
    <t>340271025</t>
  </si>
  <si>
    <t>Zazdívka otvorů v příčkách nebo stěnách pl přes 1 do 4 m2 tvárnicemi pórobetonovými tl 100 mm</t>
  </si>
  <si>
    <t>88</t>
  </si>
  <si>
    <t>https://podminky.urs.cz/item/CS_URS_2022_01/340271025</t>
  </si>
  <si>
    <t>"16-3.NP-stavebni upravy-cad07.dwg</t>
  </si>
  <si>
    <t>1,030*2,750 " m.č. 3.10a/3.10b</t>
  </si>
  <si>
    <t>"Odpočty otvorů</t>
  </si>
  <si>
    <t>-(0,700*1,970*1)</t>
  </si>
  <si>
    <t>342272225</t>
  </si>
  <si>
    <t>Příčka z pórobetonových hladkých tvárnic na tenkovrstvou maltu tl 100 mm</t>
  </si>
  <si>
    <t>90</t>
  </si>
  <si>
    <t>https://podminky.urs.cz/item/CS_URS_2022_01/342272225</t>
  </si>
  <si>
    <t>2,275*3,000 " m.č. 1.03/1.04</t>
  </si>
  <si>
    <t>1,950*3,000 " m.č. 1.06</t>
  </si>
  <si>
    <t>3,900*3,000 " m.č. 1.06/1.07a + 1.07b</t>
  </si>
  <si>
    <t>1,900*3,000 " m.č. 1.07a/1.07b</t>
  </si>
  <si>
    <t>(1,900+1,100)*3,000 " m.č. 1.07b</t>
  </si>
  <si>
    <t>-(0,700*1,970*4)</t>
  </si>
  <si>
    <t>-(0,800*1,970*1)</t>
  </si>
  <si>
    <t>-(0,900*1,970*1)</t>
  </si>
  <si>
    <t>1,780*2,850 " m.č. 2.01/2.03a</t>
  </si>
  <si>
    <t>1,780*2,850 " m.č. 2.03a/2.03b</t>
  </si>
  <si>
    <t>1,780*2,850 " m.č. 2.03b/2.04a</t>
  </si>
  <si>
    <t>1,780*2,850 " m.č. 2.04a/2.04b</t>
  </si>
  <si>
    <t>1,780*2,850 " m.č. 2.09a/2.09b</t>
  </si>
  <si>
    <t>1,780*2,750 " m.č. 3.03/3.04</t>
  </si>
  <si>
    <t>53</t>
  </si>
  <si>
    <t>342272245</t>
  </si>
  <si>
    <t>Příčka z pórobetonových hladkých tvárnic na tenkovrstvou maltu tl 150 mm</t>
  </si>
  <si>
    <t>92</t>
  </si>
  <si>
    <t>https://podminky.urs.cz/item/CS_URS_2022_01/342272245</t>
  </si>
  <si>
    <t>3,950*3,000 " m.č. 1.05/1.06 + 1.07a</t>
  </si>
  <si>
    <t>1,780*2,850 " m.č. 2.08b/2.09a</t>
  </si>
  <si>
    <t>3.NP- mezi místností 3.03 a 3.07 nová zděná příčka z pórobetonových tvárnic tl. 150 mm</t>
  </si>
  <si>
    <t>(5,2*2,76)-(0,9*1,97)</t>
  </si>
  <si>
    <t>342291111</t>
  </si>
  <si>
    <t>Ukotvení příček montážní polyuretanovou pěnou tl příčky do 100 mm</t>
  </si>
  <si>
    <t>94</t>
  </si>
  <si>
    <t>https://podminky.urs.cz/item/CS_URS_2022_01/342291111</t>
  </si>
  <si>
    <t>2,275 " m.č. 1.03/1.04</t>
  </si>
  <si>
    <t>1,950 " m.č. 1.06</t>
  </si>
  <si>
    <t>3,900 " m.č. 1.06/1.07a + 1.07b</t>
  </si>
  <si>
    <t>1,900 " m.č. 1.07a/1.07b</t>
  </si>
  <si>
    <t>1,900+1,100 " m.č. 1.07b</t>
  </si>
  <si>
    <t>1,780 " m.č. 2.01/2.03a</t>
  </si>
  <si>
    <t>1,780 " m.č. 2.03a/2.03b</t>
  </si>
  <si>
    <t>1,780 " m.č. 2.03b/2.04a</t>
  </si>
  <si>
    <t>1,780 " m.č. 2.04a/2.04b</t>
  </si>
  <si>
    <t>1,780 " m.č. 2.09a/2.09b</t>
  </si>
  <si>
    <t>1,780 " m.č. 3.03/3.04</t>
  </si>
  <si>
    <t>55</t>
  </si>
  <si>
    <t>342291112</t>
  </si>
  <si>
    <t>Ukotvení příček montážní polyuretanovou pěnou tl příčky přes 100 mm</t>
  </si>
  <si>
    <t>96</t>
  </si>
  <si>
    <t>https://podminky.urs.cz/item/CS_URS_2022_01/342291112</t>
  </si>
  <si>
    <t>3,950 " m.č. 1.05/1.06 + 1.07a</t>
  </si>
  <si>
    <t>1,780 " m.č. 2.08b/2.09a</t>
  </si>
  <si>
    <t>5,2</t>
  </si>
  <si>
    <t>342291121</t>
  </si>
  <si>
    <t>Ukotvení příček k cihelným konstrukcím plochými kotvami</t>
  </si>
  <si>
    <t>98</t>
  </si>
  <si>
    <t>https://podminky.urs.cz/item/CS_URS_2022_01/342291121</t>
  </si>
  <si>
    <t>"D.1.01.1.b.17 Řez A-A´, B-B´ - stavební úpravy. dwg</t>
  </si>
  <si>
    <t>3,000*8 " tl. 100 mm</t>
  </si>
  <si>
    <t>3,000*2 " tl. 150 mm</t>
  </si>
  <si>
    <t>2,850*10 " tl. 100 mm</t>
  </si>
  <si>
    <t>2,850*2 " tl. 150 mm</t>
  </si>
  <si>
    <t>2,750*2 " tl. 100 mm</t>
  </si>
  <si>
    <t>2,76*2</t>
  </si>
  <si>
    <t>57</t>
  </si>
  <si>
    <t>342291141</t>
  </si>
  <si>
    <t>Ukotvení příček expanzní cementovou maltou tl příčky do 100 mm</t>
  </si>
  <si>
    <t>100</t>
  </si>
  <si>
    <t>https://podminky.urs.cz/item/CS_URS_2022_01/342291141</t>
  </si>
  <si>
    <t>342291143</t>
  </si>
  <si>
    <t>Ukotvení příček expanzní cementovou maltou tl příčky přes 100 mm</t>
  </si>
  <si>
    <t>102</t>
  </si>
  <si>
    <t>https://podminky.urs.cz/item/CS_URS_2022_01/342291143</t>
  </si>
  <si>
    <t>59</t>
  </si>
  <si>
    <t>346244381</t>
  </si>
  <si>
    <t>Plentování jednostranné v do 200 mm válcovaných nosníků cihlami</t>
  </si>
  <si>
    <t>104</t>
  </si>
  <si>
    <t>https://podminky.urs.cz/item/CS_URS_2022_01/346244381</t>
  </si>
  <si>
    <t>1,550*2*0,120 " m.č. 1.02/1.03 (2x IPN 120)</t>
  </si>
  <si>
    <t>1,700*2*0,120 " m.č. 1.03/1.06 (2x IPN 120)</t>
  </si>
  <si>
    <t>1,100*2*0,120 " m.č. 2.04a/2.05 (2x IPN 120)</t>
  </si>
  <si>
    <t>1,100*2*0,120 " m.č. 2.09a/2.07 (2x IPN 120)</t>
  </si>
  <si>
    <t>1,3*2*0,1</t>
  </si>
  <si>
    <t>346481112</t>
  </si>
  <si>
    <t>Zaplentování rýh, potrubí, výklenků nebo nik ve stěnách keramickým pletivem</t>
  </si>
  <si>
    <t>106</t>
  </si>
  <si>
    <t>https://podminky.urs.cz/item/CS_URS_2022_01/346481112</t>
  </si>
  <si>
    <t>1,550*(0,120*2+0,300) " m.č. 1.02/1.03 (2x IPN 120)</t>
  </si>
  <si>
    <t>1,700*(0,120*2+0,300) " m.č. 1.03/1.06 (2x IPN 120)</t>
  </si>
  <si>
    <t>1,100*(0,120*2+0,300) " m.č. 2.04a/2.05 (2x IPN 120)</t>
  </si>
  <si>
    <t>1,100*(0,120*2+0,300) " m.č. 2.09a/2.07 (2x IPN 120)</t>
  </si>
  <si>
    <t>61</t>
  </si>
  <si>
    <t>348941_R01</t>
  </si>
  <si>
    <t>Úprava stávajícího oplocení (včetně odříznutí dílce oplocení a následného přivaření)</t>
  </si>
  <si>
    <t>-533213357</t>
  </si>
  <si>
    <t>5,0</t>
  </si>
  <si>
    <t>349231821</t>
  </si>
  <si>
    <t>Přizdívka ostění s ozubem z cihel tl přes 150 do 300 mm</t>
  </si>
  <si>
    <t>108</t>
  </si>
  <si>
    <t>https://podminky.urs.cz/item/CS_URS_2022_01/349231821</t>
  </si>
  <si>
    <t>0,200*2,020 " m.č. 1.02a/1.03</t>
  </si>
  <si>
    <t>0,400*2,020 " m.č. 1.03/1.06</t>
  </si>
  <si>
    <t>63</t>
  </si>
  <si>
    <t>359901212</t>
  </si>
  <si>
    <t>Monitoring stoky jakékoli výšky na stávající kanalizaci</t>
  </si>
  <si>
    <t>110</t>
  </si>
  <si>
    <t>https://podminky.urs.cz/item/CS_URS_2022_01/359901212</t>
  </si>
  <si>
    <t>revize stávající dešťové kanalizace; zjištění stavebně-technického stavu</t>
  </si>
  <si>
    <t>Vodorovné konstrukce</t>
  </si>
  <si>
    <t>452311131</t>
  </si>
  <si>
    <t>Podkladní desky z betonu prostého tř. C 12/15 otevřený výkop</t>
  </si>
  <si>
    <t>112</t>
  </si>
  <si>
    <t>https://podminky.urs.cz/item/CS_URS_2022_01/452311131</t>
  </si>
  <si>
    <t>Komunikace pozemní</t>
  </si>
  <si>
    <t>65</t>
  </si>
  <si>
    <t>564710011</t>
  </si>
  <si>
    <t>Podklad z kameniva hrubého drceného vel. 8-16 mm plochy přes 100 m2 tl 50 mm</t>
  </si>
  <si>
    <t>114</t>
  </si>
  <si>
    <t>https://podminky.urs.cz/item/CS_URS_2022_01/564710011</t>
  </si>
  <si>
    <t>okapový chodník - skladba S5</t>
  </si>
  <si>
    <t>(0,600*8,700)+(2,000*0,600)+(11,450*0,600)+(0,600*5,069)+(0,311*0,194)+(9,080*0,600)+(0,600*7,400)+(3,350*0,600)+(0,600*4,000)+(4,720*0,600)</t>
  </si>
  <si>
    <t>(11,450*0,600)+(2,600*0,600)+(0,600*4,950)+(7,470*0,600)+(0,600*8,140)+(8,480*0,600)</t>
  </si>
  <si>
    <t>4,989+4,917</t>
  </si>
  <si>
    <t>Mezisoučet " okapový chodník</t>
  </si>
  <si>
    <t>zpevněná plocha před vstupem - skladba S4</t>
  </si>
  <si>
    <t>73,782</t>
  </si>
  <si>
    <t>Mezisoučet " zpevněná plocha před vstupem</t>
  </si>
  <si>
    <t>564731111</t>
  </si>
  <si>
    <t>Podklad z kameniva hrubého drceného vel. 32-63 mm plochy přes 100 m2 tl 100 mm</t>
  </si>
  <si>
    <t>116</t>
  </si>
  <si>
    <t>https://podminky.urs.cz/item/CS_URS_2022_01/564731111</t>
  </si>
  <si>
    <t>VV viz. položka č. 564710011</t>
  </si>
  <si>
    <t>143,064</t>
  </si>
  <si>
    <t>67</t>
  </si>
  <si>
    <t>596211111</t>
  </si>
  <si>
    <t>Kladení zámkové dlažby komunikací pro pěší ručně tl 60 mm skupiny A pl přes 50 do 100 m2</t>
  </si>
  <si>
    <t>118</t>
  </si>
  <si>
    <t>https://podminky.urs.cz/item/CS_URS_2022_01/596211111</t>
  </si>
  <si>
    <t>zpevněná plocha před vstupem - skladba S4 (použití původní očištěné bet. dlažby)</t>
  </si>
  <si>
    <t>59245015</t>
  </si>
  <si>
    <t>dlažba zámková tvaru I 200x165x60mm přírodní</t>
  </si>
  <si>
    <t>120</t>
  </si>
  <si>
    <t>Úpravy povrchů, podlahy a osazování výplní</t>
  </si>
  <si>
    <t>69</t>
  </si>
  <si>
    <t>611131121</t>
  </si>
  <si>
    <t>Penetrační disperzní nátěr vnitřních stropů nanášený ručně</t>
  </si>
  <si>
    <t>122</t>
  </si>
  <si>
    <t>https://podminky.urs.cz/item/CS_URS_2022_01/611131121</t>
  </si>
  <si>
    <t>4,850 " m.č. 1.03</t>
  </si>
  <si>
    <t>1,460 " m.č. 1.04</t>
  </si>
  <si>
    <t>15,410 " m.č. 1.05</t>
  </si>
  <si>
    <t>3,260 " m.č. 1.06</t>
  </si>
  <si>
    <t>7,440 " m.č. 1.07</t>
  </si>
  <si>
    <t>14,810 " m.č. 1.08</t>
  </si>
  <si>
    <t>32,480 " m.č. 1.09</t>
  </si>
  <si>
    <t>1,970 " m.č. 1.11</t>
  </si>
  <si>
    <t>2,000 " m.č. 1.12</t>
  </si>
  <si>
    <t>1,440 " m.č. 1.23</t>
  </si>
  <si>
    <t>6,320 " m.č. 1.24</t>
  </si>
  <si>
    <t>1,440 " m.č. 1.28</t>
  </si>
  <si>
    <t>4,260 " m.č. 1.29</t>
  </si>
  <si>
    <t>"D.1.01.1.b.09 Půdorys 2.NP - bourání.dwg</t>
  </si>
  <si>
    <t>8,580 " m.č. 2.03</t>
  </si>
  <si>
    <t>0,700 " m.č. 2.04</t>
  </si>
  <si>
    <t>1,600 " m.č. 2.08</t>
  </si>
  <si>
    <t>7,030 " m.č. 2.09</t>
  </si>
  <si>
    <t>"D.1.01.1.b.10 Půdorys 3.NP - bourání.dwg</t>
  </si>
  <si>
    <t>2,490 " m.č. 3.03</t>
  </si>
  <si>
    <t>6,590 " m.č. 3.04</t>
  </si>
  <si>
    <t>3,950 " m.č. 3.10</t>
  </si>
  <si>
    <t>611142001</t>
  </si>
  <si>
    <t>Potažení vnitřních stropů sklovláknitým pletivem vtlačeným do tenkovrstvé hmoty</t>
  </si>
  <si>
    <t>124</t>
  </si>
  <si>
    <t>https://podminky.urs.cz/item/CS_URS_2022_01/611142001</t>
  </si>
  <si>
    <t>VV viz. položka č. 611131121</t>
  </si>
  <si>
    <t>128,080</t>
  </si>
  <si>
    <t>71</t>
  </si>
  <si>
    <t>611311131</t>
  </si>
  <si>
    <t>Potažení vnitřních rovných stropů vápenným štukem tloušťky do 3 mm</t>
  </si>
  <si>
    <t>126</t>
  </si>
  <si>
    <t>https://podminky.urs.cz/item/CS_URS_2022_01/611311131</t>
  </si>
  <si>
    <t>611325412</t>
  </si>
  <si>
    <t>Oprava vnitřní vápenocementové hladké omítky stropů v rozsahu plochy přes 10 do 30 %</t>
  </si>
  <si>
    <t>128</t>
  </si>
  <si>
    <t>https://podminky.urs.cz/item/CS_URS_2022_01/611325412</t>
  </si>
  <si>
    <t>73</t>
  </si>
  <si>
    <t>612121112</t>
  </si>
  <si>
    <t>Zatření spár stěrkovou hmotou vnitřních stěn z pórobetonových tvárnic</t>
  </si>
  <si>
    <t>130</t>
  </si>
  <si>
    <t>https://podminky.urs.cz/item/CS_URS_2022_01/612121112</t>
  </si>
  <si>
    <t>porobetonové zdivo (oboustrannně)</t>
  </si>
  <si>
    <t>VV viz. položka č. 342272225</t>
  </si>
  <si>
    <t>53,378*2 " tl. 100 mm</t>
  </si>
  <si>
    <t>VV viz. položka č. 342272245</t>
  </si>
  <si>
    <t>16,923*2 " tl. 150 mm</t>
  </si>
  <si>
    <t>Mezisoučet " 1.NP - 3.NP</t>
  </si>
  <si>
    <t>612131121</t>
  </si>
  <si>
    <t>Penetrační disperzní nátěr vnitřních stěn nanášený ručně</t>
  </si>
  <si>
    <t>132</t>
  </si>
  <si>
    <t>https://podminky.urs.cz/item/CS_URS_2022_01/612131121</t>
  </si>
  <si>
    <t>75</t>
  </si>
  <si>
    <t>612142001</t>
  </si>
  <si>
    <t>Potažení vnitřních stěn sklovláknitým pletivem vtlačeným do tenkovrstvé hmoty</t>
  </si>
  <si>
    <t>134</t>
  </si>
  <si>
    <t>https://podminky.urs.cz/item/CS_URS_2022_01/612142001</t>
  </si>
  <si>
    <t>VV viz. položka č. 612131121</t>
  </si>
  <si>
    <t>699,606</t>
  </si>
  <si>
    <t>612311131</t>
  </si>
  <si>
    <t>Potažení vnitřních stěn vápenným štukem tloušťky do 3 mm</t>
  </si>
  <si>
    <t>136</t>
  </si>
  <si>
    <t>https://podminky.urs.cz/item/CS_URS_2022_01/612311131</t>
  </si>
  <si>
    <t>77</t>
  </si>
  <si>
    <t>612316121</t>
  </si>
  <si>
    <t>Sanační omítka vápenná jednovrstvá vnitřních stěn nanášená ručně</t>
  </si>
  <si>
    <t>1147579929</t>
  </si>
  <si>
    <t>https://podminky.urs.cz/item/CS_URS_2022_01/612316121</t>
  </si>
  <si>
    <t>v rámci úprav počítat opravu soklů z interiéru po celém obvodu v šířce 500 mm</t>
  </si>
  <si>
    <t xml:space="preserve">Půdorys 1.NP </t>
  </si>
  <si>
    <t>" m.č. 1.01 "7,35*0,5</t>
  </si>
  <si>
    <t>" m.č. 1.02a "17,18*0,5</t>
  </si>
  <si>
    <t>" m.č. 1.02b "21,99*0,5</t>
  </si>
  <si>
    <t>" m.č. 1.03 "11,12*0,5</t>
  </si>
  <si>
    <t>" m.č. 1.04 "6,03*0,5</t>
  </si>
  <si>
    <t>" m.č. 1.05 "13,3*0,5</t>
  </si>
  <si>
    <t>" m.č. 1.06 "8,19*0,5</t>
  </si>
  <si>
    <t>" m.č. 1.07a "5,23*0,5</t>
  </si>
  <si>
    <t>" m.č. 1.07b "9,39*0,5</t>
  </si>
  <si>
    <t>" m.č. 1.08 "15,39*0,5</t>
  </si>
  <si>
    <t>" m.č. 1.09 "22,8*0,5</t>
  </si>
  <si>
    <t>" m.č. 1.10 "20,6*0,5</t>
  </si>
  <si>
    <t>" m.č. 1.11 "5,61*0,5</t>
  </si>
  <si>
    <t>" m.č. 1.12 "5,66*0,5</t>
  </si>
  <si>
    <t>" m.č. 1.13 "10,22*0,5</t>
  </si>
  <si>
    <t>" m.č. 1.14 "8,58*0,5</t>
  </si>
  <si>
    <t>" m.č. 1.15 "8,58*0,5</t>
  </si>
  <si>
    <t>" m.č. 1.16 "12,48*0,5</t>
  </si>
  <si>
    <t>" m.č. 1.17 "11,63*0,5</t>
  </si>
  <si>
    <t>" m.č. 1.18 "4,78*0,5</t>
  </si>
  <si>
    <t>" m.č. 1.19 "22,69*0,5</t>
  </si>
  <si>
    <t>" m.č. 1.20 "13,98*0,5</t>
  </si>
  <si>
    <t>" m.č. 1.21 "11,7*0,5</t>
  </si>
  <si>
    <t>" m.č. 1.22 "16,89*0,5</t>
  </si>
  <si>
    <t>" m.č. 1.23 "4,8*0,5</t>
  </si>
  <si>
    <t>" m.č. 1.24 "10,06*0,5</t>
  </si>
  <si>
    <t>" m.č. 1.25A "24,13*0,5</t>
  </si>
  <si>
    <t>" m.č. 1.25B "16*0,5</t>
  </si>
  <si>
    <t>" m.č. 1.26 "16,62*0,5</t>
  </si>
  <si>
    <t>" m.č. 1.27 "24,13*0,5</t>
  </si>
  <si>
    <t>" m.č. 1.29 "8,31*0,5</t>
  </si>
  <si>
    <t>" m.č. 1.30 "5,54*0,5</t>
  </si>
  <si>
    <t>" m.č. 1.31 "5,15*0,5</t>
  </si>
  <si>
    <t>" m.č. 1.32 "5,66*0,5</t>
  </si>
  <si>
    <t>612311191</t>
  </si>
  <si>
    <t>Příplatek k vápenné omítce vnitřních stěn za každých dalších 5 mm tloušťky ručně</t>
  </si>
  <si>
    <t>-600165099</t>
  </si>
  <si>
    <t>https://podminky.urs.cz/item/CS_URS_2022_01/612311191</t>
  </si>
  <si>
    <t>OMT_SOKL_01*4</t>
  </si>
  <si>
    <t>79</t>
  </si>
  <si>
    <t>612323111</t>
  </si>
  <si>
    <t>Vápenocementová omítka hladkých vnitřních stěn tloušťky do 5 mm nanášená ručně</t>
  </si>
  <si>
    <t>138</t>
  </si>
  <si>
    <t>https://podminky.urs.cz/item/CS_URS_2022_01/612323111</t>
  </si>
  <si>
    <t>612325417</t>
  </si>
  <si>
    <t xml:space="preserve">Oprava vnitřní vápenocementové hladké omítky stěn v rozsahu plochy přes 10 do 30 %  s celoplošným přeštukováním</t>
  </si>
  <si>
    <t>140</t>
  </si>
  <si>
    <t>Oprava vnitřní vápenocementové hladké omítky stěn v rozsahu plochy přes 10 do 30 % s celoplošným přeštukováním</t>
  </si>
  <si>
    <t>https://podminky.urs.cz/item/CS_URS_2022_01/612325417</t>
  </si>
  <si>
    <t>Odečet sanační omítka</t>
  </si>
  <si>
    <t>205,888*(-1)</t>
  </si>
  <si>
    <t>81</t>
  </si>
  <si>
    <t>619991001</t>
  </si>
  <si>
    <t>Zakrytí podlah fólií přilepenou lepící páskou</t>
  </si>
  <si>
    <t>142</t>
  </si>
  <si>
    <t>https://podminky.urs.cz/item/CS_URS_2022_01/619991001</t>
  </si>
  <si>
    <t>619991011</t>
  </si>
  <si>
    <t>Obalení konstrukcí a prvků fólií přilepenou lepící páskou</t>
  </si>
  <si>
    <t>144</t>
  </si>
  <si>
    <t>https://podminky.urs.cz/item/CS_URS_2022_01/619991011</t>
  </si>
  <si>
    <t>1,475*2,800*1</t>
  </si>
  <si>
    <t>0,900*1,650*2</t>
  </si>
  <si>
    <t>1,000*1,640*5</t>
  </si>
  <si>
    <t>1,060*1,650*1</t>
  </si>
  <si>
    <t>2,299*1,450*2</t>
  </si>
  <si>
    <t>1,500*1,450*5</t>
  </si>
  <si>
    <t>0,900*1,100*3</t>
  </si>
  <si>
    <t>2,400*1,700*5</t>
  </si>
  <si>
    <t>1,320*1,700*1</t>
  </si>
  <si>
    <t>1,140*2,420*1</t>
  </si>
  <si>
    <t>1,480*1,600*1</t>
  </si>
  <si>
    <t>1,470*1,600*1</t>
  </si>
  <si>
    <t>1,000*1,600*6</t>
  </si>
  <si>
    <t>0,650*0,900*1</t>
  </si>
  <si>
    <t>2,400*1,700*6</t>
  </si>
  <si>
    <t>0,900*1,120*4</t>
  </si>
  <si>
    <t>2,400*1,700*4</t>
  </si>
  <si>
    <t>1,500*1,700*2</t>
  </si>
  <si>
    <t>1,500*2,200*1</t>
  </si>
  <si>
    <t>1,500*1,1450*5</t>
  </si>
  <si>
    <t>VO_10</t>
  </si>
  <si>
    <t>83</t>
  </si>
  <si>
    <t>622131121</t>
  </si>
  <si>
    <t>Penetrační nátěr vnějších stěn nanášený ručně</t>
  </si>
  <si>
    <t>-1448772841</t>
  </si>
  <si>
    <t>https://podminky.urs.cz/item/CS_URS_2022_01/622131121</t>
  </si>
  <si>
    <t>oprava severní fasády – nanesení nového fasádního nátěru v odstínu totožném se stávajícím – světle modrá celková plocha</t>
  </si>
  <si>
    <t xml:space="preserve">4,98*3,1 + 6,9*5,3 + 4,92*3,1 </t>
  </si>
  <si>
    <t>622215_R01</t>
  </si>
  <si>
    <t>Oprava kontaktního zateplení stěn přesterkování renovační stěrkou a vložení sklotextilní síťoviny</t>
  </si>
  <si>
    <t>-1901982828</t>
  </si>
  <si>
    <t>oprava severní fasády – přestěrkování renovační stěrkou a vložení sklotextilní síťoviny</t>
  </si>
  <si>
    <t>4,98*3,1 + 6,9*5,3 + 4,92*3,1</t>
  </si>
  <si>
    <t>85</t>
  </si>
  <si>
    <t>622215121</t>
  </si>
  <si>
    <t>Oprava kontaktního zateplení stěn z polystyrenových desek tl přes 80 do 120 mm pl do 0,1 m2</t>
  </si>
  <si>
    <t>146</t>
  </si>
  <si>
    <t>https://podminky.urs.cz/item/CS_URS_2022_01/622215121</t>
  </si>
  <si>
    <t>"D.1.01.1.b.19 Pohled JV, SZ - stavební úpravy.dwg</t>
  </si>
  <si>
    <t>6,000 " prostup původní fasádou - pohled SZ</t>
  </si>
  <si>
    <t>642944121</t>
  </si>
  <si>
    <t>Osazování ocelových zárubní dodatečné pl do 2,5 m2</t>
  </si>
  <si>
    <t>156</t>
  </si>
  <si>
    <t>https://podminky.urs.cz/item/CS_URS_2022_01/642944121</t>
  </si>
  <si>
    <t>87</t>
  </si>
  <si>
    <t>55331431</t>
  </si>
  <si>
    <t>zárubeň jednokřídlá ocelová pro dodatečnou montáž tl stěny 75-100mm rozměru 700/1970, 2100mm</t>
  </si>
  <si>
    <t>160</t>
  </si>
  <si>
    <t>"2.1/T"2</t>
  </si>
  <si>
    <t>"2.2/T"5</t>
  </si>
  <si>
    <t>"2.3/T"1</t>
  </si>
  <si>
    <t>55331432</t>
  </si>
  <si>
    <t>zárubeň jednokřídlá ocelová pro dodatečnou montáž tl stěny 75-100mm rozměru 800/1970, 2100mm</t>
  </si>
  <si>
    <t>162</t>
  </si>
  <si>
    <t>"3.1/T"3</t>
  </si>
  <si>
    <t>89</t>
  </si>
  <si>
    <t>55331433</t>
  </si>
  <si>
    <t>zárubeň jednokřídlá ocelová pro dodatečnou montáž tl stěny 75-100mm rozměru 900/1970, 2100mm</t>
  </si>
  <si>
    <t>164</t>
  </si>
  <si>
    <t>Rvize 01</t>
  </si>
  <si>
    <t>"4.4/T"1</t>
  </si>
  <si>
    <t>"4.5/T"1</t>
  </si>
  <si>
    <t>55331438</t>
  </si>
  <si>
    <t>zárubeň jednokřídlá ocelová pro dodatečnou montáž tl stěny 110-150mm rozměru 900/1970, 2100mm</t>
  </si>
  <si>
    <t>-790902301</t>
  </si>
  <si>
    <t>"4.6/T"1</t>
  </si>
  <si>
    <t>91</t>
  </si>
  <si>
    <t>642945111</t>
  </si>
  <si>
    <t>Osazování protipožárních nebo protiplynových zárubní dveří jednokřídlových do 2,5 m2</t>
  </si>
  <si>
    <t>-470864950</t>
  </si>
  <si>
    <t>https://podminky.urs.cz/item/CS_URS_2022_01/642945111</t>
  </si>
  <si>
    <t>"4.2/T"1</t>
  </si>
  <si>
    <t>"4.3/T"3</t>
  </si>
  <si>
    <t>"4.7/T"1</t>
  </si>
  <si>
    <t>55331558</t>
  </si>
  <si>
    <t>zárubeň jednokřídlá ocelová pro zdění s protipožární úpravou tl stěny 75-100mm rozměru 900/1970, 2100mm</t>
  </si>
  <si>
    <t>-1397220300</t>
  </si>
  <si>
    <t>93</t>
  </si>
  <si>
    <t>R-622215.1</t>
  </si>
  <si>
    <t>Oprava kontaktního zateplení z polystyrenových desek jednotlivých malých ploch tloušťky přes 80 do 120 mm stěn, plochy jednotlivě přes 1,0 do 2,0 m2</t>
  </si>
  <si>
    <t>166</t>
  </si>
  <si>
    <t>"D.1.01.1.b.18 Pohled SV, JZ - stavební úpravy.dwg</t>
  </si>
  <si>
    <t>1,000 " doplnění po zrušeném oknu</t>
  </si>
  <si>
    <t>622525101</t>
  </si>
  <si>
    <t>Tenkovrstvá omítka malých ploch do 0,1 m2 na stěnách</t>
  </si>
  <si>
    <t>168</t>
  </si>
  <si>
    <t>https://podminky.urs.cz/item/CS_URS_2022_01/622525101</t>
  </si>
  <si>
    <t>95</t>
  </si>
  <si>
    <t>622525105</t>
  </si>
  <si>
    <t>Tenkovrstvá omítka malých ploch přes 1 do 4 m2 na stěnách</t>
  </si>
  <si>
    <t>170</t>
  </si>
  <si>
    <t>https://podminky.urs.cz/item/CS_URS_2022_01/622525105</t>
  </si>
  <si>
    <t>631311116</t>
  </si>
  <si>
    <t>Mazanina tl přes 50 do 80 mm z betonu prostého bez zvýšených nároků na prostředí tř. C 25/30</t>
  </si>
  <si>
    <t>172</t>
  </si>
  <si>
    <t>https://podminky.urs.cz/item/CS_URS_2022_01/631311116</t>
  </si>
  <si>
    <t>97</t>
  </si>
  <si>
    <t>631312141</t>
  </si>
  <si>
    <t>Doplnění rýh v dosavadních mazaninách betonem prostým</t>
  </si>
  <si>
    <t>174</t>
  </si>
  <si>
    <t>https://podminky.urs.cz/item/CS_URS_2022_01/631312141</t>
  </si>
  <si>
    <t>VV viz. položka č. 974042555</t>
  </si>
  <si>
    <t>142,851*0,200*0,100 " nový rozvod ÚT v podlaze</t>
  </si>
  <si>
    <t xml:space="preserve">Mezisoučet " 1.NP - 3.NP </t>
  </si>
  <si>
    <t>0,935*0,150*0,070 " m.č. 1.05 (ozn. 3.3/T) - práh trezor. dveří</t>
  </si>
  <si>
    <t>631319011</t>
  </si>
  <si>
    <t>Příplatek k mazanině tl přes 50 do 80 mm za přehlazení povrchu</t>
  </si>
  <si>
    <t>176</t>
  </si>
  <si>
    <t>https://podminky.urs.cz/item/CS_URS_2022_01/631319011</t>
  </si>
  <si>
    <t>VV viz. položka č. 631311116</t>
  </si>
  <si>
    <t>4,187</t>
  </si>
  <si>
    <t>99</t>
  </si>
  <si>
    <t>631319195</t>
  </si>
  <si>
    <t>Příplatek k mazanině tl přes 50 do 80 mm za plochu do 5 m2</t>
  </si>
  <si>
    <t>178</t>
  </si>
  <si>
    <t>https://podminky.urs.cz/item/CS_URS_2022_01/631319195</t>
  </si>
  <si>
    <t>4,190*0,060 " m.č. 1.06</t>
  </si>
  <si>
    <t>1,710*0,060 " m.č. 1.07a</t>
  </si>
  <si>
    <t>632481213</t>
  </si>
  <si>
    <t>Separační vrstva z PE fólie</t>
  </si>
  <si>
    <t>180</t>
  </si>
  <si>
    <t>https://podminky.urs.cz/item/CS_URS_2022_01/632481213</t>
  </si>
  <si>
    <t>101</t>
  </si>
  <si>
    <t>633811111</t>
  </si>
  <si>
    <t>Broušení nerovností betonových podlah do 2 mm - stržení šlemu</t>
  </si>
  <si>
    <t>182</t>
  </si>
  <si>
    <t>https://podminky.urs.cz/item/CS_URS_2022_01/633811111</t>
  </si>
  <si>
    <t>nová skladba podlahy S1 + S2 + S3 (svrchní bet. mazanina tl. 60 mm)</t>
  </si>
  <si>
    <t>11,060 " m.č. 1.05</t>
  </si>
  <si>
    <t>4,190 " m.č. 1.06</t>
  </si>
  <si>
    <t>1,710 " m.č. 1.07a</t>
  </si>
  <si>
    <t>5,510 " m.č. 1.07b</t>
  </si>
  <si>
    <t>633991111</t>
  </si>
  <si>
    <t>Nástřik betonových povrchů proti odpařování vody</t>
  </si>
  <si>
    <t>184</t>
  </si>
  <si>
    <t>https://podminky.urs.cz/item/CS_URS_2022_01/633991111</t>
  </si>
  <si>
    <t>VV viz. položka č. 633811111</t>
  </si>
  <si>
    <t>69,760</t>
  </si>
  <si>
    <t>103</t>
  </si>
  <si>
    <t>634112123</t>
  </si>
  <si>
    <t>Obvodová dilatace podlahovým páskem z pěnového PE s fólií mezi stěnou a mazaninou nebo potěrem v 80 mm</t>
  </si>
  <si>
    <t>186</t>
  </si>
  <si>
    <t>https://podminky.urs.cz/item/CS_URS_2022_01/634112123</t>
  </si>
  <si>
    <t>2,800+3,950+2,800+3,950 " m.č. 1.05</t>
  </si>
  <si>
    <t>1,650+1,950+1,650+1,950+2,150+1,950+2,150+1,950 " m.č. 1.06</t>
  </si>
  <si>
    <t>0,650+1,900+0,900+1,900 " m.č. 1.07a</t>
  </si>
  <si>
    <t>1,700+1,900+1,700+1,900+1,100+0,900+1,100+0,900+1,100+0,900+1,100+0,900 " m.č. 1.07b</t>
  </si>
  <si>
    <t>3,750+3,950+3,750+3,950 " m.č. 1.08</t>
  </si>
  <si>
    <t>5,950+5,328+1,714+1,618+1,713+1,378+1,950+3,950 " m.č. 1.09</t>
  </si>
  <si>
    <t>634663111</t>
  </si>
  <si>
    <t>Výplň dilatačních spar šířky do 10 mm v mazaninách polyuretovou samonivelační hmotou</t>
  </si>
  <si>
    <t>188</t>
  </si>
  <si>
    <t>https://podminky.urs.cz/item/CS_URS_2022_01/634663111</t>
  </si>
  <si>
    <t>svrchní bet. mazanina tl. 60 mm (dilatováno ve formátu max. 3x3 m)</t>
  </si>
  <si>
    <t>2,800+3,950 " m.č. 1.05</t>
  </si>
  <si>
    <t>3,750+3,950 " m.č. 1.08</t>
  </si>
  <si>
    <t>5,950+6,566+4,000 " m.č. 1.09</t>
  </si>
  <si>
    <t>105</t>
  </si>
  <si>
    <t>634911112</t>
  </si>
  <si>
    <t>Řezání dilatačních spár š 5 mm hl přes 10 do 20 mm v čerstvé betonové mazanině</t>
  </si>
  <si>
    <t>190</t>
  </si>
  <si>
    <t>https://podminky.urs.cz/item/CS_URS_2022_01/634911112</t>
  </si>
  <si>
    <t>VV viz. položka č. 634663111</t>
  </si>
  <si>
    <t>30,966</t>
  </si>
  <si>
    <t>636624328</t>
  </si>
  <si>
    <t>Podlaha z desek z recyklované pryže pro fitness se zámky tl 8 mm barevná volně ložená</t>
  </si>
  <si>
    <t>192</t>
  </si>
  <si>
    <t>https://podminky.urs.cz/item/CS_URS_2022_01/636624328</t>
  </si>
  <si>
    <t>53,650 " m.č. 1.25</t>
  </si>
  <si>
    <t>107</t>
  </si>
  <si>
    <t>636624331</t>
  </si>
  <si>
    <t>Pryžový sokl pro podlahu ze speciálních desek z recyklované pryže v 70 mm tl 8 mm barevný</t>
  </si>
  <si>
    <t>194</t>
  </si>
  <si>
    <t>https://podminky.urs.cz/item/CS_URS_2022_01/636624331</t>
  </si>
  <si>
    <t>0,300+0,600+7,000+5,200+5,400+0,400+0,050+0,050+0,400+0,600+0,500+0,300+0,500+3,080+5,200+3,080+0,600 " m.č. 1.25</t>
  </si>
  <si>
    <t>637211121</t>
  </si>
  <si>
    <t>Okapový chodník z betonových dlaždic tl 40 mm kladených do písku se zalitím spár MC</t>
  </si>
  <si>
    <t>196</t>
  </si>
  <si>
    <t>https://podminky.urs.cz/item/CS_URS_2022_01/637211121</t>
  </si>
  <si>
    <t>(9,080*0,600)+(0,600*7,400)+(3,350*0,600)+(0,600*4,000)+(4,720*0,600)+(0,600*8,700)+(2,000*0,600)+(11,450*0,600)+(0,600*5,069)+(0,311*0,194)</t>
  </si>
  <si>
    <t>109</t>
  </si>
  <si>
    <t>637311131</t>
  </si>
  <si>
    <t>Okapový chodník z betonových záhonových obrubníků lože beton</t>
  </si>
  <si>
    <t>198</t>
  </si>
  <si>
    <t>https://podminky.urs.cz/item/CS_URS_2022_01/637311131</t>
  </si>
  <si>
    <t>5,714+10,850+0,699+2,658+2,585+2,658+0,589+2,000+8,700+4,120+4,000+2,750+8,000+10,080+23,680+10,080+8,200+6,870+4,950+2,000+0,699+2,658+2,585+2,658</t>
  </si>
  <si>
    <t>0,720+10,850+0,487</t>
  </si>
  <si>
    <t>Trubní vedení</t>
  </si>
  <si>
    <t>871263121</t>
  </si>
  <si>
    <t>Montáž kanalizačního potrubí z PVC těsněné gumovým kroužkem otevřený výkop sklon do 20 % DN 110</t>
  </si>
  <si>
    <t>200</t>
  </si>
  <si>
    <t>https://podminky.urs.cz/item/CS_URS_2022_01/871263121</t>
  </si>
  <si>
    <t>(0,500+0,500)*11 " napojení dešť. svodů na dešť. kanalizaci</t>
  </si>
  <si>
    <t>39,000 " předběžná výměra výměny poškozené dešť. kanalizace (bude upřesněno po revizi)</t>
  </si>
  <si>
    <t>111</t>
  </si>
  <si>
    <t>28611112</t>
  </si>
  <si>
    <t>trubka kanalizační PVC DN 110x500mm SN4</t>
  </si>
  <si>
    <t>202</t>
  </si>
  <si>
    <t>11*1,03 "Přepočtené koeficientem množství</t>
  </si>
  <si>
    <t>28611114</t>
  </si>
  <si>
    <t>trubka kanalizační PVC DN 110x2000mm SN4</t>
  </si>
  <si>
    <t>204</t>
  </si>
  <si>
    <t>39*1,03 "Přepočtené koeficientem množství</t>
  </si>
  <si>
    <t>113</t>
  </si>
  <si>
    <t>871275811</t>
  </si>
  <si>
    <t>Bourání stávajícího potrubí z PVC nebo PP DN 150</t>
  </si>
  <si>
    <t>206</t>
  </si>
  <si>
    <t>https://podminky.urs.cz/item/CS_URS_2022_01/871275811</t>
  </si>
  <si>
    <t>revize stávající dešťové kanalizace; předpoklad výměny 50 bm</t>
  </si>
  <si>
    <t>50,000</t>
  </si>
  <si>
    <t>877265211</t>
  </si>
  <si>
    <t>Montáž tvarovek z tvrdého PVC-systém KG nebo z polypropylenu-systém KG 2000 jednoosé DN 110</t>
  </si>
  <si>
    <t>208</t>
  </si>
  <si>
    <t>https://podminky.urs.cz/item/CS_URS_2022_01/877265211</t>
  </si>
  <si>
    <t>22,000 " koleno drenážního potrubí</t>
  </si>
  <si>
    <t>22,000*2 " spojka drenážní pro dren. koleno</t>
  </si>
  <si>
    <t>8,000 " zaústění dren. potrubí do dešť. kanalizace</t>
  </si>
  <si>
    <t>3,000*11 " napojení dešť. svodů do dešť. kanalizace</t>
  </si>
  <si>
    <t>115</t>
  </si>
  <si>
    <t>28610409</t>
  </si>
  <si>
    <t>spojovací hrdlo drenážního systému budov DN 100</t>
  </si>
  <si>
    <t>210</t>
  </si>
  <si>
    <t>44*1,03 "Přepočtené koeficientem množství</t>
  </si>
  <si>
    <t>28610413</t>
  </si>
  <si>
    <t>přechod drenážního potrubí systému budov DN 100 na potrubí KG 100 (na hrdlo)</t>
  </si>
  <si>
    <t>212</t>
  </si>
  <si>
    <t>8*1,03 "Přepočtené koeficientem množství</t>
  </si>
  <si>
    <t>117</t>
  </si>
  <si>
    <t>28610419</t>
  </si>
  <si>
    <t>koleno drenážního systému budov 90° DN 100</t>
  </si>
  <si>
    <t>214</t>
  </si>
  <si>
    <t>22*1,03 "Přepočtené koeficientem množství</t>
  </si>
  <si>
    <t>28611351</t>
  </si>
  <si>
    <t>koleno kanalizační PVC KG 110x45°</t>
  </si>
  <si>
    <t>216</t>
  </si>
  <si>
    <t>33*1,03 "Přepočtené koeficientem množství</t>
  </si>
  <si>
    <t>119</t>
  </si>
  <si>
    <t>877265221</t>
  </si>
  <si>
    <t>Montáž tvarovek z tvrdého PVC-systém KG nebo z polypropylenu-systém KG 2000 dvouosé DN 110</t>
  </si>
  <si>
    <t>218</t>
  </si>
  <si>
    <t>https://podminky.urs.cz/item/CS_URS_2022_01/877265221</t>
  </si>
  <si>
    <t>11,000 " napojení dešť. svodů do dešť. kanalizace</t>
  </si>
  <si>
    <t>28611387</t>
  </si>
  <si>
    <t>odbočka kanalizační PVC s hrdlem 110/110/45°</t>
  </si>
  <si>
    <t>220</t>
  </si>
  <si>
    <t>121</t>
  </si>
  <si>
    <t>877265271</t>
  </si>
  <si>
    <t>Montáž lapače střešních splavenin z tvrdého PVC-systém KG DN 110</t>
  </si>
  <si>
    <t>222</t>
  </si>
  <si>
    <t>https://podminky.urs.cz/item/CS_URS_2022_01/877265271</t>
  </si>
  <si>
    <t>11,000</t>
  </si>
  <si>
    <t>28341110</t>
  </si>
  <si>
    <t>lapače střešních splavenin okapová vpusť s klapkou+inspekční poklop z PP</t>
  </si>
  <si>
    <t>224</t>
  </si>
  <si>
    <t>123</t>
  </si>
  <si>
    <t>895270001</t>
  </si>
  <si>
    <t>Proplachovací a kontrolní šachta z PVC-U vnější průměr 315 mm pro drenáže budov s lapačem písku užitné výšky 350 mm</t>
  </si>
  <si>
    <t>226</t>
  </si>
  <si>
    <t>https://podminky.urs.cz/item/CS_URS_2022_01/895270001</t>
  </si>
  <si>
    <t>drenáž (přesný počet a umístění bude určeno při realizaci)</t>
  </si>
  <si>
    <t>8,000</t>
  </si>
  <si>
    <t>895270021</t>
  </si>
  <si>
    <t>Proplachovací a kontrolní šachta z PVC-U vnější průměr 315 mm pro drenáže budov šachtové prodloužení světlé hloubky 800 mm</t>
  </si>
  <si>
    <t>228</t>
  </si>
  <si>
    <t>https://podminky.urs.cz/item/CS_URS_2022_01/895270021</t>
  </si>
  <si>
    <t>VV viz. položka č. 895270001</t>
  </si>
  <si>
    <t>125</t>
  </si>
  <si>
    <t>895270031</t>
  </si>
  <si>
    <t>Proplachovací a kontrolní šachta z PVC-U vnější průměr 315 mm pro drenáže budov redukce DN 200/100-150</t>
  </si>
  <si>
    <t>230</t>
  </si>
  <si>
    <t>https://podminky.urs.cz/item/CS_URS_2022_01/895270031</t>
  </si>
  <si>
    <t>napojení drenážního potrubí DN 100 na revizní šachtu (1x nátok + 1x výtok)</t>
  </si>
  <si>
    <t>8,000*2</t>
  </si>
  <si>
    <t>895270042</t>
  </si>
  <si>
    <t>Proplachovací a kontrolní šachta z PVC-U vnější průměr 315 mm pro drenáže budov poklop hlinikový bez aretace</t>
  </si>
  <si>
    <t>232</t>
  </si>
  <si>
    <t>https://podminky.urs.cz/item/CS_URS_2022_01/895270042</t>
  </si>
  <si>
    <t>127</t>
  </si>
  <si>
    <t>895270067</t>
  </si>
  <si>
    <t>Příplatek k rourám proplachovací a kontrolní šachty z PVC-U vnější průměr 315 mm pro drenáže budov za uříznutí šachtové roury</t>
  </si>
  <si>
    <t>234</t>
  </si>
  <si>
    <t>https://podminky.urs.cz/item/CS_URS_2022_01/895270067</t>
  </si>
  <si>
    <t>Ostatní konstrukce a práce, bourání</t>
  </si>
  <si>
    <t>945412111</t>
  </si>
  <si>
    <t>Teleskopická hydraulická montážní plošina výška zdvihu do 8 m</t>
  </si>
  <si>
    <t>den</t>
  </si>
  <si>
    <t>236</t>
  </si>
  <si>
    <t>https://podminky.urs.cz/item/CS_URS_2022_01/945412111</t>
  </si>
  <si>
    <t>5,000 " začištění a oprava fasády po VZT prvcích</t>
  </si>
  <si>
    <t>129</t>
  </si>
  <si>
    <t>946111111</t>
  </si>
  <si>
    <t>Montáž pojízdných věží trubkových/dílcových š přes 0,6 do 0,9 m dl do 3,2 m v do 1,5 m</t>
  </si>
  <si>
    <t>238</t>
  </si>
  <si>
    <t>https://podminky.urs.cz/item/CS_URS_2022_01/946111111</t>
  </si>
  <si>
    <t>946111211</t>
  </si>
  <si>
    <t>Příplatek k pojízdným věžím š přes 0,6 do 0,9 m dl do 3,2 m v do 1,5 m za první a ZKD den použití</t>
  </si>
  <si>
    <t>240</t>
  </si>
  <si>
    <t>https://podminky.urs.cz/item/CS_URS_2022_01/946111211</t>
  </si>
  <si>
    <t>4*120 "Přepočtené koeficientem množství</t>
  </si>
  <si>
    <t>131</t>
  </si>
  <si>
    <t>946111811</t>
  </si>
  <si>
    <t>Demontáž pojízdných věží trubkových/dílcových š přes 0,6 do 0,9 m dl do 3,2 m v do 1,5 m</t>
  </si>
  <si>
    <t>242</t>
  </si>
  <si>
    <t>https://podminky.urs.cz/item/CS_URS_2022_01/946111811</t>
  </si>
  <si>
    <t>949101111</t>
  </si>
  <si>
    <t>Lešení pomocné pro objekty pozemních staveb s lešeňovou podlahou v do 1,9 m zatížení do 150 kg/m2</t>
  </si>
  <si>
    <t>723370848</t>
  </si>
  <si>
    <t>https://podminky.urs.cz/item/CS_URS_2022_01/949101111</t>
  </si>
  <si>
    <t>1,550*2 " m.č. 1.02/1.03 (2x IPN 120)</t>
  </si>
  <si>
    <t>1,700*2 " m.č. 1.03/1.06 (2x IPN 120)</t>
  </si>
  <si>
    <t>1,100*2 " m.č. 2.04a/2.05 (2x IPN 120)</t>
  </si>
  <si>
    <t>1,100*2 " m.č. 2.09a/2.07 (2x IPN 120)</t>
  </si>
  <si>
    <t>1,3*2</t>
  </si>
  <si>
    <t>3.NP- vybourání střední nosné zdi</t>
  </si>
  <si>
    <t>(12,25)*2</t>
  </si>
  <si>
    <t>Vnitřní omítky</t>
  </si>
  <si>
    <t>133</t>
  </si>
  <si>
    <t>952901111</t>
  </si>
  <si>
    <t>Vyčištění budov bytové a občanské výstavby při výšce podlaží do 4 m</t>
  </si>
  <si>
    <t>244</t>
  </si>
  <si>
    <t>https://podminky.urs.cz/item/CS_URS_2022_01/952901111</t>
  </si>
  <si>
    <t>m.č. 1.01 - 1.30</t>
  </si>
  <si>
    <t>3,380+18,440+30,220+7,730+2,270+11,060+4,190+1,710+5,510+14,810+32,480+26,510+1,970+2,000+6,530+4,600+4,600+9,730+8,450+1,430+32,190+12,210+8,550</t>
  </si>
  <si>
    <t>17,840+1,440+6,320+53,650+17,260+36,400+1,440+4,320+1,920</t>
  </si>
  <si>
    <t>m.č. 2.01 - 2.09b</t>
  </si>
  <si>
    <t>20,040+13,480+1,600+1,600+2,050+2,930+36,300+37,020+36,300+1,600+1,600+2,050+2,940</t>
  </si>
  <si>
    <t>m.č. 3.01 - 3.10b</t>
  </si>
  <si>
    <t>16,290+13,480+5,250+6,500+35,880+37,440+35,880+1,600+1,600+5,300</t>
  </si>
  <si>
    <t>953735113</t>
  </si>
  <si>
    <t>Odvětrání vodorovné plastovými troubami DN přes 80 do 110 mm ukládanými na sraz</t>
  </si>
  <si>
    <t>246</t>
  </si>
  <si>
    <t>https://podminky.urs.cz/item/CS_URS_2022_01/953735113</t>
  </si>
  <si>
    <t>příprava pro odtah VZT pr. 100 mm</t>
  </si>
  <si>
    <t>0,540 " m.č. 1.05</t>
  </si>
  <si>
    <t>0,540 " m.č. 1.12</t>
  </si>
  <si>
    <t>0,590 " m.č. 1.30</t>
  </si>
  <si>
    <t>0,590 " m.č. 2.03</t>
  </si>
  <si>
    <t>0,590 " m.č. 2.08</t>
  </si>
  <si>
    <t>135</t>
  </si>
  <si>
    <t>953735114</t>
  </si>
  <si>
    <t>Odvětrání vodorovné plastovými troubami DN přes 110 do 140 mm ukládanými na sraz</t>
  </si>
  <si>
    <t>248</t>
  </si>
  <si>
    <t>https://podminky.urs.cz/item/CS_URS_2022_01/953735114</t>
  </si>
  <si>
    <t>příprava pro odtah VZT pr. 125 mm</t>
  </si>
  <si>
    <t>0,590 " m.č. 3.04</t>
  </si>
  <si>
    <t>953735115</t>
  </si>
  <si>
    <t>Odvětrání vodorovné plastovými troubami DN přes 140 do 160 mm ukládanými na sraz</t>
  </si>
  <si>
    <t>250</t>
  </si>
  <si>
    <t>https://podminky.urs.cz/item/CS_URS_2022_01/953735115</t>
  </si>
  <si>
    <t>příprava pro odtah VZT pr. 150 mm a pr. 160 mm</t>
  </si>
  <si>
    <t>0,590 " m.č. 1.24</t>
  </si>
  <si>
    <t>0,590 " m.č. 2.09</t>
  </si>
  <si>
    <t>0,590 " m.č. 3.10</t>
  </si>
  <si>
    <t>137</t>
  </si>
  <si>
    <t>953943211</t>
  </si>
  <si>
    <t>Osazování hasicího přístroje</t>
  </si>
  <si>
    <t>-1409681605</t>
  </si>
  <si>
    <t>https://podminky.urs.cz/item/CS_URS_2022_01/953943211</t>
  </si>
  <si>
    <t>2 x hasící přístroj práškový P6 s hasící schopností 21A</t>
  </si>
  <si>
    <t>1 x sněhový např. S5 s hasící schopností 55B</t>
  </si>
  <si>
    <t>44932_R11</t>
  </si>
  <si>
    <t>hasící přístroj práškový P6 s hasící schopností 21A</t>
  </si>
  <si>
    <t>ks</t>
  </si>
  <si>
    <t>1861488226</t>
  </si>
  <si>
    <t>139</t>
  </si>
  <si>
    <t>44932_R12</t>
  </si>
  <si>
    <t>sněhový např. S5 s hasící schopností 55B</t>
  </si>
  <si>
    <t>-1047369855</t>
  </si>
  <si>
    <t>962031132</t>
  </si>
  <si>
    <t>Bourání příček z cihel pálených na MVC tl do 100 mm</t>
  </si>
  <si>
    <t>252</t>
  </si>
  <si>
    <t>https://podminky.urs.cz/item/CS_URS_2022_01/962031132</t>
  </si>
  <si>
    <t>141</t>
  </si>
  <si>
    <t>962031133</t>
  </si>
  <si>
    <t>Bourání příček z cihel pálených na MVC tl do 150 mm</t>
  </si>
  <si>
    <t>254</t>
  </si>
  <si>
    <t>https://podminky.urs.cz/item/CS_URS_2022_01/962031133</t>
  </si>
  <si>
    <t>3,950*2,800</t>
  </si>
  <si>
    <t>962032231</t>
  </si>
  <si>
    <t>Bourání zdiva z cihel pálených nebo vápenopískových na MV nebo MVC přes 1 m3</t>
  </si>
  <si>
    <t>-1944166819</t>
  </si>
  <si>
    <t>https://podminky.urs.cz/item/CS_URS_2022_01/962032231</t>
  </si>
  <si>
    <t>(12,25*2,76*0,32)</t>
  </si>
  <si>
    <t>(0,8*2,0*0,32)*(-2)</t>
  </si>
  <si>
    <t>(0,9*2,0*0,32)*(-1)</t>
  </si>
  <si>
    <t>143</t>
  </si>
  <si>
    <t>965042241</t>
  </si>
  <si>
    <t>Bourání podkladů pod dlažby nebo mazanin betonových nebo z litého asfaltu tl přes 100 mm pl přes 4 m2</t>
  </si>
  <si>
    <t>256</t>
  </si>
  <si>
    <t>https://podminky.urs.cz/item/CS_URS_2022_01/965042241</t>
  </si>
  <si>
    <t>(6,850*3,950)*0,300 " m.č. 1.05 + 1.06 + 1.07 (svrchní + podkladní bet. mazanina tl. 2x 150 mm)</t>
  </si>
  <si>
    <t>(3,750*3,950)*0,300 " m.č. 1.08 (svrchní + podkladní bet. mazanina tl. 2x 150 mm)</t>
  </si>
  <si>
    <t>((5,950*3,950)+(4,000*1,378)+(3,461))*0,300 " m.č. 1.09 (svrchní + podkladní bet. mazanina tl. 2x 150 mm)</t>
  </si>
  <si>
    <t>965046111</t>
  </si>
  <si>
    <t>Broušení stávajících betonových podlah úběr do 3 mm</t>
  </si>
  <si>
    <t>258</t>
  </si>
  <si>
    <t>https://podminky.urs.cz/item/CS_URS_2022_01/965046111</t>
  </si>
  <si>
    <t>po odstranění původních nášlapných vrstev pro sjednocení výšek podlah</t>
  </si>
  <si>
    <t>3,380 " m.č. 1.01</t>
  </si>
  <si>
    <t>51,250 " m.č. 1.02</t>
  </si>
  <si>
    <t>26,510 " m.č. 1.10</t>
  </si>
  <si>
    <t>6,530 " m.č. 1.13</t>
  </si>
  <si>
    <t>4,600 " m.č. 1.14</t>
  </si>
  <si>
    <t>4,600 " m.č. 1.15</t>
  </si>
  <si>
    <t>9,730 " m.č. 1.16</t>
  </si>
  <si>
    <t>8,450 " m.č. 1.17</t>
  </si>
  <si>
    <t>1,430 " m.č. 1.18</t>
  </si>
  <si>
    <t>32,190 " m.č. 1.19</t>
  </si>
  <si>
    <t>12,210 " m.č. 1.20</t>
  </si>
  <si>
    <t>17,840 " m.č. 1.22</t>
  </si>
  <si>
    <t>17,260 " m.č. 1.26</t>
  </si>
  <si>
    <t>36,400 " m.č. 1.27</t>
  </si>
  <si>
    <t>1,920 " m.č. 1.30</t>
  </si>
  <si>
    <t>19,050 " m.č. 2.01</t>
  </si>
  <si>
    <t>36,300 " m.č. 2.05</t>
  </si>
  <si>
    <t>37,020 " m.č. 2.06</t>
  </si>
  <si>
    <t>35,880 " m.č. 2.07</t>
  </si>
  <si>
    <t>16,290 " m.č. 3.01</t>
  </si>
  <si>
    <t>2,940 " m.č. 3.05</t>
  </si>
  <si>
    <t>35,880 " m.č. 3.06</t>
  </si>
  <si>
    <t>37,440 " m.č. 3.07</t>
  </si>
  <si>
    <t>35,880 " m.č. 3.08</t>
  </si>
  <si>
    <t>1,600 " m.č. 3.09</t>
  </si>
  <si>
    <t>145</t>
  </si>
  <si>
    <t>965046119</t>
  </si>
  <si>
    <t>Příplatek k broušení stávajících betonových podlah za každý další 1 mm úběru</t>
  </si>
  <si>
    <t>260</t>
  </si>
  <si>
    <t>https://podminky.urs.cz/item/CS_URS_2022_01/965046119</t>
  </si>
  <si>
    <t>VV viz. položka č. 965046111</t>
  </si>
  <si>
    <t>600,910*2</t>
  </si>
  <si>
    <t>965049112</t>
  </si>
  <si>
    <t>Příplatek k bourání betonových mazanin za bourání mazanin se svařovanou sítí tl přes 100 mm</t>
  </si>
  <si>
    <t>262</t>
  </si>
  <si>
    <t>https://podminky.urs.cz/item/CS_URS_2022_01/965049112</t>
  </si>
  <si>
    <t>VV viz. položka č. 965042241</t>
  </si>
  <si>
    <t>22,304</t>
  </si>
  <si>
    <t>147</t>
  </si>
  <si>
    <t>966080_R01</t>
  </si>
  <si>
    <t>Odstranění nesoudružných vrstev kontaktního zateplení</t>
  </si>
  <si>
    <t>-76321000</t>
  </si>
  <si>
    <t>oprava severní fasády – odstranění nesoudržných vrstev fasádní omítky</t>
  </si>
  <si>
    <t>148</t>
  </si>
  <si>
    <t>967031132</t>
  </si>
  <si>
    <t>Přisekání rovných ostění v cihelném zdivu na MV nebo MVC</t>
  </si>
  <si>
    <t>-287163076</t>
  </si>
  <si>
    <t>https://podminky.urs.cz/item/CS_URS_2022_01/967031132</t>
  </si>
  <si>
    <t>2,02*0,5*2</t>
  </si>
  <si>
    <t>2,05*0,3*2</t>
  </si>
  <si>
    <t>2,02*0,32*2" m.č. 2.05</t>
  </si>
  <si>
    <t>2,02*0,32*2 " m.č. 2.07</t>
  </si>
  <si>
    <t>(2,76*0,32*2)</t>
  </si>
  <si>
    <t>149</t>
  </si>
  <si>
    <t>968072455</t>
  </si>
  <si>
    <t>Vybourání kovových dveřních zárubní pl do 2 m2</t>
  </si>
  <si>
    <t>264</t>
  </si>
  <si>
    <t>https://podminky.urs.cz/item/CS_URS_2022_01/968072455</t>
  </si>
  <si>
    <t>0,800*1,970*1 " m.č. 1.02/1.03</t>
  </si>
  <si>
    <t>0,800*1,970*1 " m.č. 1.02/1.06</t>
  </si>
  <si>
    <t>0,600*1,970*1 " m.č. 1.03/1.04</t>
  </si>
  <si>
    <t>0,700*1,970*1 " m.č. 1.06/1.07</t>
  </si>
  <si>
    <t>0,600*1,970*2 " m.č. 1.07</t>
  </si>
  <si>
    <t>0,800*1,970*1 " m.č. 1.11/1.12</t>
  </si>
  <si>
    <t>0,800*1,970*1 " m.č. 1.12/1.13</t>
  </si>
  <si>
    <t>0,700*1,970*1 " m.č. 1.22/1.23</t>
  </si>
  <si>
    <t>0,700*1,970*1 " m.č. 1.23/1.24</t>
  </si>
  <si>
    <t>0,600*1,970*2 " m.č. 1.24</t>
  </si>
  <si>
    <t>0,700*1,970*1 " m.č. 1.22/1.28</t>
  </si>
  <si>
    <t>0,700*1,970*1 " m.č. 1.28/1.29</t>
  </si>
  <si>
    <t>0,700*1,970*1 " m.č. 1.29/1.30</t>
  </si>
  <si>
    <t>0,700*1,970*1 " m.č. 2.01/2.03</t>
  </si>
  <si>
    <t>0,600*1,970*2 " m.č. 2.03</t>
  </si>
  <si>
    <t>0,700*1,970*1 " m.č. 2.01/2.04</t>
  </si>
  <si>
    <t>0,600*1,970*1 " m.č. 2.01/2.08</t>
  </si>
  <si>
    <t>0,600*1,970*1 " m.č. 2.08/2.09</t>
  </si>
  <si>
    <t>0,600*1,970*2 " m.č. 2.09</t>
  </si>
  <si>
    <t>0,700*1,970*1 " m.č. 3.03/3.04</t>
  </si>
  <si>
    <t>0,600*1,970*1 " m.č. 3.04/3.05</t>
  </si>
  <si>
    <t>0,700*1,970*1 " m.č. 3.09/3.10</t>
  </si>
  <si>
    <t>0,600*1,970*2 " m.č. 3.10</t>
  </si>
  <si>
    <t>1.NP- vybourání dveří včetně zárubně z m.č. 1.20 – 1.02 (nově dveře s požární odolností)</t>
  </si>
  <si>
    <t>(0,9*1,97)*1</t>
  </si>
  <si>
    <t>3.NP- vybourání zárubní</t>
  </si>
  <si>
    <t>(0,8*1,97)"m.č. 3,08-3,01"</t>
  </si>
  <si>
    <t>(0,9*1,97)"m.č. 3,07-3,01"</t>
  </si>
  <si>
    <t>(0,8*1,97)"m.č. 3,06-3,01"</t>
  </si>
  <si>
    <t>150</t>
  </si>
  <si>
    <t>968082016</t>
  </si>
  <si>
    <t>Vybourání plastových rámů oken včetně křídel plochy přes 1 do 2 m2</t>
  </si>
  <si>
    <t>266</t>
  </si>
  <si>
    <t>https://podminky.urs.cz/item/CS_URS_2022_01/968082016</t>
  </si>
  <si>
    <t>1,100*1,650 " m.č. 1.05</t>
  </si>
  <si>
    <t>1,100*1,650 " m.č. 1.07</t>
  </si>
  <si>
    <t>151</t>
  </si>
  <si>
    <t>968082018</t>
  </si>
  <si>
    <t>Vybourání plastových rámů oken včetně křídel plochy přes 4 m2</t>
  </si>
  <si>
    <t>50490334</t>
  </si>
  <si>
    <t>https://podminky.urs.cz/item/CS_URS_2022_01/968082018</t>
  </si>
  <si>
    <t>1.NP- demontáž plastového okna 2400/1700 v místnosti 1.25</t>
  </si>
  <si>
    <t>(2,4*1,7)*1</t>
  </si>
  <si>
    <t>152</t>
  </si>
  <si>
    <t>968082022</t>
  </si>
  <si>
    <t>Vybourání plastových zárubní dveří plochy do 4 m2</t>
  </si>
  <si>
    <t>890591200</t>
  </si>
  <si>
    <t>https://podminky.urs.cz/item/CS_URS_2022_01/968082022</t>
  </si>
  <si>
    <t xml:space="preserve">demontáž stávajících plastových ozn.: 9/T </t>
  </si>
  <si>
    <t>1,475*2,1</t>
  </si>
  <si>
    <t>153</t>
  </si>
  <si>
    <t>971033241</t>
  </si>
  <si>
    <t>Vybourání otvorů ve zdivu cihelném pl do 0,0225 m2 na MVC nebo MV tl do 300 mm</t>
  </si>
  <si>
    <t>268</t>
  </si>
  <si>
    <t>https://podminky.urs.cz/item/CS_URS_2022_01/971033241</t>
  </si>
  <si>
    <t>1,000 " m.č. 1.02a/1.05 (VM 150/150 mm)</t>
  </si>
  <si>
    <t>154</t>
  </si>
  <si>
    <t>971033441</t>
  </si>
  <si>
    <t>Vybourání otvorů ve zdivu cihelném pl do 0,25 m2 na MVC nebo MV tl do 300 mm</t>
  </si>
  <si>
    <t>-1054631392</t>
  </si>
  <si>
    <t>https://podminky.urs.cz/item/CS_URS_2022_01/971033441</t>
  </si>
  <si>
    <t>prostupy obvodovými zdmi pro VZT – 5 x O 500 mm</t>
  </si>
  <si>
    <t>155</t>
  </si>
  <si>
    <t>971033541</t>
  </si>
  <si>
    <t>Vybourání otvorů ve zdivu cihelném pl do 1 m2 na MVC nebo MV tl do 300 mm</t>
  </si>
  <si>
    <t>270</t>
  </si>
  <si>
    <t>https://podminky.urs.cz/item/CS_URS_2022_01/971033541</t>
  </si>
  <si>
    <t>971033641</t>
  </si>
  <si>
    <t>Vybourání otvorů ve zdivu cihelném pl do 4 m2 na MVC nebo MV tl do 300 mm</t>
  </si>
  <si>
    <t>272</t>
  </si>
  <si>
    <t>https://podminky.urs.cz/item/CS_URS_2022_01/971033641</t>
  </si>
  <si>
    <t>(0,320*0,800)*2,020 " m.č. 2.05</t>
  </si>
  <si>
    <t>(0,320*0,800)*2,020 " m.č. 2.07</t>
  </si>
  <si>
    <t>157</t>
  </si>
  <si>
    <t>971033651</t>
  </si>
  <si>
    <t>Vybourání otvorů ve zdivu cihelném pl do 4 m2 na MVC nebo MV tl do 600 mm</t>
  </si>
  <si>
    <t>1026489567</t>
  </si>
  <si>
    <t>https://podminky.urs.cz/item/CS_URS_2022_01/971033651</t>
  </si>
  <si>
    <t>1,0*2,02*0,5</t>
  </si>
  <si>
    <t>158</t>
  </si>
  <si>
    <t>973031324</t>
  </si>
  <si>
    <t>Vysekání kapes ve zdivu cihelném na MV nebo MVC pl do 0,10 m2 hl do 150 mm</t>
  </si>
  <si>
    <t>274</t>
  </si>
  <si>
    <t>https://podminky.urs.cz/item/CS_URS_2022_01/973031324</t>
  </si>
  <si>
    <t>3,000*2 " m.č. 1.05 (ozn. 3.3/T) - pro zárub. rám trezor. dveří</t>
  </si>
  <si>
    <t>159</t>
  </si>
  <si>
    <t>974031664</t>
  </si>
  <si>
    <t>Vysekání rýh ve zdivu cihelném pro vtahování nosníků hl do 150 mm v do 150 mm</t>
  </si>
  <si>
    <t>276</t>
  </si>
  <si>
    <t>https://podminky.urs.cz/item/CS_URS_2022_01/974031664</t>
  </si>
  <si>
    <t>974031666</t>
  </si>
  <si>
    <t>Vysekání rýh ve zdivu cihelném pro vtahování nosníků hl do 150 mm v do 250 mm</t>
  </si>
  <si>
    <t>-158487477</t>
  </si>
  <si>
    <t>https://podminky.urs.cz/item/CS_URS_2022_01/974031666</t>
  </si>
  <si>
    <t>(0,3+1,3+0,3)*2</t>
  </si>
  <si>
    <t>161</t>
  </si>
  <si>
    <t>974031668.R01</t>
  </si>
  <si>
    <t>Vysekání rýh ve zdivu cihelném pro vtahování nosníků hl do 200 mm v do 350 mm</t>
  </si>
  <si>
    <t>-1634851877</t>
  </si>
  <si>
    <t>(0,3+12,25+0,3)</t>
  </si>
  <si>
    <t>974042544</t>
  </si>
  <si>
    <t>Vysekání rýh v dlažbě betonové nebo jiné monolitické hl do 70 mm š do 150 mm</t>
  </si>
  <si>
    <t>278</t>
  </si>
  <si>
    <t>https://podminky.urs.cz/item/CS_URS_2022_01/974042544</t>
  </si>
  <si>
    <t>0,935 " m.č. 1.05 (ozn. 3.3/T) - práh trezor. dveří</t>
  </si>
  <si>
    <t>163</t>
  </si>
  <si>
    <t>974042553</t>
  </si>
  <si>
    <t>Vysekání rýh v dlažbě betonové nebo jiné monolitické hl do 100 mm š do 100 mm</t>
  </si>
  <si>
    <t>-946117477</t>
  </si>
  <si>
    <t>https://podminky.urs.cz/item/CS_URS_2022_01/974042553</t>
  </si>
  <si>
    <t>3.NP- nově – drážky pro instalace elektro – ve výkrese černě (100/100 mm)</t>
  </si>
  <si>
    <t>(15,63+2,75+9,36+2,135+1,0)</t>
  </si>
  <si>
    <t>974042554</t>
  </si>
  <si>
    <t>Vysekání rýh v dlažbě betonové nebo jiné monolitické hl do 100 mm š do 150 mm</t>
  </si>
  <si>
    <t>-552658640</t>
  </si>
  <si>
    <t>https://podminky.urs.cz/item/CS_URS_2022_01/974042554</t>
  </si>
  <si>
    <t>3.NP- nově – drážky pro instalace elektro – ve výkrese žlutě (150/100 mm)</t>
  </si>
  <si>
    <t>(1,71+5,02+0,54+3,855+1,815+12,25+1,5+0,75+15,63)</t>
  </si>
  <si>
    <t>165</t>
  </si>
  <si>
    <t>974042555</t>
  </si>
  <si>
    <t>Vysekání rýh v dlažbě betonové nebo jiné monolitické hl do 100 mm š do 200 mm</t>
  </si>
  <si>
    <t>280</t>
  </si>
  <si>
    <t>https://podminky.urs.cz/item/CS_URS_2022_01/974042555</t>
  </si>
  <si>
    <t>pro nový rozvod ÚT</t>
  </si>
  <si>
    <t>2,627 " m.č. 1.14</t>
  </si>
  <si>
    <t>0,765+3,512 " m.č. 1.13</t>
  </si>
  <si>
    <t>2,655 " m.č. 1.16</t>
  </si>
  <si>
    <t>2,691 " m.č. 1.17</t>
  </si>
  <si>
    <t>4,874+3,391 " m.č. 1.19</t>
  </si>
  <si>
    <t>0,669+0,680+3,460 " m.č. 1.10</t>
  </si>
  <si>
    <t>0,321+1,360 " m.č. 1.20</t>
  </si>
  <si>
    <t>11,533+1,078+1,069 " m.č. 1.22</t>
  </si>
  <si>
    <t>1,127 " m.č. 1.23</t>
  </si>
  <si>
    <t>0,304+0,322 " m.č. 1.24</t>
  </si>
  <si>
    <t>5,600+5,200+1,400+0,948 " m.č. 1.25</t>
  </si>
  <si>
    <t>0,570+1,231 " m.č. 1.26</t>
  </si>
  <si>
    <t>4,938+0,680+0,776+4,490+0,298 " m.č. 1.27</t>
  </si>
  <si>
    <t>2,182+0,322 " m.č. 1.28 + 1.29</t>
  </si>
  <si>
    <t>10,800+0,180+0,180+0,180 " m.č. 2.01</t>
  </si>
  <si>
    <t>3,700+0,180+0,875+0,180 " m.č. 2.03</t>
  </si>
  <si>
    <t>4,694+0,410+0,430 " m.č. 2.05</t>
  </si>
  <si>
    <t>0,630+1,706+0,770+1,350 " m.č. 2.06</t>
  </si>
  <si>
    <t>5,330+0,260+0,283+0,290 " m.č. 2.07</t>
  </si>
  <si>
    <t>1,100 " m.č. 2.08</t>
  </si>
  <si>
    <t>2,200+0,180+0,500+0,180 " m.č. 2.09</t>
  </si>
  <si>
    <t>9,250+0,300+0,300 " m.č. 3.01</t>
  </si>
  <si>
    <t>1,820+0,300 " m.č. 3.03</t>
  </si>
  <si>
    <t>2,420+0,300 " m.č. 3.04</t>
  </si>
  <si>
    <t>4,630+0,430+0,410 " m.č. 3.06</t>
  </si>
  <si>
    <t>0,430+1,990+0,570+1,980+0,260+5,330+0,290 " m.č. 3.07 + 3.08</t>
  </si>
  <si>
    <t>1,100 " m.č. 3.09</t>
  </si>
  <si>
    <t>2,200+0,300+0,280+0,300 " m.č. 3.10</t>
  </si>
  <si>
    <t>975043121</t>
  </si>
  <si>
    <t>Jednořadové podchycení stropů pro osazení nosníků v do 3,5 m pro zatížení přes 750 do 1000 kg/m</t>
  </si>
  <si>
    <t>-443446328</t>
  </si>
  <si>
    <t>https://podminky.urs.cz/item/CS_URS_2022_01/975043121</t>
  </si>
  <si>
    <t>(0,3+12,25+0,3)*2</t>
  </si>
  <si>
    <t>167</t>
  </si>
  <si>
    <t>977151111</t>
  </si>
  <si>
    <t>Jádrové vrty diamantovými korunkami do stavebních materiálů D do 35 mm</t>
  </si>
  <si>
    <t>-2023850833</t>
  </si>
  <si>
    <t>https://podminky.urs.cz/item/CS_URS_2022_01/977151111</t>
  </si>
  <si>
    <t>Průchodka základem 2 x D40</t>
  </si>
  <si>
    <t>977151119</t>
  </si>
  <si>
    <t>Jádrové vrty diamantovými korunkami do stavebních materiálů D přes 100 do 110 mm</t>
  </si>
  <si>
    <t>282</t>
  </si>
  <si>
    <t>https://podminky.urs.cz/item/CS_URS_2022_01/977151119</t>
  </si>
  <si>
    <t xml:space="preserve">Průchodka základem  1xD 110</t>
  </si>
  <si>
    <t>0,9</t>
  </si>
  <si>
    <t>169</t>
  </si>
  <si>
    <t>977151122</t>
  </si>
  <si>
    <t>Jádrové vrty diamantovými korunkami do stavebních materiálů D přes 120 do 130 mm</t>
  </si>
  <si>
    <t>284</t>
  </si>
  <si>
    <t>https://podminky.urs.cz/item/CS_URS_2022_01/977151122</t>
  </si>
  <si>
    <t>977151124</t>
  </si>
  <si>
    <t>Jádrové vrty diamantovými korunkami do stavebních materiálů D přes 150 do 180 mm</t>
  </si>
  <si>
    <t>286</t>
  </si>
  <si>
    <t>https://podminky.urs.cz/item/CS_URS_2022_01/977151124</t>
  </si>
  <si>
    <t>171</t>
  </si>
  <si>
    <t>977311112</t>
  </si>
  <si>
    <t>Řezání stávajících betonových mazanin nevyztužených hl do 100 mm</t>
  </si>
  <si>
    <t>288</t>
  </si>
  <si>
    <t>https://podminky.urs.cz/item/CS_URS_2022_01/977311112</t>
  </si>
  <si>
    <t>pro vybourání rýhy pro ÚT</t>
  </si>
  <si>
    <t>3,591+13,840+3,591+0,469+0,680+3,660+3,391+13,440+3,391+0,669+0,680+3,460+0,321+1,560+8,950+0,322+0,522+2,971+3,319+1,078+1,078+8,209+1,640+1,840</t>
  </si>
  <si>
    <t>3,170+0,523+0,322+5,200+1,360+0,121+0,680+4,440+0,298+4,290+0,298+0,498+4,490+0,570+1,431+0,200+0,370+1,231+0,748+1,400+0,948+1,600+4,252+0,748+4,80</t>
  </si>
  <si>
    <t>5,600+0,200+5,600+0,200</t>
  </si>
  <si>
    <t>0,380+0,397+19,170+0,380+0,200+0,180+1,900+0,180+0,200+0,180+2,550+0,180+0,200+0,180+4,980+0,180+0,200+0,180+3,500+0,180+0,200+0,180+2,710+0,180+0,2</t>
  </si>
  <si>
    <t>0,180+2,130+0,180+0,200+0,200+0,490+5,330+0,260+1,980+0,770+0,200+0,570+1,580+0,260+5,330+0,290+0,200+0,630+6,770+0,610+0,200+0,410+3,280+0,430+0,20</t>
  </si>
  <si>
    <t>0,430+2,569+2,890+0,430</t>
  </si>
  <si>
    <t>0,500+2,581+1,122+9,119+4,259+0,500+0,200+0,300+2,830+0,300+0,200+0,315+4,470+0,300+0,200+0,300+3,940+0,300+0,200+0,300+2,620+0,300+0,200+0,300+2,02</t>
  </si>
  <si>
    <t>0,300+0,200+0,200+0,490+5,330+0,260+1,980+0,770+0,200+0,570+1,580+0,260+5,330+0,290+0,200+0,630+6,770+0,610+0,200+0,410+3,280+0,430+0,200+0,430+2,89</t>
  </si>
  <si>
    <t>0,430</t>
  </si>
  <si>
    <t>(15,63+2,75+9,36+2,135+1,0)*2</t>
  </si>
  <si>
    <t>(1,71+5,02+0,54+3,855+1,815+12,25+1,5+0,75+15,63)*2</t>
  </si>
  <si>
    <t>978011141</t>
  </si>
  <si>
    <t>Otlučení (osekání) vnitřní vápenné nebo vápenocementové omítky stropů v rozsahu přes 10 do 30 %</t>
  </si>
  <si>
    <t>290</t>
  </si>
  <si>
    <t>https://podminky.urs.cz/item/CS_URS_2022_01/978011141</t>
  </si>
  <si>
    <t>173</t>
  </si>
  <si>
    <t>978013141</t>
  </si>
  <si>
    <t>Otlučení (osekání) vnitřní vápenné nebo vápenocementové omítky stěn v rozsahu přes 10 do 30 %</t>
  </si>
  <si>
    <t>292</t>
  </si>
  <si>
    <t>https://podminky.urs.cz/item/CS_URS_2022_01/978013141</t>
  </si>
  <si>
    <t>978013191</t>
  </si>
  <si>
    <t>Otlučení (osekání) vnitřní vápenné nebo vápenocementové omítky stěn v rozsahu přes 50 do 100 %</t>
  </si>
  <si>
    <t>-1709580730</t>
  </si>
  <si>
    <t>https://podminky.urs.cz/item/CS_URS_2022_01/978013191</t>
  </si>
  <si>
    <t>175</t>
  </si>
  <si>
    <t>979054451</t>
  </si>
  <si>
    <t>Očištění vybouraných zámkových dlaždic s původním spárováním z kameniva těženého</t>
  </si>
  <si>
    <t>294</t>
  </si>
  <si>
    <t>https://podminky.urs.cz/item/CS_URS_2022_01/979054451</t>
  </si>
  <si>
    <t>74,913 " sejmutá bet. dlažba před hl. vstupem do objektu (dlažba pro zpětné použití)</t>
  </si>
  <si>
    <t>24,480 " sejmutá bet. dlažba chodníku u kotců (dlažba pro zpětné použití)</t>
  </si>
  <si>
    <t>985331213</t>
  </si>
  <si>
    <t>Dodatečné vlepování betonářské výztuže D 12 mm do chemické malty včetně vyvrtání otvoru</t>
  </si>
  <si>
    <t>2106099061</t>
  </si>
  <si>
    <t>https://podminky.urs.cz/item/CS_URS_2022_01/985331213</t>
  </si>
  <si>
    <t>KL_10*2*(0,4)</t>
  </si>
  <si>
    <t>177</t>
  </si>
  <si>
    <t>13021013</t>
  </si>
  <si>
    <t>tyč ocelová kruhová žebírková DIN 488 jakost B500B (10 505) výztuž do betonu D 12mm</t>
  </si>
  <si>
    <t>450193151</t>
  </si>
  <si>
    <t>KL_10*2*0,4*0,00163 "Přepočtené koeficientem množství</t>
  </si>
  <si>
    <t>R-985331.1</t>
  </si>
  <si>
    <t>Dodatečné vlepování betonářské výztuže D 12 mm do cementové aktivované malty včetně frézování drážky</t>
  </si>
  <si>
    <t>296</t>
  </si>
  <si>
    <t>statické zajištění zdiva m.č. 1.05 - 1.07b</t>
  </si>
  <si>
    <t>0,210+4,930</t>
  </si>
  <si>
    <t>0,120+2,940</t>
  </si>
  <si>
    <t>0,160+4,740</t>
  </si>
  <si>
    <t>179</t>
  </si>
  <si>
    <t>298</t>
  </si>
  <si>
    <t>21,06*0,00091 "Přepočtené koeficientem množství</t>
  </si>
  <si>
    <t>R-985331.2</t>
  </si>
  <si>
    <t>Dodatečné vlepování betonářské výztuže D 16 mm do cementové aktivované malty včetně frézování drážky</t>
  </si>
  <si>
    <t>300</t>
  </si>
  <si>
    <t>statické zajištění zdiva m.č. 1.05 + 1.08</t>
  </si>
  <si>
    <t>4,320+4,320+4,320</t>
  </si>
  <si>
    <t>181</t>
  </si>
  <si>
    <t>13021015</t>
  </si>
  <si>
    <t>tyč ocelová kruhová žebírková DIN 488 jakost B500B (10 505) výztuž do betonu D 16mm</t>
  </si>
  <si>
    <t>302</t>
  </si>
  <si>
    <t>12,96*0,00163 "Přepočtené koeficientem množství</t>
  </si>
  <si>
    <t>210040_R01</t>
  </si>
  <si>
    <t>Montáž sloupů ocelových trubkových jednoduchých do 12 m</t>
  </si>
  <si>
    <t>2039681018</t>
  </si>
  <si>
    <t>183</t>
  </si>
  <si>
    <t>210040_R11</t>
  </si>
  <si>
    <t>Stožár vlajek hliníkový segmentový s vnějším vedením lanka délky 8 m</t>
  </si>
  <si>
    <t>1532537281</t>
  </si>
  <si>
    <t>997</t>
  </si>
  <si>
    <t>Přesun sutě</t>
  </si>
  <si>
    <t>997013153</t>
  </si>
  <si>
    <t>Vnitrostaveništní doprava suti a vybouraných hmot pro budovy v přes 9 do 12 m s omezením mechanizace</t>
  </si>
  <si>
    <t>304</t>
  </si>
  <si>
    <t>https://podminky.urs.cz/item/CS_URS_2022_01/997013153</t>
  </si>
  <si>
    <t>185</t>
  </si>
  <si>
    <t>997013501</t>
  </si>
  <si>
    <t>Odvoz suti a vybouraných hmot na skládku nebo meziskládku do 1 km se složením</t>
  </si>
  <si>
    <t>306</t>
  </si>
  <si>
    <t>https://podminky.urs.cz/item/CS_URS_2022_01/997013501</t>
  </si>
  <si>
    <t>997013509</t>
  </si>
  <si>
    <t>Příplatek k odvozu suti a vybouraných hmot na skládku ZKD 1 km přes 1 km</t>
  </si>
  <si>
    <t>308</t>
  </si>
  <si>
    <t>https://podminky.urs.cz/item/CS_URS_2022_01/997013509</t>
  </si>
  <si>
    <t>214,477*10 'Přepočtené koeficientem množství</t>
  </si>
  <si>
    <t>187</t>
  </si>
  <si>
    <t>997013871</t>
  </si>
  <si>
    <t xml:space="preserve">Poplatek za uložení stavebního odpadu na recyklační skládce (skládkovné) směsného stavebního a demoličního kód odpadu  17 09 04</t>
  </si>
  <si>
    <t>310</t>
  </si>
  <si>
    <t>Poplatek za uložení stavebního odpadu na recyklační skládce (skládkovné) směsného stavebního a demoličního kód odpadu 17 09 04</t>
  </si>
  <si>
    <t>https://podminky.urs.cz/item/CS_URS_2022_01/997013871</t>
  </si>
  <si>
    <t>998</t>
  </si>
  <si>
    <t>Přesun hmot</t>
  </si>
  <si>
    <t>998017002</t>
  </si>
  <si>
    <t>Přesun hmot s omezením mechanizace pro budovy v přes 6 do 12 m</t>
  </si>
  <si>
    <t>312</t>
  </si>
  <si>
    <t>https://podminky.urs.cz/item/CS_URS_2022_01/998017002</t>
  </si>
  <si>
    <t>PSV</t>
  </si>
  <si>
    <t>Práce a dodávky PSV</t>
  </si>
  <si>
    <t>711</t>
  </si>
  <si>
    <t>Izolace proti vodě, vlhkosti a plynům</t>
  </si>
  <si>
    <t>189</t>
  </si>
  <si>
    <t>711111001</t>
  </si>
  <si>
    <t>Provedení izolace proti zemní vlhkosti vodorovné za studena nátěrem penetračním</t>
  </si>
  <si>
    <t>314</t>
  </si>
  <si>
    <t>https://podminky.urs.cz/item/CS_URS_2022_01/711111001</t>
  </si>
  <si>
    <t>11163150</t>
  </si>
  <si>
    <t>lak penetrační asfaltový</t>
  </si>
  <si>
    <t>316</t>
  </si>
  <si>
    <t>74,347*0,00033 "Přepočtené koeficientem množství</t>
  </si>
  <si>
    <t>191</t>
  </si>
  <si>
    <t>711112001</t>
  </si>
  <si>
    <t>Provedení izolace proti zemní vlhkosti svislé za studena nátěrem penetračním</t>
  </si>
  <si>
    <t>318</t>
  </si>
  <si>
    <t>https://podminky.urs.cz/item/CS_URS_2022_01/711112001</t>
  </si>
  <si>
    <t>nová skladba podlahy S1 + S2 + S3 (vytažení na stěnu ve výšce skladby podlahy)</t>
  </si>
  <si>
    <t>(3,900+3,950+3,900+3,950)*0,170 " m.č. 1.06 + 1.07a + 1.07b</t>
  </si>
  <si>
    <t>(2,800+3,950+2,800+3,950)*0,170 " m.č. 1.05</t>
  </si>
  <si>
    <t>(3,950+1,800+3,750+3,950)*0,170 " m.č. 1.08</t>
  </si>
  <si>
    <t>(5,950+5,328+1,714+1,618+1,713+1,378+1,950+3,950)*0,170 " m.č. 1.09</t>
  </si>
  <si>
    <t>320</t>
  </si>
  <si>
    <t>11,263*0,00034 "Přepočtené koeficientem množství</t>
  </si>
  <si>
    <t>193</t>
  </si>
  <si>
    <t>711113125</t>
  </si>
  <si>
    <t>Izolace proti vlhkosti na svislé ploše za studena těsnicí hmotou dvousložkovou na bázi polymery modifikované živičné emulze</t>
  </si>
  <si>
    <t>322</t>
  </si>
  <si>
    <t>https://podminky.urs.cz/item/CS_URS_2022_01/711113125</t>
  </si>
  <si>
    <t>soklové zdivo pod nopovou fólii (ve 2 vrstvách)</t>
  </si>
  <si>
    <t>VV viz. položka č. 711161384</t>
  </si>
  <si>
    <t>148,264*1,000*2</t>
  </si>
  <si>
    <t>711141559</t>
  </si>
  <si>
    <t>Provedení izolace proti zemní vlhkosti pásy přitavením vodorovné NAIP</t>
  </si>
  <si>
    <t>324</t>
  </si>
  <si>
    <t>https://podminky.urs.cz/item/CS_URS_2022_01/711141559</t>
  </si>
  <si>
    <t>VV viz. položka č. 711111001</t>
  </si>
  <si>
    <t>74,347</t>
  </si>
  <si>
    <t>195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</si>
  <si>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</si>
  <si>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</si>
  <si>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326</t>
  </si>
  <si>
    <t>74,347*1,1655 "Přepočtené koeficientem množství</t>
  </si>
  <si>
    <t>711142559</t>
  </si>
  <si>
    <t>Provedení izolace proti zemní vlhkosti pásy přitavením svislé NAIP</t>
  </si>
  <si>
    <t>328</t>
  </si>
  <si>
    <t>https://podminky.urs.cz/item/CS_URS_2022_01/711142559</t>
  </si>
  <si>
    <t>VV viz. položka č. 711112001</t>
  </si>
  <si>
    <t>11,263</t>
  </si>
  <si>
    <t>197</t>
  </si>
  <si>
    <t>330</t>
  </si>
  <si>
    <t>11,263*1,221 "Přepočtené koeficientem množství</t>
  </si>
  <si>
    <t>711161112</t>
  </si>
  <si>
    <t>Izolace proti zemní vlhkosti nopovou fólií vodorovná, nopek v 8,0 mm, tl do 0,6 mm</t>
  </si>
  <si>
    <t>332</t>
  </si>
  <si>
    <t>https://podminky.urs.cz/item/CS_URS_2022_01/711161112</t>
  </si>
  <si>
    <t>148,264*0,550</t>
  </si>
  <si>
    <t>199</t>
  </si>
  <si>
    <t>711161212</t>
  </si>
  <si>
    <t>Izolace proti zemní vlhkosti nopovou fólií svislá, nopek v 8,0 mm, tl do 0,6 mm</t>
  </si>
  <si>
    <t>334</t>
  </si>
  <si>
    <t>https://podminky.urs.cz/item/CS_URS_2022_01/711161212</t>
  </si>
  <si>
    <t>148,264*1,000</t>
  </si>
  <si>
    <t>711161384</t>
  </si>
  <si>
    <t>Izolace proti zemní vlhkosti nopovou fólií ukončení provětrávací lištou</t>
  </si>
  <si>
    <t>336</t>
  </si>
  <si>
    <t>https://podminky.urs.cz/item/CS_URS_2022_01/711161384</t>
  </si>
  <si>
    <t>22,300+8,300+8,200+8,250+4,950+2,000+1,110+2,086+2,000+2,086+1,110+10,850+4,800+1,500+6,100+1,500+4,740+10,850+1,110+2,086+2,000+2,086+1,000+2,000</t>
  </si>
  <si>
    <t>8,700+5,500+2,000+2,750+8,000+8,300</t>
  </si>
  <si>
    <t>201</t>
  </si>
  <si>
    <t>998711102</t>
  </si>
  <si>
    <t>Přesun hmot tonážní pro izolace proti vodě, vlhkosti a plynům v objektech v přes 6 do 12 m</t>
  </si>
  <si>
    <t>338</t>
  </si>
  <si>
    <t>https://podminky.urs.cz/item/CS_URS_2022_01/998711102</t>
  </si>
  <si>
    <t>998711181</t>
  </si>
  <si>
    <t>Příplatek k přesunu hmot tonážní 711 prováděný bez použití mechanizace</t>
  </si>
  <si>
    <t>535062027</t>
  </si>
  <si>
    <t>https://podminky.urs.cz/item/CS_URS_2022_01/998711181</t>
  </si>
  <si>
    <t>712</t>
  </si>
  <si>
    <t>Povlakové krytiny</t>
  </si>
  <si>
    <t>203</t>
  </si>
  <si>
    <t>712300911</t>
  </si>
  <si>
    <t>Příplatek k opravě povlakové krytiny do 10° za správkový kus natěradly a AIP</t>
  </si>
  <si>
    <t>-217257403</t>
  </si>
  <si>
    <t>https://podminky.urs.cz/item/CS_URS_2022_01/712300911</t>
  </si>
  <si>
    <t>Oprava stávacjícího souvrství 30%</t>
  </si>
  <si>
    <t>STR_10*0,3</t>
  </si>
  <si>
    <t>1120072519</t>
  </si>
  <si>
    <t>64,40472*0,00032 'Přepočtené koeficientem množství</t>
  </si>
  <si>
    <t>205</t>
  </si>
  <si>
    <t>712300921</t>
  </si>
  <si>
    <t>Příplatek k opravě povlakové krytiny do 10° za správkový kus NAIP přitavením</t>
  </si>
  <si>
    <t>714680647</t>
  </si>
  <si>
    <t>https://podminky.urs.cz/item/CS_URS_2022_01/712300921</t>
  </si>
  <si>
    <t>62836110</t>
  </si>
  <si>
    <t>pás asfaltový natavitelný oxidovaný tl 4,0mm s vložkou z hliníkové fólie / hliníkové fólie s textilií, se spalitelnou PE folií nebo jemnozrnným minerálním posypem</t>
  </si>
  <si>
    <t>1829741717</t>
  </si>
  <si>
    <t>64,40472*1,15 'Přepočtené koeficientem množství</t>
  </si>
  <si>
    <t>207</t>
  </si>
  <si>
    <t>712311101</t>
  </si>
  <si>
    <t>Provedení povlakové krytiny střech do 10° za studena lakem penetračním nebo asfaltovým</t>
  </si>
  <si>
    <t>1417900210</t>
  </si>
  <si>
    <t>https://podminky.urs.cz/item/CS_URS_2022_01/712311101</t>
  </si>
  <si>
    <t>712331111</t>
  </si>
  <si>
    <t>Provedení povlakové krytiny střech do 10° podkladní vrstvy pásy na sucho samolepící</t>
  </si>
  <si>
    <t>-329175218</t>
  </si>
  <si>
    <t>https://podminky.urs.cz/item/CS_URS_2022_01/712331111</t>
  </si>
  <si>
    <t>209</t>
  </si>
  <si>
    <t>62866281</t>
  </si>
  <si>
    <t>pás asfaltový samolepicí modifikovaný SBS tl 3,0mm s vložkou ze skleněné tkaniny se spalitelnou fólií nebo jemnozrnným minerálním posypem nebo textilií na horním povrchu</t>
  </si>
  <si>
    <t>-417286068</t>
  </si>
  <si>
    <t>236,1484*1,1655 'Přepočtené koeficientem množství</t>
  </si>
  <si>
    <t>712340833</t>
  </si>
  <si>
    <t>Odstranění povlakové krytiny střech do 10° z pásů NAIP přitavených v plné ploše třívrstvé</t>
  </si>
  <si>
    <t>-167415588</t>
  </si>
  <si>
    <t>https://podminky.urs.cz/item/CS_URS_2022_01/712340833</t>
  </si>
  <si>
    <t>211</t>
  </si>
  <si>
    <t>712341559</t>
  </si>
  <si>
    <t>Provedení povlakové krytiny střech do 10° pásy NAIP přitavením v plné ploše</t>
  </si>
  <si>
    <t>-1415242955</t>
  </si>
  <si>
    <t>https://podminky.urs.cz/item/CS_URS_2022_01/712341559</t>
  </si>
  <si>
    <t>-449594276</t>
  </si>
  <si>
    <t>213</t>
  </si>
  <si>
    <t>712341715</t>
  </si>
  <si>
    <t>Provedení povlakové krytiny střech do 10° pásy NAIP přitavením zaizolování prostupů kruhového průřezu D do 300 mm</t>
  </si>
  <si>
    <t>-1142819277</t>
  </si>
  <si>
    <t>https://podminky.urs.cz/item/CS_URS_2022_01/712341715</t>
  </si>
  <si>
    <t>712341719</t>
  </si>
  <si>
    <t>Provedení povlakové krytiny střech do 10° pásy NAIP přitavením zaizolování prostupů hranatého průřezu pl přes 0,09 do 0,25 m2</t>
  </si>
  <si>
    <t>-1042963116</t>
  </si>
  <si>
    <t>https://podminky.urs.cz/item/CS_URS_2022_01/712341719</t>
  </si>
  <si>
    <t>215</t>
  </si>
  <si>
    <t>712341720</t>
  </si>
  <si>
    <t>Provedení povlakové krytiny střech do 10° pásy NAIP přitavením zaizolování prostupů hranatého průřezu pl přes 0,25 do 0,75 m2</t>
  </si>
  <si>
    <t>1004060789</t>
  </si>
  <si>
    <t>https://podminky.urs.cz/item/CS_URS_2022_01/712341720</t>
  </si>
  <si>
    <t>712800841</t>
  </si>
  <si>
    <t>Odstranění povlakové krytiny svislých ploch odškrabáním mechu a očištěním</t>
  </si>
  <si>
    <t>891495755</t>
  </si>
  <si>
    <t>https://podminky.urs.cz/item/CS_URS_2022_01/712800841</t>
  </si>
  <si>
    <t xml:space="preserve">Oprava stávacjícího souvrství </t>
  </si>
  <si>
    <t>217</t>
  </si>
  <si>
    <t>712800843</t>
  </si>
  <si>
    <t>Odstranění povlakové krytiny svislých ploch od zbytkového asfaltového pásu odsekáním</t>
  </si>
  <si>
    <t>-831755104</t>
  </si>
  <si>
    <t>https://podminky.urs.cz/item/CS_URS_2022_01/712800843</t>
  </si>
  <si>
    <t>712841559</t>
  </si>
  <si>
    <t>Provedení povlakové krytiny vytažením na konstrukce pásy přitavením NAIP</t>
  </si>
  <si>
    <t>-1541583967</t>
  </si>
  <si>
    <t>https://podminky.urs.cz/item/CS_URS_2022_01/712841559</t>
  </si>
  <si>
    <t>219</t>
  </si>
  <si>
    <t>62855007</t>
  </si>
  <si>
    <t>pás asfaltový natavitelný modifikovaný SBS tl 4,5mm s vložkou z polyesterové vyztužené rohože a hrubozrnným břidličným posypem na horním povrchu</t>
  </si>
  <si>
    <t>-1985087293</t>
  </si>
  <si>
    <t>STR_20*1,15</t>
  </si>
  <si>
    <t>STR_21*1,20</t>
  </si>
  <si>
    <t>Prostupy</t>
  </si>
  <si>
    <t>(0,4*4)*0,5*4*1,2</t>
  </si>
  <si>
    <t>(0,95*2+1,1*2)*0,5*1,2</t>
  </si>
  <si>
    <t>(3,14*0,15)*0,5*4*1,2</t>
  </si>
  <si>
    <t>712997001</t>
  </si>
  <si>
    <t>Provedení povlakové krytiny přilepením klínů do asfaltu</t>
  </si>
  <si>
    <t>-774997924</t>
  </si>
  <si>
    <t>https://podminky.urs.cz/item/CS_URS_2022_01/712997001</t>
  </si>
  <si>
    <t>221</t>
  </si>
  <si>
    <t>63152008</t>
  </si>
  <si>
    <t>klín atikový přechodný minerální plochých střech tl 100x100mm</t>
  </si>
  <si>
    <t>943307799</t>
  </si>
  <si>
    <t>66,32*1,15 'Přepočtené koeficientem množství</t>
  </si>
  <si>
    <t>712998005</t>
  </si>
  <si>
    <t>Montáž atikového chrliče z PVC DN 125</t>
  </si>
  <si>
    <t>-737462994</t>
  </si>
  <si>
    <t>https://podminky.urs.cz/item/CS_URS_2022_01/712998005</t>
  </si>
  <si>
    <t>223</t>
  </si>
  <si>
    <t>28342471</t>
  </si>
  <si>
    <t>chrlič atikový DN 125 s manžetou pro hydroizolaci z PVC-P</t>
  </si>
  <si>
    <t>564091335</t>
  </si>
  <si>
    <t>998712102</t>
  </si>
  <si>
    <t>Přesun hmot tonážní tonážní pro krytiny povlakové v objektech v přes 6 do 12 m</t>
  </si>
  <si>
    <t>422507102</t>
  </si>
  <si>
    <t>https://podminky.urs.cz/item/CS_URS_2022_01/998712102</t>
  </si>
  <si>
    <t>225</t>
  </si>
  <si>
    <t>998712181</t>
  </si>
  <si>
    <t>Příplatek k přesunu hmot tonážní 712 prováděný bez použití mechanizace</t>
  </si>
  <si>
    <t>-579920227</t>
  </si>
  <si>
    <t>https://podminky.urs.cz/item/CS_URS_2022_01/998712181</t>
  </si>
  <si>
    <t>713</t>
  </si>
  <si>
    <t>Izolace tepelné</t>
  </si>
  <si>
    <t>713121121</t>
  </si>
  <si>
    <t>Montáž izolace tepelné podlah volně kladenými rohožemi, pásy, dílci, deskami 2 vrstvy</t>
  </si>
  <si>
    <t>340</t>
  </si>
  <si>
    <t>https://podminky.urs.cz/item/CS_URS_2022_01/713121121</t>
  </si>
  <si>
    <t>227</t>
  </si>
  <si>
    <t>28372305</t>
  </si>
  <si>
    <t>deska EPS 100 pro konstrukce s běžným zatížením λ=0,037 tl 50mm</t>
  </si>
  <si>
    <t>342</t>
  </si>
  <si>
    <t>deska EPS 100 pro konstrukce s běžným zatížením ?=0,037 tl 50mm</t>
  </si>
  <si>
    <t>74,347*2,04 "Přepočtené koeficientem množství</t>
  </si>
  <si>
    <t>713141131</t>
  </si>
  <si>
    <t>Montáž izolace tepelné střech plochých lepené za studena plně 1 vrstva rohoží, pásů, dílců, desek</t>
  </si>
  <si>
    <t>-88914035</t>
  </si>
  <si>
    <t>https://podminky.urs.cz/item/CS_URS_2022_01/713141131</t>
  </si>
  <si>
    <t>229</t>
  </si>
  <si>
    <t>28376422</t>
  </si>
  <si>
    <t>deska z polystyrénu XPS, hrana polodrážková a hladký povrch 300kPA tl 100mm</t>
  </si>
  <si>
    <t>-1273700794</t>
  </si>
  <si>
    <t>STR_21/(0,3+0,5)*0,5</t>
  </si>
  <si>
    <t>34,11*1,02 'Přepočtené koeficientem množství</t>
  </si>
  <si>
    <t>63151402</t>
  </si>
  <si>
    <t>deska tepelně izolační minerální plochých střech vrchní vrstva 60kPa λ=0,037-0,039 tl 100mm</t>
  </si>
  <si>
    <t>-1669197100</t>
  </si>
  <si>
    <t>deska tepelně izolační minerální plochých střech vrchní vrstva 60kPa ?=0,037-0,039 tl 100mm</t>
  </si>
  <si>
    <t>STR_21/(0,3+0,5)*0,3</t>
  </si>
  <si>
    <t>20,466*1,02 'Přepočtené koeficientem množství</t>
  </si>
  <si>
    <t>231</t>
  </si>
  <si>
    <t>713141224</t>
  </si>
  <si>
    <t>Přikotvení tepelné izolace šrouby do betonu lehčeného nebo zdiva pro izolaci tl přes 60 do 100 mm</t>
  </si>
  <si>
    <t>-357448058</t>
  </si>
  <si>
    <t>https://podminky.urs.cz/item/CS_URS_2022_01/713141224</t>
  </si>
  <si>
    <t>713141135</t>
  </si>
  <si>
    <t>Montáž izolace tepelné střech plochých lepené za studena bodově 1 vrstva rohoží, pásů, dílců, desek</t>
  </si>
  <si>
    <t>1719877887</t>
  </si>
  <si>
    <t>https://podminky.urs.cz/item/CS_URS_2022_01/713141135</t>
  </si>
  <si>
    <t>STR_20*2</t>
  </si>
  <si>
    <t>233</t>
  </si>
  <si>
    <t>28372309</t>
  </si>
  <si>
    <t>deska EPS 100 pro konstrukce s běžným zatížením λ=0,037 tl 100mm</t>
  </si>
  <si>
    <t>271296991</t>
  </si>
  <si>
    <t>deska EPS 100 pro konstrukce s běžným zatížením ?=0,037 tl 100mm</t>
  </si>
  <si>
    <t>STR_22*2*(1)</t>
  </si>
  <si>
    <t>205,5724*1,02 'Přepočtené koeficientem množství</t>
  </si>
  <si>
    <t>28372319</t>
  </si>
  <si>
    <t>deska EPS 100 pro konstrukce s běžným zatížením λ=0,037 tl 160mm</t>
  </si>
  <si>
    <t>-152350639</t>
  </si>
  <si>
    <t>deska EPS 100 pro konstrukce s běžným zatížením ?=0,037 tl 160mm</t>
  </si>
  <si>
    <t>STR_22*(-1)</t>
  </si>
  <si>
    <t>169,5724*1,02 'Přepočtené koeficientem množství</t>
  </si>
  <si>
    <t>235</t>
  </si>
  <si>
    <t>28376464</t>
  </si>
  <si>
    <t>deska z polystyrénu XPS, hrana polodrážková a hladký povrch 700kPa tl 100mm</t>
  </si>
  <si>
    <t>-1697221119</t>
  </si>
  <si>
    <t>STR_22*2</t>
  </si>
  <si>
    <t>24*1,02 'Přepočtené koeficientem množství</t>
  </si>
  <si>
    <t>28376467</t>
  </si>
  <si>
    <t>deska z polystyrénu XPS, hrana polodrážková a hladký povrch 700kPa tl 160mm</t>
  </si>
  <si>
    <t>-684752388</t>
  </si>
  <si>
    <t>12*1,02 'Přepočtené koeficientem množství</t>
  </si>
  <si>
    <t>237</t>
  </si>
  <si>
    <t>713141263.R01</t>
  </si>
  <si>
    <t>Přikotvení tepelné izolace šrouby do betonu pro izolaci tl přes 240 mm (vnitřní pole)</t>
  </si>
  <si>
    <t>-1628698526</t>
  </si>
  <si>
    <t>STR_20*0,4</t>
  </si>
  <si>
    <t>713141263.R02</t>
  </si>
  <si>
    <t>Přikotvení tepelné izolace šrouby do betonu pro izolaci tl přes 240 mm (krajní pole)</t>
  </si>
  <si>
    <t>-1774194456</t>
  </si>
  <si>
    <t>STR_20*0,3</t>
  </si>
  <si>
    <t>239</t>
  </si>
  <si>
    <t>713141263.R03</t>
  </si>
  <si>
    <t>Přikotvení tepelné izolace šrouby do betonu pro izolaci tl přes 240 mm (rohové pole)</t>
  </si>
  <si>
    <t>814375587</t>
  </si>
  <si>
    <t>713521121</t>
  </si>
  <si>
    <t>Montáž izolace tepelné protipožárním obkladem nosníků deskami 1 vrstva</t>
  </si>
  <si>
    <t>-1011949486</t>
  </si>
  <si>
    <t>https://podminky.urs.cz/item/CS_URS_2022_01/713521121</t>
  </si>
  <si>
    <t>3.NP- vybudování průvlaku z HEB 280 – opatřen obkladem s požární odolností Promatect-xs jednovrstvý tl. 12,7 mm</t>
  </si>
  <si>
    <t>(12,25)*(0,60+0,32+0,60)</t>
  </si>
  <si>
    <t>241</t>
  </si>
  <si>
    <t>PMT.23012301</t>
  </si>
  <si>
    <t>PROMATECT-XS 12,7×1200×2500 mm</t>
  </si>
  <si>
    <t>-1699745234</t>
  </si>
  <si>
    <t>18,62*0,375 'Přepočtené koeficientem množství</t>
  </si>
  <si>
    <t>998713102</t>
  </si>
  <si>
    <t>Přesun hmot tonážní pro izolace tepelné v objektech v přes 6 do 12 m</t>
  </si>
  <si>
    <t>344</t>
  </si>
  <si>
    <t>https://podminky.urs.cz/item/CS_URS_2022_01/998713102</t>
  </si>
  <si>
    <t>243</t>
  </si>
  <si>
    <t>1099272971</t>
  </si>
  <si>
    <t>998713181</t>
  </si>
  <si>
    <t>Příplatek k přesunu hmot tonážní 713 prováděný bez použití mechanizace</t>
  </si>
  <si>
    <t>875371200</t>
  </si>
  <si>
    <t>https://podminky.urs.cz/item/CS_URS_2022_01/998713181</t>
  </si>
  <si>
    <t>245</t>
  </si>
  <si>
    <t>1325230191</t>
  </si>
  <si>
    <t>721</t>
  </si>
  <si>
    <t>Zdravotechnika - vnitřní kanalizace</t>
  </si>
  <si>
    <t>721279153</t>
  </si>
  <si>
    <t>Montáž hlavice ventilační polypropylen PP DN 110 ostatní typ</t>
  </si>
  <si>
    <t>-546559244</t>
  </si>
  <si>
    <t>https://podminky.urs.cz/item/CS_URS_2022_01/721279153</t>
  </si>
  <si>
    <t>247</t>
  </si>
  <si>
    <t>56231.R01</t>
  </si>
  <si>
    <t xml:space="preserve">souprava ventilační střešní PP DN 110  s manžetou asfaltovou</t>
  </si>
  <si>
    <t>-1129557079</t>
  </si>
  <si>
    <t>721910922</t>
  </si>
  <si>
    <t>Pročištění svodů ležatých DN do 300</t>
  </si>
  <si>
    <t>346</t>
  </si>
  <si>
    <t>https://podminky.urs.cz/item/CS_URS_2022_01/721910922</t>
  </si>
  <si>
    <t>revize stávající dešťové kanalizace</t>
  </si>
  <si>
    <t>23,680+9,680+8,200+6,870+4,950+2,000+0,700+2,650+2,585+2,650+0,700+10,740+6,145+1,500+4,720+1,500+6,120+10,791+0,700+2,650+2,585+2,650+0,590+2,000</t>
  </si>
  <si>
    <t>8,700+4,120+4,000+2,750+8,000+9,680</t>
  </si>
  <si>
    <t>725</t>
  </si>
  <si>
    <t xml:space="preserve">Zdravotechnika - zařizovací předměty   </t>
  </si>
  <si>
    <t>249</t>
  </si>
  <si>
    <t>725110814</t>
  </si>
  <si>
    <t>Demontáž klozetu Kombi</t>
  </si>
  <si>
    <t>soubor</t>
  </si>
  <si>
    <t>348</t>
  </si>
  <si>
    <t>https://podminky.urs.cz/item/CS_URS_2022_01/725110814</t>
  </si>
  <si>
    <t>1,000 " m.č. 1.04</t>
  </si>
  <si>
    <t>2,000 " m.č. 1.07</t>
  </si>
  <si>
    <t>1,000 " m.č. 1.11</t>
  </si>
  <si>
    <t>2,000 " m.č. 1.24</t>
  </si>
  <si>
    <t>2,000 " m.č. 2.03</t>
  </si>
  <si>
    <t>2,000 " m.č. 2.09</t>
  </si>
  <si>
    <t>2,000 " m.č. 3.10</t>
  </si>
  <si>
    <t>725122817</t>
  </si>
  <si>
    <t>Demontáž pisoárových stání bez nádrže a jedním záchodkem</t>
  </si>
  <si>
    <t>350</t>
  </si>
  <si>
    <t>https://podminky.urs.cz/item/CS_URS_2022_01/725122817</t>
  </si>
  <si>
    <t>1,000 " m.č. 2.09</t>
  </si>
  <si>
    <t>1,000 " m.č. 3.10</t>
  </si>
  <si>
    <t>251</t>
  </si>
  <si>
    <t>725210821</t>
  </si>
  <si>
    <t>Demontáž umyvadel bez výtokových armatur</t>
  </si>
  <si>
    <t>352</t>
  </si>
  <si>
    <t>https://podminky.urs.cz/item/CS_URS_2022_01/725210821</t>
  </si>
  <si>
    <t>2,000 " m.č. 1.03</t>
  </si>
  <si>
    <t>1,000 " m.č. 1.06</t>
  </si>
  <si>
    <t>1,000 " m.č. 1.12</t>
  </si>
  <si>
    <t>1,000 " m.č. 1.23</t>
  </si>
  <si>
    <t>1,000 " m.č. 1.29</t>
  </si>
  <si>
    <t>1,000 " m.č. 2.08</t>
  </si>
  <si>
    <t>2,000 " m.č. 3.04</t>
  </si>
  <si>
    <t>1,000 " m.č. 3.06</t>
  </si>
  <si>
    <t>725240812</t>
  </si>
  <si>
    <t>Demontáž vaniček sprchových bez výtokových armatur</t>
  </si>
  <si>
    <t>354</t>
  </si>
  <si>
    <t>https://podminky.urs.cz/item/CS_URS_2022_01/725240812</t>
  </si>
  <si>
    <t>2,000 " m.č. 1.29</t>
  </si>
  <si>
    <t>253</t>
  </si>
  <si>
    <t>725291_R01</t>
  </si>
  <si>
    <t>Vybavení sociálního zázemí - WC invalidé- cena za komplet</t>
  </si>
  <si>
    <t>1280302783</t>
  </si>
  <si>
    <t>725291_R11</t>
  </si>
  <si>
    <t>Vybavení sociálního zázemí- WC zaměstnanci - předsíň WC – cena za komplet</t>
  </si>
  <si>
    <t>-647886678</t>
  </si>
  <si>
    <t>255</t>
  </si>
  <si>
    <t>725291_R21</t>
  </si>
  <si>
    <t>Vybavení sociálního zázemí- WC zaměstnanci - WC kabiny – cena za komplet</t>
  </si>
  <si>
    <t>1364834611</t>
  </si>
  <si>
    <t>725291_R31</t>
  </si>
  <si>
    <t>Vybavení sociálního zázemí- WC zaměstnanci - sprchová kabinay – cena za komplet</t>
  </si>
  <si>
    <t>-1015924179</t>
  </si>
  <si>
    <t>257</t>
  </si>
  <si>
    <t>725310823</t>
  </si>
  <si>
    <t>Demontáž dřez jednoduchý vestavěný v kuchyňských sestavách bez výtokových armatur</t>
  </si>
  <si>
    <t>356</t>
  </si>
  <si>
    <t>https://podminky.urs.cz/item/CS_URS_2022_01/725310823</t>
  </si>
  <si>
    <t>1,000 " m.č. 1.19</t>
  </si>
  <si>
    <t>725330820</t>
  </si>
  <si>
    <t>Demontáž výlevka diturvitová</t>
  </si>
  <si>
    <t>358</t>
  </si>
  <si>
    <t>https://podminky.urs.cz/item/CS_URS_2022_01/725330820</t>
  </si>
  <si>
    <t>1,000 " m.č. 1.03</t>
  </si>
  <si>
    <t>1,000 " m.č. 1.28</t>
  </si>
  <si>
    <t>1,000 " m.č. 2.04</t>
  </si>
  <si>
    <t>259</t>
  </si>
  <si>
    <t>725820801</t>
  </si>
  <si>
    <t>Demontáž baterie nástěnné do G 3 / 4</t>
  </si>
  <si>
    <t>362</t>
  </si>
  <si>
    <t>https://podminky.urs.cz/item/CS_URS_2022_01/725820801</t>
  </si>
  <si>
    <t>VV viz. položka č. 725330820</t>
  </si>
  <si>
    <t>4,000</t>
  </si>
  <si>
    <t>725820802</t>
  </si>
  <si>
    <t>Demontáž baterie stojánkové do jednoho otvoru</t>
  </si>
  <si>
    <t>364</t>
  </si>
  <si>
    <t>https://podminky.urs.cz/item/CS_URS_2022_01/725820802</t>
  </si>
  <si>
    <t>VV viz. položka č. 725210821</t>
  </si>
  <si>
    <t>13,000</t>
  </si>
  <si>
    <t>VV viz. položka č. 725310823</t>
  </si>
  <si>
    <t>261</t>
  </si>
  <si>
    <t>725840850</t>
  </si>
  <si>
    <t>Demontáž baterie sprch diferenciální do G 3/4x1</t>
  </si>
  <si>
    <t>366</t>
  </si>
  <si>
    <t>https://podminky.urs.cz/item/CS_URS_2022_01/725840850</t>
  </si>
  <si>
    <t>725840860</t>
  </si>
  <si>
    <t>Demontáž ramen sprchových nebo sprch táhlových</t>
  </si>
  <si>
    <t>368</t>
  </si>
  <si>
    <t>https://podminky.urs.cz/item/CS_URS_2022_01/725840860</t>
  </si>
  <si>
    <t>VV viz. položka č. 725840850</t>
  </si>
  <si>
    <t>5,000</t>
  </si>
  <si>
    <t>263</t>
  </si>
  <si>
    <t>725860811</t>
  </si>
  <si>
    <t>Demontáž uzávěrů zápachu jednoduchých</t>
  </si>
  <si>
    <t>370</t>
  </si>
  <si>
    <t>https://podminky.urs.cz/item/CS_URS_2022_01/725860811</t>
  </si>
  <si>
    <t>VV viz. položka č. 725122817</t>
  </si>
  <si>
    <t>6,000</t>
  </si>
  <si>
    <t>725860812</t>
  </si>
  <si>
    <t>Demontáž uzávěrů zápachu dvojitých</t>
  </si>
  <si>
    <t>372</t>
  </si>
  <si>
    <t>https://podminky.urs.cz/item/CS_URS_2022_01/725860812</t>
  </si>
  <si>
    <t>VV viz. položka č. 725240812</t>
  </si>
  <si>
    <t>265</t>
  </si>
  <si>
    <t>725590812</t>
  </si>
  <si>
    <t>Přemístění vnitrostaveništní demontovaných zařizovacích předmětů v objektech v přes 6 do 12 m</t>
  </si>
  <si>
    <t>360</t>
  </si>
  <si>
    <t>https://podminky.urs.cz/item/CS_URS_2022_01/725590812</t>
  </si>
  <si>
    <t>741</t>
  </si>
  <si>
    <t>Elektroinstalace - silnoproud</t>
  </si>
  <si>
    <t>741421823</t>
  </si>
  <si>
    <t>Demontáž drátu nebo lana svodového vedení D přes 8 mm rovná střecha</t>
  </si>
  <si>
    <t>247263103</t>
  </si>
  <si>
    <t>https://podminky.urs.cz/item/CS_URS_2022_01/741421823</t>
  </si>
  <si>
    <t>8,68*4</t>
  </si>
  <si>
    <t>22,68*2</t>
  </si>
  <si>
    <t>2,75*2</t>
  </si>
  <si>
    <t>2,0</t>
  </si>
  <si>
    <t>267</t>
  </si>
  <si>
    <t>741421843</t>
  </si>
  <si>
    <t>Demontáž svorky šroubové hromosvodné se 2 šrouby</t>
  </si>
  <si>
    <t>861913580</t>
  </si>
  <si>
    <t>https://podminky.urs.cz/item/CS_URS_2022_01/741421843</t>
  </si>
  <si>
    <t>741421845</t>
  </si>
  <si>
    <t>Demontáž svorky šroubové hromosvodné se 3 šrouby a více šrouby</t>
  </si>
  <si>
    <t>-1915094887</t>
  </si>
  <si>
    <t>https://podminky.urs.cz/item/CS_URS_2022_01/741421845</t>
  </si>
  <si>
    <t>269</t>
  </si>
  <si>
    <t>741421855</t>
  </si>
  <si>
    <t>Demontáž vedení hromosvodné-podpěra střešní pro plochou střechu</t>
  </si>
  <si>
    <t>449331256</t>
  </si>
  <si>
    <t>https://podminky.urs.cz/item/CS_URS_2022_01/741421855</t>
  </si>
  <si>
    <t>761</t>
  </si>
  <si>
    <t>Konstrukce prosvětlovací</t>
  </si>
  <si>
    <t>7/T VD</t>
  </si>
  <si>
    <t>7/T- skleněná rámová příčka, modul 1000 mm, dveřní křídlo š=800 mm. část příčky provedena jak o pevná. z prostoru operačního střediska opatřena neprůhlednou fólií zabraňující průhledu do kanceláře. samostatný výkres d.1.01.1.b.20 m. č. 3.03 – 3,06 , rozmě</t>
  </si>
  <si>
    <t>497293232</t>
  </si>
  <si>
    <t>271</t>
  </si>
  <si>
    <t>998761102</t>
  </si>
  <si>
    <t>Přesun hmot tonážní pro konstrukce prosvětlovací v objektech v přes 6 do 12 m</t>
  </si>
  <si>
    <t>-1496998968</t>
  </si>
  <si>
    <t>https://podminky.urs.cz/item/CS_URS_2022_01/998761102</t>
  </si>
  <si>
    <t>998761181</t>
  </si>
  <si>
    <t>Příplatek k přesunu hmot tonážní 761 prováděný bez použití mechanizace</t>
  </si>
  <si>
    <t>-1749921114</t>
  </si>
  <si>
    <t>https://podminky.urs.cz/item/CS_URS_2022_01/998761181</t>
  </si>
  <si>
    <t>762</t>
  </si>
  <si>
    <t>Konstrukce tesařské</t>
  </si>
  <si>
    <t>273</t>
  </si>
  <si>
    <t>762361313</t>
  </si>
  <si>
    <t>Konstrukční a vyrovnávací vrstva pod klempířské prvky (atiky) z desek dřevoštěpkových tl 25 mm</t>
  </si>
  <si>
    <t>-286331750</t>
  </si>
  <si>
    <t>https://podminky.urs.cz/item/CS_URS_2022_01/762361313</t>
  </si>
  <si>
    <t>998762102</t>
  </si>
  <si>
    <t>Přesun hmot tonážní pro kce tesařské v objektech v přes 6 do 12 m</t>
  </si>
  <si>
    <t>69817690</t>
  </si>
  <si>
    <t>https://podminky.urs.cz/item/CS_URS_2022_01/998762102</t>
  </si>
  <si>
    <t>275</t>
  </si>
  <si>
    <t>998762181</t>
  </si>
  <si>
    <t>Příplatek k přesunu hmot tonážní 762 prováděný bez použití mechanizace</t>
  </si>
  <si>
    <t>2086676460</t>
  </si>
  <si>
    <t>https://podminky.urs.cz/item/CS_URS_2022_01/998762181</t>
  </si>
  <si>
    <t>763</t>
  </si>
  <si>
    <t>Konstrukce suché výstavby</t>
  </si>
  <si>
    <t>763111821</t>
  </si>
  <si>
    <t>Demontáž SDK příčky se zdvojenou ocelovou nosnou konstrukcí opláštění dvojité</t>
  </si>
  <si>
    <t>594104861</t>
  </si>
  <si>
    <t>https://podminky.urs.cz/item/CS_URS_2022_01/763111821</t>
  </si>
  <si>
    <t>1.NP- zbourání stávající dělící zdi mezi 1.25 a 1.26 – 5200/2650 provedeno ze SDK</t>
  </si>
  <si>
    <t>(5,2*2,65)*1</t>
  </si>
  <si>
    <t>277</t>
  </si>
  <si>
    <t>763121590</t>
  </si>
  <si>
    <t>SDK stěna předsazená pro osazení závěsného WC tl 150 - 250 mm profil CW+UW 50 desky 2xH2 12,5 bez TI</t>
  </si>
  <si>
    <t>374</t>
  </si>
  <si>
    <t>https://podminky.urs.cz/item/CS_URS_2022_01/763121590</t>
  </si>
  <si>
    <t>1,780*1,250 " m.č. 3.04</t>
  </si>
  <si>
    <t>763121751</t>
  </si>
  <si>
    <t>Příplatek k SDK stěně předsazené za plochu do 6 m2 jednotlivě</t>
  </si>
  <si>
    <t>376</t>
  </si>
  <si>
    <t>https://podminky.urs.cz/item/CS_URS_2022_01/763121751</t>
  </si>
  <si>
    <t>VV viz. položka č. 763121590</t>
  </si>
  <si>
    <t>2,225</t>
  </si>
  <si>
    <t>279</t>
  </si>
  <si>
    <t>763121761</t>
  </si>
  <si>
    <t>Příplatek k SDK stěně předsazené za rovinnost kvality Q3</t>
  </si>
  <si>
    <t>378</t>
  </si>
  <si>
    <t>https://podminky.urs.cz/item/CS_URS_2022_01/763121761</t>
  </si>
  <si>
    <t>763131451</t>
  </si>
  <si>
    <t>SDK podhled deska 1xH2 12,5 bez izolace dvouvrstvá spodní kce profil CD+UD</t>
  </si>
  <si>
    <t>380</t>
  </si>
  <si>
    <t>https://podminky.urs.cz/item/CS_URS_2022_01/763131451</t>
  </si>
  <si>
    <t>1,600 " m.č. 2.03a</t>
  </si>
  <si>
    <t>1,600 " m.č. 2.03b</t>
  </si>
  <si>
    <t>2,050 " m.č. 2.04a</t>
  </si>
  <si>
    <t>2,930 " m.č. 2.04b</t>
  </si>
  <si>
    <t>1,600 " m.č. 2.08a</t>
  </si>
  <si>
    <t>1,600 " m.č. 2.08b</t>
  </si>
  <si>
    <t>2,050 " m.č. 2.09a</t>
  </si>
  <si>
    <t>2,940 " m.č. 2.09b</t>
  </si>
  <si>
    <t>6,500 " m.č. 3.04</t>
  </si>
  <si>
    <t>1,600 " m.č. 3.10a</t>
  </si>
  <si>
    <t>5,300 " m.č. 3.10b</t>
  </si>
  <si>
    <t>281</t>
  </si>
  <si>
    <t>763131751</t>
  </si>
  <si>
    <t>Montáž parotěsné zábrany do SDK podhledu</t>
  </si>
  <si>
    <t>382</t>
  </si>
  <si>
    <t>https://podminky.urs.cz/item/CS_URS_2022_01/763131751</t>
  </si>
  <si>
    <t>VV viz. položka č. 763131451</t>
  </si>
  <si>
    <t>52,910</t>
  </si>
  <si>
    <t>28329027</t>
  </si>
  <si>
    <t>fólie PE vyztužená Al vrstvou pro parotěsnou vrstvu 150g/m2</t>
  </si>
  <si>
    <t>384</t>
  </si>
  <si>
    <t>52,91*1,1235 "Přepočtené koeficientem množství</t>
  </si>
  <si>
    <t>283</t>
  </si>
  <si>
    <t>763131761</t>
  </si>
  <si>
    <t>Příplatek k SDK podhledu za plochu do 3 m2 jednotlivě</t>
  </si>
  <si>
    <t>386</t>
  </si>
  <si>
    <t>https://podminky.urs.cz/item/CS_URS_2022_01/763131761</t>
  </si>
  <si>
    <t>763131771</t>
  </si>
  <si>
    <t>Příplatek k SDK podhledu za rovinnost kvality Q3</t>
  </si>
  <si>
    <t>388</t>
  </si>
  <si>
    <t>https://podminky.urs.cz/item/CS_URS_2022_01/763131771</t>
  </si>
  <si>
    <t>285</t>
  </si>
  <si>
    <t>763131821</t>
  </si>
  <si>
    <t>Demontáž SDK podhledu s dvouvrstvou nosnou kcí z ocelových profilů opláštění jednoduché</t>
  </si>
  <si>
    <t>-963905638</t>
  </si>
  <si>
    <t>https://podminky.urs.cz/item/CS_URS_2022_01/763131821</t>
  </si>
  <si>
    <t>3.NP- na WC všude zrušen SDK podhled</t>
  </si>
  <si>
    <t xml:space="preserve">(3,95)"m.č.  3,10- WC muži"</t>
  </si>
  <si>
    <t>763173113</t>
  </si>
  <si>
    <t>Montáž úchytu pro WC v SDK kci</t>
  </si>
  <si>
    <t>390</t>
  </si>
  <si>
    <t>https://podminky.urs.cz/item/CS_URS_2022_01/763173113</t>
  </si>
  <si>
    <t>1,000*2 " m.č. 3.04</t>
  </si>
  <si>
    <t>287</t>
  </si>
  <si>
    <t>59030731</t>
  </si>
  <si>
    <t>konstrukce pro uchycení WC osová rozteč CW profilů 450-625mm</t>
  </si>
  <si>
    <t>392</t>
  </si>
  <si>
    <t>763411111</t>
  </si>
  <si>
    <t>Sanitární příčky do mokrého prostředí, desky s HPL - laminátem tl 19,6 mm</t>
  </si>
  <si>
    <t>394</t>
  </si>
  <si>
    <t>https://podminky.urs.cz/item/CS_URS_2022_01/763411111</t>
  </si>
  <si>
    <t>(1,780+1,550)*2,250 " m.č. 3.04 (ozn. 7/T)</t>
  </si>
  <si>
    <t>-((0,600+0,600)*2,000)</t>
  </si>
  <si>
    <t>289</t>
  </si>
  <si>
    <t>763411121</t>
  </si>
  <si>
    <t>Dveře sanitárních příček, desky s HPL - laminátem tl 19,6 mm, š do 800 mm, v do 2000 mm</t>
  </si>
  <si>
    <t>396</t>
  </si>
  <si>
    <t>https://podminky.urs.cz/item/CS_URS_2022_01/763411121</t>
  </si>
  <si>
    <t>1,000*2 " m.č. 3.04 (ozn. 7/T)</t>
  </si>
  <si>
    <t>998763302</t>
  </si>
  <si>
    <t>Přesun hmot tonážní pro sádrokartonové konstrukce v objektech v přes 6 do 12 m</t>
  </si>
  <si>
    <t>398</t>
  </si>
  <si>
    <t>https://podminky.urs.cz/item/CS_URS_2022_01/998763302</t>
  </si>
  <si>
    <t>291</t>
  </si>
  <si>
    <t>998763381</t>
  </si>
  <si>
    <t>Příplatek k přesunu hmot tonážní 763 SDK prováděný bez použití mechanizace</t>
  </si>
  <si>
    <t>2126438553</t>
  </si>
  <si>
    <t>https://podminky.urs.cz/item/CS_URS_2022_01/998763381</t>
  </si>
  <si>
    <t>764</t>
  </si>
  <si>
    <t>Konstrukce klempířské</t>
  </si>
  <si>
    <t>764001901</t>
  </si>
  <si>
    <t>Napojení klempířských konstrukcí na stávající délky spoje do 0,5 m</t>
  </si>
  <si>
    <t>400</t>
  </si>
  <si>
    <t>https://podminky.urs.cz/item/CS_URS_2022_01/764001901</t>
  </si>
  <si>
    <t>11,000 " napojení dešťových svodů</t>
  </si>
  <si>
    <t>293</t>
  </si>
  <si>
    <t>764002841</t>
  </si>
  <si>
    <t>Demontáž oplechování horních ploch zdí a nadezdívek do suti</t>
  </si>
  <si>
    <t>1494445052</t>
  </si>
  <si>
    <t>https://podminky.urs.cz/item/CS_URS_2022_01/764002841</t>
  </si>
  <si>
    <t>Střecha- demontáž oplechování atik</t>
  </si>
  <si>
    <t>(22,68*2+8,68*2+2,75*2)</t>
  </si>
  <si>
    <t>764002851</t>
  </si>
  <si>
    <t>Demontáž oplechování parapetů do suti</t>
  </si>
  <si>
    <t>402</t>
  </si>
  <si>
    <t>https://podminky.urs.cz/item/CS_URS_2022_01/764002851</t>
  </si>
  <si>
    <t>1,000+0,970 " rušené okno</t>
  </si>
  <si>
    <t>295</t>
  </si>
  <si>
    <t>764004863</t>
  </si>
  <si>
    <t>Demontáž svodu k dalšímu použití</t>
  </si>
  <si>
    <t>404</t>
  </si>
  <si>
    <t>https://podminky.urs.cz/item/CS_URS_2022_01/764004863</t>
  </si>
  <si>
    <t>2,000*11 " napojení dešťových svodů (spodní díl)</t>
  </si>
  <si>
    <t>764011447</t>
  </si>
  <si>
    <t>Podkladní plech z PZ plechu pro hřebeny, nároží, úžlabí nebo okapové hrany tl 1,0 mm rš 670 mm</t>
  </si>
  <si>
    <t>895161988</t>
  </si>
  <si>
    <t>https://podminky.urs.cz/item/CS_URS_2022_01/764011447</t>
  </si>
  <si>
    <t>297</t>
  </si>
  <si>
    <t>764245411</t>
  </si>
  <si>
    <t>Oplechování nadezdívek bez rohů z TiZn předzvětralého plechu celoplošně lepené rš přes 800 mm</t>
  </si>
  <si>
    <t>502677060</t>
  </si>
  <si>
    <t>https://podminky.urs.cz/item/CS_URS_2022_01/764245411</t>
  </si>
  <si>
    <t>KL_10*(0,03+0,1+0,5+0,5+0,03)</t>
  </si>
  <si>
    <t>764245446</t>
  </si>
  <si>
    <t>Příplatek za zvýšenou pracnost při oplechování rohů nadezdívek z TiZn předzvětralého plechu rš přes 400 mm</t>
  </si>
  <si>
    <t>-47972608</t>
  </si>
  <si>
    <t>https://podminky.urs.cz/item/CS_URS_2022_01/764245446</t>
  </si>
  <si>
    <t>299</t>
  </si>
  <si>
    <t>764508131</t>
  </si>
  <si>
    <t>Montáž kruhového svodu</t>
  </si>
  <si>
    <t>406</t>
  </si>
  <si>
    <t>https://podminky.urs.cz/item/CS_URS_2022_01/764508131</t>
  </si>
  <si>
    <t>2,000*11 " napojení dešťových svodů (spodní díl - zpětná montáž původního svodu)</t>
  </si>
  <si>
    <t>764542.R01</t>
  </si>
  <si>
    <t>Vyplechování přepadu uložený v lůžku z TiZn předzvětralého plechu</t>
  </si>
  <si>
    <t>-96315325</t>
  </si>
  <si>
    <t>301</t>
  </si>
  <si>
    <t>998764102</t>
  </si>
  <si>
    <t>Přesun hmot tonážní pro konstrukce klempířské v objektech v přes 6 do 12 m</t>
  </si>
  <si>
    <t>-1162120157</t>
  </si>
  <si>
    <t>https://podminky.urs.cz/item/CS_URS_2022_01/998764102</t>
  </si>
  <si>
    <t>369370523</t>
  </si>
  <si>
    <t>303</t>
  </si>
  <si>
    <t>998764181</t>
  </si>
  <si>
    <t>Příplatek k přesunu hmot tonážní 764 prováděný bez použití mechanizace</t>
  </si>
  <si>
    <t>1024320728</t>
  </si>
  <si>
    <t>https://podminky.urs.cz/item/CS_URS_2022_01/998764181</t>
  </si>
  <si>
    <t>1241035526</t>
  </si>
  <si>
    <t>766</t>
  </si>
  <si>
    <t>Konstrukce truhlářské</t>
  </si>
  <si>
    <t>305</t>
  </si>
  <si>
    <t>766231113</t>
  </si>
  <si>
    <t>Montáž sklápěcích půdních schodů</t>
  </si>
  <si>
    <t>408</t>
  </si>
  <si>
    <t>https://podminky.urs.cz/item/CS_URS_2022_01/766231113</t>
  </si>
  <si>
    <t>1,000 " m.č. 3.09</t>
  </si>
  <si>
    <t>61233171</t>
  </si>
  <si>
    <t>schody půdní stahovací kovové a plechovým víkem s vnitřní zateplovací vložkou - rozměr 70x50cm</t>
  </si>
  <si>
    <t>410</t>
  </si>
  <si>
    <t>307</t>
  </si>
  <si>
    <t>766441811</t>
  </si>
  <si>
    <t>Demontáž parapetních desek dřevěných nebo plastových šířky do 300 mm délky do 1000 mm</t>
  </si>
  <si>
    <t>412</t>
  </si>
  <si>
    <t>https://podminky.urs.cz/item/CS_URS_2022_01/766441811</t>
  </si>
  <si>
    <t>1,000*1 " m.č. 1.11</t>
  </si>
  <si>
    <t>1,000*2 " m.č. 1.24</t>
  </si>
  <si>
    <t>1,000*1 " m.č. 1.29</t>
  </si>
  <si>
    <t>1,000*2 " m.č. 2.09</t>
  </si>
  <si>
    <t>1,000*1 " m.č. 3.04</t>
  </si>
  <si>
    <t>1,000*1 " m.č. 3.05</t>
  </si>
  <si>
    <t>1,000*2 " m.č. 3.10</t>
  </si>
  <si>
    <t>1.NP- demontáž parapetů rozšířen o parapety v chodbě 1.22, 1.20 a na schodišti</t>
  </si>
  <si>
    <t>(1)"m.č. 1.22"</t>
  </si>
  <si>
    <t>766441821</t>
  </si>
  <si>
    <t>Demontáž parapetních desek dřevěných nebo plastových šířky do 300 mm délky do 2000 mm</t>
  </si>
  <si>
    <t>-68740668</t>
  </si>
  <si>
    <t>https://podminky.urs.cz/item/CS_URS_2022_01/766441821</t>
  </si>
  <si>
    <t>(1)"m.č. 1.20"</t>
  </si>
  <si>
    <t>2.NP- demontáž parapetů rozšířena o parapety v chodbě m. č. 2.01 a na schodišti m. č. 2.02</t>
  </si>
  <si>
    <t>(2)"m.č. 2.01"</t>
  </si>
  <si>
    <t>(2)"m.č. 2.02"</t>
  </si>
  <si>
    <t>309</t>
  </si>
  <si>
    <t>766660001</t>
  </si>
  <si>
    <t>Montáž dveřních křídel otvíravých jednokřídlových š do 0,8 m do ocelové zárubně</t>
  </si>
  <si>
    <t>414</t>
  </si>
  <si>
    <t>https://podminky.urs.cz/item/CS_URS_2022_01/766660001</t>
  </si>
  <si>
    <t>"1.1/D"6</t>
  </si>
  <si>
    <t>"2.1/D"4</t>
  </si>
  <si>
    <t>"2.2/D"1</t>
  </si>
  <si>
    <t>"2.3/D"2</t>
  </si>
  <si>
    <t>766660002</t>
  </si>
  <si>
    <t>Montáž dveřních křídel otvíravých jednokřídlových š přes 0,8 m do ocelové zárubně</t>
  </si>
  <si>
    <t>422</t>
  </si>
  <si>
    <t>https://podminky.urs.cz/item/CS_URS_2022_01/766660002</t>
  </si>
  <si>
    <t>"3.1/D"7</t>
  </si>
  <si>
    <t>"3.2/D"1</t>
  </si>
  <si>
    <t>"4.1/D"4</t>
  </si>
  <si>
    <t>311</t>
  </si>
  <si>
    <t>766660022</t>
  </si>
  <si>
    <t>Montáž dveřních křídel otvíravých jednokřídlových š přes 0,8 m požárních do ocelové zárubně</t>
  </si>
  <si>
    <t>-906567887</t>
  </si>
  <si>
    <t>https://podminky.urs.cz/item/CS_URS_2022_01/766660022</t>
  </si>
  <si>
    <t>2.1/T VD.2</t>
  </si>
  <si>
    <t>2.1/T- vnitřní dveře, dřevěné plné povrchová úprava: cpl laminát standard , rozměr 700x1970 mm</t>
  </si>
  <si>
    <t>-630279220</t>
  </si>
  <si>
    <t>313</t>
  </si>
  <si>
    <t>2.2/T VD.2</t>
  </si>
  <si>
    <t>2.2/T- vnitřní dveře, dřevěné plné větrací mřížka 100/500 mm povrchová úprava: cpl laminát standard , rozměr 700x1970 mm</t>
  </si>
  <si>
    <t>1237675111</t>
  </si>
  <si>
    <t>2.3/T VD.2</t>
  </si>
  <si>
    <t xml:space="preserve">2.3/T- vnitřní dveře, dřevěné plné větrací mřížka 100/500 mm povrchová úprava: hpl laminát  , rozměr 700x1970 mm</t>
  </si>
  <si>
    <t>954204942</t>
  </si>
  <si>
    <t>315</t>
  </si>
  <si>
    <t>3.1/T VD.2</t>
  </si>
  <si>
    <t>3.1/T- vnitřní dveře, dřevěné plné povrchová úprava: cpl laminát standard , rozměr 800x1970 mm</t>
  </si>
  <si>
    <t>1443855099</t>
  </si>
  <si>
    <t>4.2/T VD.2</t>
  </si>
  <si>
    <t>4.2/T- vnitřní dveře, dřevěné plné povrchová úprava: cpl laminát standard , rozměr 900x1970 mm</t>
  </si>
  <si>
    <t>560408693</t>
  </si>
  <si>
    <t>317</t>
  </si>
  <si>
    <t>4.3/T VD.2</t>
  </si>
  <si>
    <t>4.3/T- vnitřní dveře, dřevěné plné povrchová úprava: cpl laminát standard EI 30 DP3 , rozměr 900x1970 mm</t>
  </si>
  <si>
    <t>-1089978477</t>
  </si>
  <si>
    <t>4.4/T VD.2</t>
  </si>
  <si>
    <t>4.4/T- vnitřní dveře, dřevěné plné povrchová úprava: cpl laminát standard , rozměr 900x1970 mm</t>
  </si>
  <si>
    <t>-1090723027</t>
  </si>
  <si>
    <t>319</t>
  </si>
  <si>
    <t>4.5/T VD.2</t>
  </si>
  <si>
    <t>4.5/T- vnitřní dveře, dřevěné plné větrací mřížka 100/500 mm povrchová úprava: cpl laminát standard , rozměr 900x1970 mm</t>
  </si>
  <si>
    <t>-519724593</t>
  </si>
  <si>
    <t>4.6/T VD.2</t>
  </si>
  <si>
    <t>4.6/T- vnitřní dveře, dřevěné plné povrchová úprava: cpl laminát standard , rozměr 900x1970 mm</t>
  </si>
  <si>
    <t>1452467131</t>
  </si>
  <si>
    <t>321</t>
  </si>
  <si>
    <t>4.7/T VD.2</t>
  </si>
  <si>
    <t>4.7/T- vnitřní dveře, dřevěné plné povrchová úprava: cpl laminát standard EI 30 DP3 , rozměr 900x1970 mm</t>
  </si>
  <si>
    <t>-658433374</t>
  </si>
  <si>
    <t>1.1/D VD.2</t>
  </si>
  <si>
    <t>1.1/D- vnitřní dveře, dřevěné plné povrchová úprava: cpl laminát standard , rozměr 600x1970 mm</t>
  </si>
  <si>
    <t>-1758844682</t>
  </si>
  <si>
    <t>323</t>
  </si>
  <si>
    <t>2.1/D VD.2</t>
  </si>
  <si>
    <t>2.1/D- vnitřní dveře, dřevěné plné povrchová úprava: cpl laminát standard , rozměr 700x1970 mm</t>
  </si>
  <si>
    <t>1243322799</t>
  </si>
  <si>
    <t>2.2/D VD.2</t>
  </si>
  <si>
    <t>2.2/D- vnitřní dveře, dřevěné plné větrací mřížka 100/500 mm povrchová úprava: cpl laminát standard , rozměr 700x1970 mm</t>
  </si>
  <si>
    <t>110946960</t>
  </si>
  <si>
    <t>325</t>
  </si>
  <si>
    <t>2.3/D VD.2</t>
  </si>
  <si>
    <t>2.3/D- vnitřní dveře, dřevěné plné povrchová úprava: cpl laminát standard , rozměr 700x1970 mm</t>
  </si>
  <si>
    <t>-2104111567</t>
  </si>
  <si>
    <t>3.1/D VD.2</t>
  </si>
  <si>
    <t>3.1/D- vnitřní dveře, dřevěné plné povrchová úprava: cpl laminát standard , rozměr 800x1970 mm</t>
  </si>
  <si>
    <t>152253718</t>
  </si>
  <si>
    <t>327</t>
  </si>
  <si>
    <t>3.2/D VD.2</t>
  </si>
  <si>
    <t>3.2/D- vnitřní dveře, dřevěné plné větrací mřížka 100/500 mm povrchová úprava: cpl laminát standard , rozměr 800x1970 mm</t>
  </si>
  <si>
    <t>-66600184</t>
  </si>
  <si>
    <t>4.1/D VD.2</t>
  </si>
  <si>
    <t>4.1/D- křídlo dveří, dřevěné, plné povrchová úprava: cpl laminát standard , rozměr 900x1970 mm</t>
  </si>
  <si>
    <t>-1548535029</t>
  </si>
  <si>
    <t>329</t>
  </si>
  <si>
    <t>2.1/T DK.1</t>
  </si>
  <si>
    <t xml:space="preserve">2.1/T- kování: klika/klika + štítky dozické nerez ocel broušeno  (dodávka + montáž)</t>
  </si>
  <si>
    <t>269814830</t>
  </si>
  <si>
    <t>2.1/T- kování: klika/klika + štítky dozické nerez ocel broušeno (dodávka + montáž)</t>
  </si>
  <si>
    <t>2.2/T DK.1</t>
  </si>
  <si>
    <t xml:space="preserve">2.2/T- kování: klika-klika + štítky s wc mechanismem, nerez ocel broušeno  (dodávka + montáž)</t>
  </si>
  <si>
    <t>54152136</t>
  </si>
  <si>
    <t>2.2/T- kování: klika-klika + štítky s wc mechanismem, nerez ocel broušeno (dodávka + montáž)</t>
  </si>
  <si>
    <t>331</t>
  </si>
  <si>
    <t>2.3/T DK.1</t>
  </si>
  <si>
    <t xml:space="preserve">2.3/T- kování: klika-klika + štítky s wc mechanismem, nerez ocel broušeno  (dodávka + montáž)</t>
  </si>
  <si>
    <t>1833662140</t>
  </si>
  <si>
    <t>2.3/T- kování: klika-klika + štítky s wc mechanismem, nerez ocel broušeno (dodávka + montáž)</t>
  </si>
  <si>
    <t>3.1/T DK.1</t>
  </si>
  <si>
    <t xml:space="preserve">3.1/T- kování: klika/klika + štítky cylindrické nerez ocel broušeno  (dodávka + montáž)</t>
  </si>
  <si>
    <t>1744666152</t>
  </si>
  <si>
    <t>3.1/T- kování: klika/klika + štítky cylindrické nerez ocel broušeno (dodávka + montáž)</t>
  </si>
  <si>
    <t>333</t>
  </si>
  <si>
    <t>4.2/T DK.1</t>
  </si>
  <si>
    <t xml:space="preserve">4.2/T- kování: klika/koule + štítky cylindrické nerez ocel broušeno jednobodové uzamčení dveří,  paniková funkce,  součástí dodávky 1 x vložka stavební ,  1 x vložka pro mechatronický sgk  (dodávka + montáž)</t>
  </si>
  <si>
    <t>-1429001888</t>
  </si>
  <si>
    <t>4.2/T- kování: klika/koule + štítky cylindrické nerez ocel broušeno jednobodové uzamčení dveří, paniková funkce, součástí dodávky 1 x vložka stavební , 1 x vložka pro mechatronický sgk (dodávka + montáž)</t>
  </si>
  <si>
    <t>4.3/T DK.1</t>
  </si>
  <si>
    <t xml:space="preserve">4.3/T- kování: klika/klika + štítky cylindrické nerez ocel broušeno  (dodávka + montáž)</t>
  </si>
  <si>
    <t>-1926353652</t>
  </si>
  <si>
    <t>4.3/T- kování: klika/klika + štítky cylindrické nerez ocel broušeno (dodávka + montáž)</t>
  </si>
  <si>
    <t>335</t>
  </si>
  <si>
    <t>4.4/T DK.1</t>
  </si>
  <si>
    <t xml:space="preserve">4.4/T- kování: klika/klika + štítky dozické nerez ocel broušeno madlo – broušená nerez  (dodávka + montáž)</t>
  </si>
  <si>
    <t>-1224004028</t>
  </si>
  <si>
    <t>4.4/T- kování: klika/klika + štítky dozické nerez ocel broušeno madlo – broušená nerez (dodávka + montáž)</t>
  </si>
  <si>
    <t>4.5/T DK.1</t>
  </si>
  <si>
    <t xml:space="preserve">4.5/T- kování: klika-klika + štítky s wc mechanismem, nerez ocel broušeno madlo – broušená nerez  (dodávka + montáž)</t>
  </si>
  <si>
    <t>-1524814254</t>
  </si>
  <si>
    <t>4.5/T- kování: klika-klika + štítky s wc mechanismem, nerez ocel broušeno madlo – broušená nerez (dodávka + montáž)</t>
  </si>
  <si>
    <t>337</t>
  </si>
  <si>
    <t>4.6/T DK</t>
  </si>
  <si>
    <t xml:space="preserve">4.6/T- kování: klika/koule + štítky cylindrické  nerez ocel broušeno jednobodové uzamčení dveří, paniková funkce, kontrola vstupu jednostranná – vstup  součástí dodávky 1 x vložka stavební , 1 x vložka pro mechatronický sgk elektrický automatický zámek ov</t>
  </si>
  <si>
    <t>-960168932</t>
  </si>
  <si>
    <t>4.6/T- kování: klika/koule + štítky cylindrické nerez ocel broušeno jednobodové uzamčení dveří, paniková funkce, kontrola vstupu jednostranná – vstup součástí dodávky 1 x vložka stavební , 1 x vložka pro mechatronický sgk elektrický automatický zámek ov</t>
  </si>
  <si>
    <t>4.7/T DK.1</t>
  </si>
  <si>
    <t xml:space="preserve">4.7/T- kování: klika/koule + štítky cylindrické nerez ocel broušeno jednobodové uzamčení dveří, paniková funkce, kontrola vstupu jednostranná – vstup, součástí dodávky 1 x vložka stavební , 1 x vložka pro mechatronický sgk  (dodávka + montáž)</t>
  </si>
  <si>
    <t>-1741416176</t>
  </si>
  <si>
    <t>4.7/T- kování: klika/koule + štítky cylindrické nerez ocel broušeno jednobodové uzamčení dveří, paniková funkce, kontrola vstupu jednostranná – vstup, součástí dodávky 1 x vložka stavební , 1 x vložka pro mechatronický sgk (dodávka + montáž)</t>
  </si>
  <si>
    <t>339</t>
  </si>
  <si>
    <t>1.1/D DK.1</t>
  </si>
  <si>
    <t xml:space="preserve">1.1/D- kování: klika-klika + štítky s wc mechanismem, nerez ocel broušeno  (dodávka + montáž)</t>
  </si>
  <si>
    <t>1425942075</t>
  </si>
  <si>
    <t>1.1/D- kování: klika-klika + štítky s wc mechanismem, nerez ocel broušeno (dodávka + montáž)</t>
  </si>
  <si>
    <t>2.1/D DK.1</t>
  </si>
  <si>
    <t xml:space="preserve">2.1/D- kování: klika/klika + štítky dozické nerez ocel broušeno  (dodávka + montáž)</t>
  </si>
  <si>
    <t>-527183118</t>
  </si>
  <si>
    <t>2.1/D- kování: klika/klika + štítky dozické nerez ocel broušeno (dodávka + montáž)</t>
  </si>
  <si>
    <t>341</t>
  </si>
  <si>
    <t>2.2/D DK.1</t>
  </si>
  <si>
    <t xml:space="preserve">2.2/D- kování: klika-klika + štítky s wc mechanismem, nerez ocel broušeno  (dodávka + montáž)</t>
  </si>
  <si>
    <t>1562386914</t>
  </si>
  <si>
    <t>2.2/D- kování: klika-klika + štítky s wc mechanismem, nerez ocel broušeno (dodávka + montáž)</t>
  </si>
  <si>
    <t>2.3/D DK.1</t>
  </si>
  <si>
    <t xml:space="preserve">2.3/D- kování: klika/klika + štítky cylindrické nerez ocel broušeno  (dodávka + montáž)</t>
  </si>
  <si>
    <t>1241940277</t>
  </si>
  <si>
    <t>2.3/D- kování: klika/klika + štítky cylindrické nerez ocel broušeno (dodávka + montáž)</t>
  </si>
  <si>
    <t>343</t>
  </si>
  <si>
    <t>3.1/D DK.1</t>
  </si>
  <si>
    <t xml:space="preserve">3.1/D- kování: klika/klika + štítky cylindrické nerez ocel broušeno zámek: zadlabací vložkový zámek bezpečnostní cylindrická vložka  (dodávka + montáž)</t>
  </si>
  <si>
    <t>-197325457</t>
  </si>
  <si>
    <t>3.1/D- kování: klika/klika + štítky cylindrické nerez ocel broušeno zámek: zadlabací vložkový zámek bezpečnostní cylindrická vložka (dodávka + montáž)</t>
  </si>
  <si>
    <t>3.2/D DK.1</t>
  </si>
  <si>
    <t xml:space="preserve">3.2/D- kování: klika-klika + štítky s wc mechanismem, nerez ocel broušeno  (dodávka + montáž)</t>
  </si>
  <si>
    <t>-1124522358</t>
  </si>
  <si>
    <t>3.2/D- kování: klika-klika + štítky s wc mechanismem, nerez ocel broušeno (dodávka + montáž)</t>
  </si>
  <si>
    <t>345</t>
  </si>
  <si>
    <t>4.1/D DK.1</t>
  </si>
  <si>
    <t xml:space="preserve">4.1/D- kování: klika/klika + štítky cylindrické nerez ocel broušeno zámek: zadlabací vložkový zámek  bezpečnostní cylindrická vložka  (dodávka + montáž)</t>
  </si>
  <si>
    <t>-357641649</t>
  </si>
  <si>
    <t>4.1/D- kování: klika/klika + štítky cylindrické nerez ocel broušeno zámek: zadlabací vložkový zámek bezpečnostní cylindrická vložka (dodávka + montáž)</t>
  </si>
  <si>
    <t>766660717</t>
  </si>
  <si>
    <t>Montáž dveřních křídel samozavírače na ocelovou zárubeň</t>
  </si>
  <si>
    <t>1245308063</t>
  </si>
  <si>
    <t>https://podminky.urs.cz/item/CS_URS_2022_01/766660717</t>
  </si>
  <si>
    <t>347</t>
  </si>
  <si>
    <t>54917265</t>
  </si>
  <si>
    <t>samozavírač dveří hydraulický K214 č.14 zlatá bronz</t>
  </si>
  <si>
    <t>-1517734573</t>
  </si>
  <si>
    <t>766671.R01</t>
  </si>
  <si>
    <t>Montáž střešního výlezu</t>
  </si>
  <si>
    <t>-299080573</t>
  </si>
  <si>
    <t>349</t>
  </si>
  <si>
    <t>59164.R01</t>
  </si>
  <si>
    <t xml:space="preserve">výlez na střechu </t>
  </si>
  <si>
    <t>-1864131309</t>
  </si>
  <si>
    <t>766691914</t>
  </si>
  <si>
    <t>Vyvěšení nebo zavěšení dřevěných křídel dveří pl do 2 m2</t>
  </si>
  <si>
    <t>-1938210744</t>
  </si>
  <si>
    <t>https://podminky.urs.cz/item/CS_URS_2022_01/766691914</t>
  </si>
  <si>
    <t>1.NP- demontáž všech dveřních křídel u dveří, které nebudou vybourány a zůstane ponechána zárubeň</t>
  </si>
  <si>
    <t>(1)"m.č. 1,25"</t>
  </si>
  <si>
    <t>(3)"m.č. 1,24"</t>
  </si>
  <si>
    <t>(1)"m.č. 1,23"</t>
  </si>
  <si>
    <t>(1)"m.č. 1,26"</t>
  </si>
  <si>
    <t>(1)"m.č. 1,27"</t>
  </si>
  <si>
    <t>(1)"m.č. 1,28"</t>
  </si>
  <si>
    <t>(1)"m.č. 1,29"</t>
  </si>
  <si>
    <t>(1)"m.č. 1,30"</t>
  </si>
  <si>
    <t>(1)"m.č. 1,20"</t>
  </si>
  <si>
    <t>(2)"m.č. 1,19"</t>
  </si>
  <si>
    <t>(1)"m.č. 1,17"</t>
  </si>
  <si>
    <t>(1)"m.č. 1,14"</t>
  </si>
  <si>
    <t>(1)"m.č. 1,15"</t>
  </si>
  <si>
    <t>(2)"m.č. 1,16"</t>
  </si>
  <si>
    <t>(1)"m.č. 1,13"</t>
  </si>
  <si>
    <t>(1)"m.č. 1,12"</t>
  </si>
  <si>
    <t>(1)"m.č. 1,31"</t>
  </si>
  <si>
    <t>(1)"m.č. 1,32"</t>
  </si>
  <si>
    <t>(1)"m.č. 1,01"</t>
  </si>
  <si>
    <t>(1)"m.č. 1,03"</t>
  </si>
  <si>
    <t>(1)"m.č. 1,04"</t>
  </si>
  <si>
    <t>(1)"m.č. 1,05"</t>
  </si>
  <si>
    <t>(1)"m.č. 1,06"</t>
  </si>
  <si>
    <t>(2)"m.č. 1,07"</t>
  </si>
  <si>
    <t>(1)"m.č. 1,08"</t>
  </si>
  <si>
    <t>(1)"m.č. 1,09"</t>
  </si>
  <si>
    <t>2.NP- demontáž všech dveřních křídel</t>
  </si>
  <si>
    <t>(1)"m.č. 2,07"</t>
  </si>
  <si>
    <t>(3)"m.č. 2,09"</t>
  </si>
  <si>
    <t>(1)"m.č. 2,08"</t>
  </si>
  <si>
    <t>(1)"m.č. 2,06"</t>
  </si>
  <si>
    <t>(1)"m.č. 2,05"</t>
  </si>
  <si>
    <t>(3)"m.č. 2,03"</t>
  </si>
  <si>
    <t>(1)"m.č. 2,04"</t>
  </si>
  <si>
    <t>3.NP- demontáž všech dveřních křídel</t>
  </si>
  <si>
    <t>(1)"m.č. 3,08"</t>
  </si>
  <si>
    <t>(3)"m.č. 3,10"</t>
  </si>
  <si>
    <t>(1)"m.č. 3,09"</t>
  </si>
  <si>
    <t>(1)"m.č. 3,07"</t>
  </si>
  <si>
    <t>(1)"m.č. 3,06"</t>
  </si>
  <si>
    <t>(1)"m.č. 3,04"</t>
  </si>
  <si>
    <t>(1)"m.č. 3,05"</t>
  </si>
  <si>
    <t>351</t>
  </si>
  <si>
    <t>766694111</t>
  </si>
  <si>
    <t>Montáž parapetních desek dřevěných nebo plastových š do 30 cm</t>
  </si>
  <si>
    <t>438</t>
  </si>
  <si>
    <t>https://podminky.urs.cz/item/CS_URS_2022_01/766694111</t>
  </si>
  <si>
    <t>Tabuka truhlářských výrobků</t>
  </si>
  <si>
    <t xml:space="preserve">"Plastový parapet vnitřní ozn. 1.1/P "  1</t>
  </si>
  <si>
    <t xml:space="preserve">"Plastový parapet vnitřní ozn. 1.2/P "  11</t>
  </si>
  <si>
    <t xml:space="preserve">"Plastový parapet vnitřní ozn. 1.3/P "  1</t>
  </si>
  <si>
    <t xml:space="preserve">"Plastový parapet vnitřní ozn. 1.4/P "  1</t>
  </si>
  <si>
    <t xml:space="preserve">"Plastový parapet vnitřní ozn. 1.5/P "  10</t>
  </si>
  <si>
    <t xml:space="preserve">"Plastový parapet vnitřní ozn. 1.6/P "  6</t>
  </si>
  <si>
    <t xml:space="preserve">"Plastový parapet vnitřní ozn. 1.7/P "  2</t>
  </si>
  <si>
    <t xml:space="preserve">"Plastový parapet vnitřní ozn. 1.8/P "  12</t>
  </si>
  <si>
    <t xml:space="preserve">"Plastový parapet vnitřní ozn. 1.9/P "  14</t>
  </si>
  <si>
    <t xml:space="preserve">"Plastový parapet vnitřní ozn. 1.10/P "  1</t>
  </si>
  <si>
    <t>"Plastový parapet vnitřní ozn. 1.11/P " 2</t>
  </si>
  <si>
    <t>61140080</t>
  </si>
  <si>
    <t>parapet plastový vnitřní – š 300mm, barva bílá</t>
  </si>
  <si>
    <t>440</t>
  </si>
  <si>
    <t xml:space="preserve">"Plastový parapet vnitřní ozn. 1.1/P "  0,65*1</t>
  </si>
  <si>
    <t xml:space="preserve">"Plastový parapet vnitřní ozn. 1.2/P "  0,9*11</t>
  </si>
  <si>
    <t xml:space="preserve">"Plastový parapet vnitřní ozn. 1.3/P "  1*1</t>
  </si>
  <si>
    <t xml:space="preserve">"Plastový parapet vnitřní ozn. 1.4/P "  1,28*1</t>
  </si>
  <si>
    <t xml:space="preserve">"Plastový parapet vnitřní ozn. 1.5/P "  1,5*10</t>
  </si>
  <si>
    <t xml:space="preserve">"Plastový parapet vnitřní ozn. 1.6/P "  1,5*6</t>
  </si>
  <si>
    <t xml:space="preserve">"Plastový parapet vnitřní ozn. 1.7/P "  2,08*2</t>
  </si>
  <si>
    <t xml:space="preserve">"Plastový parapet vnitřní ozn. 1.8/P "  1,2*12</t>
  </si>
  <si>
    <t xml:space="preserve">"Plastový parapet vnitřní ozn. 1.9/P "  2,4*14</t>
  </si>
  <si>
    <t xml:space="preserve">"Plastový parapet vnitřní ozn. 1.10/P "  1,35*1</t>
  </si>
  <si>
    <t xml:space="preserve">"Plastový parapet vnitřní ozn. 1.10/P "  1,67*2</t>
  </si>
  <si>
    <t>93,68*1,15 'Přepočtené koeficientem množství</t>
  </si>
  <si>
    <t>353</t>
  </si>
  <si>
    <t>766694121</t>
  </si>
  <si>
    <t xml:space="preserve">Montáž parapetních desek dřevěných nebo plastových š přes 30 cm </t>
  </si>
  <si>
    <t>442</t>
  </si>
  <si>
    <t>https://podminky.urs.cz/item/CS_URS_2022_01/766694121</t>
  </si>
  <si>
    <t>"D.1.01.1.a.1 Technická zpráva.doc</t>
  </si>
  <si>
    <t>11,000 " ozn. 6.2/T</t>
  </si>
  <si>
    <t>61140082</t>
  </si>
  <si>
    <t>parapet plastový vnitřní – š 400mm, barva bílá</t>
  </si>
  <si>
    <t>444</t>
  </si>
  <si>
    <t>0,900*11 " ozn. 6.2/T</t>
  </si>
  <si>
    <t>355</t>
  </si>
  <si>
    <t>766694122</t>
  </si>
  <si>
    <t>Montáž parapetních dřevěných nebo plastových š přes 30 cm dl přes 1,0 do 1,6 m</t>
  </si>
  <si>
    <t>446</t>
  </si>
  <si>
    <t>https://podminky.urs.cz/item/CS_URS_2022_01/766694122</t>
  </si>
  <si>
    <t>1,000 " ozn. 6.4/T</t>
  </si>
  <si>
    <t>1.NP- montáž parapetů rozšířen o parapety v chodbě 1.22, 1.20 a na schodišti</t>
  </si>
  <si>
    <t>(2)"m.č. 1.221"</t>
  </si>
  <si>
    <t>(2)"m.č. 1.20"</t>
  </si>
  <si>
    <t>2.NP- montáž parapetů rozšířena o parapety v chodbě m. č. 2.01 a na schodišti m. č. 2.02</t>
  </si>
  <si>
    <t>448</t>
  </si>
  <si>
    <t>1,280*1 " ozn. 6.4/T</t>
  </si>
  <si>
    <t>(1,5*2)"m.č. 1.221"</t>
  </si>
  <si>
    <t>(1,5*2)"m.č. 1.20"</t>
  </si>
  <si>
    <t>(1,5*2)"m.č. 2.01"</t>
  </si>
  <si>
    <t>(1,5*2)"m.č. 2.02"</t>
  </si>
  <si>
    <t>357</t>
  </si>
  <si>
    <t>766811_R11</t>
  </si>
  <si>
    <t>Montáž kuchyňské linky</t>
  </si>
  <si>
    <t>kpl</t>
  </si>
  <si>
    <t>-470672294</t>
  </si>
  <si>
    <t xml:space="preserve">Montáž, zavěšení skříněk, kompletní instalaci dřezu s odkapávačem ,  výřez pro instalaci varné desky  včetně  instalace, instalace a zapojení sporáku </t>
  </si>
  <si>
    <t xml:space="preserve">rozsah a provedení výpis prvků  21/T</t>
  </si>
  <si>
    <t>61510_R11</t>
  </si>
  <si>
    <t xml:space="preserve">21/T – kuchyňská linka délky 3,2 m, včetně dřezu s odkapávačem a vestavěným elektrickým sporákem s varnou deskou a horními uzavíratelnými skříňkami </t>
  </si>
  <si>
    <t>248309642</t>
  </si>
  <si>
    <t>359</t>
  </si>
  <si>
    <t>998766102</t>
  </si>
  <si>
    <t>Přesun hmot tonážní pro kce truhlářské v objektech v přes 6 do 12 m</t>
  </si>
  <si>
    <t>450</t>
  </si>
  <si>
    <t>https://podminky.urs.cz/item/CS_URS_2022_01/998766102</t>
  </si>
  <si>
    <t>998766181</t>
  </si>
  <si>
    <t>Příplatek k přesunu hmot tonážní 766 prováděný bez použití mechanizace</t>
  </si>
  <si>
    <t>1406748814</t>
  </si>
  <si>
    <t>https://podminky.urs.cz/item/CS_URS_2022_01/998766181</t>
  </si>
  <si>
    <t>767</t>
  </si>
  <si>
    <t>Konstrukce zámečnické</t>
  </si>
  <si>
    <t>361</t>
  </si>
  <si>
    <t>767161824</t>
  </si>
  <si>
    <t>Demontáž zábradlí schodišťového nerozebíratelného hmotnosti 1 m zábradlí přes 20 kg do suti</t>
  </si>
  <si>
    <t>-2030138041</t>
  </si>
  <si>
    <t>https://podminky.urs.cz/item/CS_URS_2022_01/767161824</t>
  </si>
  <si>
    <t>1.NP- demontáž stávajícího zábradlí schodiště</t>
  </si>
  <si>
    <t>(3,36*2)"rameno"</t>
  </si>
  <si>
    <t>(0,3*2)"zrcadlo"</t>
  </si>
  <si>
    <t>2.NP- demontáž zábradlí</t>
  </si>
  <si>
    <t>767161851</t>
  </si>
  <si>
    <t>Demontáž madel schodišťových do suti</t>
  </si>
  <si>
    <t>-852158406</t>
  </si>
  <si>
    <t>https://podminky.urs.cz/item/CS_URS_2022_01/767161851</t>
  </si>
  <si>
    <t>(3,36*4)"rameno"</t>
  </si>
  <si>
    <t>363</t>
  </si>
  <si>
    <t>76716R01</t>
  </si>
  <si>
    <t>1/Z Nové zábradlí ocelové, výška 1,1 m, ocelový rošt z pásoviny tl. 5 mm, šířka 40 mm, mezery 120 mm, dřevěné madlo š/v 40/50 mm (dodávka + montáž včetně kotvení)</t>
  </si>
  <si>
    <t>84111337</t>
  </si>
  <si>
    <t>1.NP- zábradlí schodiště</t>
  </si>
  <si>
    <t>2.NP- zábradlí schodiště</t>
  </si>
  <si>
    <t>76716R02</t>
  </si>
  <si>
    <t>5/Z- demontáž stávající zábrany, rozměry 1500x600 mm, očištěníod původních nátěrů, nový nátěr 1x základ+ 2x vrchní, zpětná montáž, včetně kotvení</t>
  </si>
  <si>
    <t>-755951849</t>
  </si>
  <si>
    <t>365</t>
  </si>
  <si>
    <t>76716R03</t>
  </si>
  <si>
    <t>6/Z Soklová lišta hliník elox, výška 60 mm na celou šířku mezipodesty, délka 2450 mm</t>
  </si>
  <si>
    <t>-1500250922</t>
  </si>
  <si>
    <t>767610118</t>
  </si>
  <si>
    <t>Montáž oken kovových jednoduchých pevných do zdiva pl přes 2,5 m2</t>
  </si>
  <si>
    <t>452</t>
  </si>
  <si>
    <t>https://podminky.urs.cz/item/CS_URS_2022_01/767610118</t>
  </si>
  <si>
    <t>1,680*2,500*1 " ozn. 5.3/T</t>
  </si>
  <si>
    <t>367</t>
  </si>
  <si>
    <t>55341004</t>
  </si>
  <si>
    <t>okno Al s fixním zasklením dvojsklo přes plochu 1m2 v 1,5-2,5m</t>
  </si>
  <si>
    <t>454</t>
  </si>
  <si>
    <t>767640113</t>
  </si>
  <si>
    <t>Montáž dveří ocelových nebo hliníkových vchodových jednokřídlových s pevným bočním dílem</t>
  </si>
  <si>
    <t>284113204</t>
  </si>
  <si>
    <t>https://podminky.urs.cz/item/CS_URS_2022_01/767640113</t>
  </si>
  <si>
    <t>369</t>
  </si>
  <si>
    <t>55341331</t>
  </si>
  <si>
    <t xml:space="preserve">vstupní hliníkové dveře se samozavíračem  ozn.: 9/T , celkový rozměr otvoru 1475/2100, křídlo š=900 mm</t>
  </si>
  <si>
    <t>-1774161679</t>
  </si>
  <si>
    <t>767640114</t>
  </si>
  <si>
    <t>Montáž dveří ocelových nebo hliníkových vchodových jednokřídlových s pevným bočním dílem a nadsvětlíkem</t>
  </si>
  <si>
    <t>456</t>
  </si>
  <si>
    <t>https://podminky.urs.cz/item/CS_URS_2022_01/767640114</t>
  </si>
  <si>
    <t>1,000 " ozn. 5.2/T</t>
  </si>
  <si>
    <t>371</t>
  </si>
  <si>
    <t>55341337.1</t>
  </si>
  <si>
    <t>dveře jednokřídlé Al prosklené s nadsvětlíkem max rozměru otvoru 4m2</t>
  </si>
  <si>
    <t>458</t>
  </si>
  <si>
    <t>1*3,7 "Přepočtené koeficientem množství</t>
  </si>
  <si>
    <t>767641112</t>
  </si>
  <si>
    <t>Montáž automatických dveří linerálních v do 2,2 m š přes 1,0 do 1,8 m</t>
  </si>
  <si>
    <t>460</t>
  </si>
  <si>
    <t>https://podminky.urs.cz/item/CS_URS_2022_01/767641112</t>
  </si>
  <si>
    <t>1,000 " ozn. 4.3/T</t>
  </si>
  <si>
    <t>373</t>
  </si>
  <si>
    <t>55329100.1</t>
  </si>
  <si>
    <t>dveře automatické vnitřní posuvné lineárně, rám Al profily 25mm, zasklení jednoduché bezpečnostní, 1 křídlé 1000x2200mm</t>
  </si>
  <si>
    <t>462</t>
  </si>
  <si>
    <t>767661811</t>
  </si>
  <si>
    <t>Demontáž mříží pevných nebo otevíravých</t>
  </si>
  <si>
    <t>464</t>
  </si>
  <si>
    <t>https://podminky.urs.cz/item/CS_URS_2022_01/767661811</t>
  </si>
  <si>
    <t>"D.1.01.1.b.011 Řez A-A´ - bourání.dwg</t>
  </si>
  <si>
    <t>1,475*2,800 " m.č. 1.01 (dělící mříž s dveřmi 800x1970 mm</t>
  </si>
  <si>
    <t>1.NP- demontáž mříže v m. č. 1.20</t>
  </si>
  <si>
    <t>(1,5*2,5)*1</t>
  </si>
  <si>
    <t>m. č. 1.14 a 1.15 – v rámci provádění nové dlažby bude nutné provést demontáž stávajících mříží, očištění a nový nátěr – položka 4/Z</t>
  </si>
  <si>
    <t>1,75*2,75</t>
  </si>
  <si>
    <t>375</t>
  </si>
  <si>
    <t>767662110</t>
  </si>
  <si>
    <t>Montáž mříží pevných šroubovaných</t>
  </si>
  <si>
    <t>-1596479934</t>
  </si>
  <si>
    <t>https://podminky.urs.cz/item/CS_URS_2022_01/767662110</t>
  </si>
  <si>
    <t>767662_R01</t>
  </si>
  <si>
    <t>Montáž mříží pevných šroubovaných- úprava kotvení</t>
  </si>
  <si>
    <t>896231502</t>
  </si>
  <si>
    <t>377</t>
  </si>
  <si>
    <t>767871_R11</t>
  </si>
  <si>
    <t>9/Z– zástěna kontejnerového stání u vstupu do objektu - nosné profily 50/50 mm, pozink, výplň vláknocementová deska do exteriéru v/š/tl. 1192/1700/8 mm, odstín tmavě šedá, dodávka a montáž</t>
  </si>
  <si>
    <t>1147000305</t>
  </si>
  <si>
    <t>https://podminky.urs.cz/item/CS_URS_2022_01/767871_R11</t>
  </si>
  <si>
    <t>R-767646.1</t>
  </si>
  <si>
    <t>Montáž dveří ocelových trezorových jednokřídlových</t>
  </si>
  <si>
    <t>466</t>
  </si>
  <si>
    <t>1,000 " m.č. 1.05 (ozn. 3.3/T)</t>
  </si>
  <si>
    <t>379</t>
  </si>
  <si>
    <t>5534121.1</t>
  </si>
  <si>
    <t>trezorové dveře ozn. 3.3/T (800x1950 mm) bezpečnostní tř. I dle ČSN EN 1143-1 kap. 4 včetně zárubňového rámu</t>
  </si>
  <si>
    <t>set</t>
  </si>
  <si>
    <t>468</t>
  </si>
  <si>
    <t>767648351</t>
  </si>
  <si>
    <t>Montáž spojení dveří a stěny průběžné</t>
  </si>
  <si>
    <t>470</t>
  </si>
  <si>
    <t>https://podminky.urs.cz/item/CS_URS_2022_01/767648351</t>
  </si>
  <si>
    <t>(0,935*2+2,050*2)*1 " m.č. 1.05 (ozn. 3.3/T)</t>
  </si>
  <si>
    <t>381</t>
  </si>
  <si>
    <t>767648511</t>
  </si>
  <si>
    <t>Montáž ocelového nebo hliníkového prahu dveře jednokřídlové</t>
  </si>
  <si>
    <t>472</t>
  </si>
  <si>
    <t>https://podminky.urs.cz/item/CS_URS_2022_01/767648511</t>
  </si>
  <si>
    <t>767996803</t>
  </si>
  <si>
    <t>Demontáž atypických zámečnických konstrukcí rozebráním hm jednotlivých dílů přes 100 do 250 kg</t>
  </si>
  <si>
    <t>kg</t>
  </si>
  <si>
    <t>474</t>
  </si>
  <si>
    <t>https://podminky.urs.cz/item/CS_URS_2022_01/767996803</t>
  </si>
  <si>
    <t xml:space="preserve">200,000 " m.č. 1.03/1.05 (trezorové dveře) </t>
  </si>
  <si>
    <t>383</t>
  </si>
  <si>
    <t>998767102</t>
  </si>
  <si>
    <t>Přesun hmot tonážní pro zámečnické konstrukce v objektech v přes 6 do 12 m</t>
  </si>
  <si>
    <t>476</t>
  </si>
  <si>
    <t>https://podminky.urs.cz/item/CS_URS_2022_01/998767102</t>
  </si>
  <si>
    <t>998767181</t>
  </si>
  <si>
    <t>Příplatek k přesunu hmot tonážní 767 prováděný bez použití mechanizace</t>
  </si>
  <si>
    <t>1604941070</t>
  </si>
  <si>
    <t>https://podminky.urs.cz/item/CS_URS_2022_01/998767181</t>
  </si>
  <si>
    <t>771</t>
  </si>
  <si>
    <t>Podlahy z dlaždic</t>
  </si>
  <si>
    <t>385</t>
  </si>
  <si>
    <t>771111011</t>
  </si>
  <si>
    <t>Vysátí podkladu před pokládkou dlažby</t>
  </si>
  <si>
    <t>478</t>
  </si>
  <si>
    <t>https://podminky.urs.cz/item/CS_URS_2022_01/771111011</t>
  </si>
  <si>
    <t>" m.č. 1.01 "3,38</t>
  </si>
  <si>
    <t>" m.č. 1.02a "18,44</t>
  </si>
  <si>
    <t>" m.č. 1.02b "30,22</t>
  </si>
  <si>
    <t>" m.č. 1.03 "7,73</t>
  </si>
  <si>
    <t>" m.č. 1.04 "2,27</t>
  </si>
  <si>
    <t>" m.č. 1.06 "4,19</t>
  </si>
  <si>
    <t>" m.č. 1.07a "1,71</t>
  </si>
  <si>
    <t>" m.č. 1.07b "5,51</t>
  </si>
  <si>
    <t>" m.č. 1.10 "26,51</t>
  </si>
  <si>
    <t>" m.č. 1.11 "1,97</t>
  </si>
  <si>
    <t>" m.č. 1.12 "2</t>
  </si>
  <si>
    <t>" m.č. 1.13 "6,53</t>
  </si>
  <si>
    <t>" m.č. 1.14 "4,6</t>
  </si>
  <si>
    <t>" m.č. 1.15 "4,6</t>
  </si>
  <si>
    <t>" m.č. 1.18 "1,43</t>
  </si>
  <si>
    <t>" m.č. 1.19 "32,19</t>
  </si>
  <si>
    <t>" m.č. 1.20 "12,21</t>
  </si>
  <si>
    <t>" m.č. 1.22 "17,84</t>
  </si>
  <si>
    <t>" m.č. 1.23 "1,44</t>
  </si>
  <si>
    <t>" m.č. 1.24 "6,32</t>
  </si>
  <si>
    <t>" m.č. 1.26 "17,26</t>
  </si>
  <si>
    <t>" m.č. 1.29 "4,32</t>
  </si>
  <si>
    <t>" m.č. 1.30 "1,92</t>
  </si>
  <si>
    <t>Půdorys 2.NP</t>
  </si>
  <si>
    <t>" m.č. 2.01 "20,04</t>
  </si>
  <si>
    <t>" m.č. 2.03a "1,6</t>
  </si>
  <si>
    <t>" m.č. 2.03b "1,6</t>
  </si>
  <si>
    <t>" m.č. 2.04a "1,64</t>
  </si>
  <si>
    <t>" m.č. 2.04b "3,16</t>
  </si>
  <si>
    <t>" m.č. 2.05 "36,3</t>
  </si>
  <si>
    <t>" m.č. 2.06 "37,02</t>
  </si>
  <si>
    <t>" m.č. 2.07 "36,3</t>
  </si>
  <si>
    <t>" m.č. 2.08a "1,6</t>
  </si>
  <si>
    <t>" m.č. 2.08b "1,6</t>
  </si>
  <si>
    <t>" m.č. 2.09a "1,82</t>
  </si>
  <si>
    <t>" m.č. 2.09b "3,07</t>
  </si>
  <si>
    <t xml:space="preserve">Půdorys 3.NP </t>
  </si>
  <si>
    <t>"m.č. 3.04 "2,05</t>
  </si>
  <si>
    <t>"m.č. 3.05 "4,72</t>
  </si>
  <si>
    <t>" m.č. 3.09 "1,6</t>
  </si>
  <si>
    <t>" m.č. 3.10a "1,6</t>
  </si>
  <si>
    <t>" m.č. 3.10b "5,3</t>
  </si>
  <si>
    <t>Doplnění keramické dlažby na podestě a mezipodestě</t>
  </si>
  <si>
    <t>" m.č. 1.21 "8,55</t>
  </si>
  <si>
    <t>" m.č. 2.02 "13,48</t>
  </si>
  <si>
    <t>" m.č. 3.02 "13,48</t>
  </si>
  <si>
    <t>Úprava sociálky 2NP</t>
  </si>
  <si>
    <t>771121011</t>
  </si>
  <si>
    <t>Nátěr penetrační na podlahu</t>
  </si>
  <si>
    <t>480</t>
  </si>
  <si>
    <t>https://podminky.urs.cz/item/CS_URS_2022_01/771121011</t>
  </si>
  <si>
    <t>PDL_KRD_20*0,1</t>
  </si>
  <si>
    <t>387</t>
  </si>
  <si>
    <t>771151022</t>
  </si>
  <si>
    <t>Samonivelační stěrka podlah pevnosti 30 MPa tl přes 3 do 5 mm</t>
  </si>
  <si>
    <t>482</t>
  </si>
  <si>
    <t>https://podminky.urs.cz/item/CS_URS_2022_01/771151022</t>
  </si>
  <si>
    <t>771161011</t>
  </si>
  <si>
    <t>Montáž profilu dilatační spáry bez izolace v rovině dlažby</t>
  </si>
  <si>
    <t>484</t>
  </si>
  <si>
    <t>https://podminky.urs.cz/item/CS_URS_2022_01/771161011</t>
  </si>
  <si>
    <t>1,475 " m.č. 1.01/1.02a</t>
  </si>
  <si>
    <t>1,680 " m.č. 1.02a/1.02b</t>
  </si>
  <si>
    <t>389</t>
  </si>
  <si>
    <t>59054164</t>
  </si>
  <si>
    <t>profil dilatační s bočními díly z PVC/CPE tl 10mm</t>
  </si>
  <si>
    <t>486</t>
  </si>
  <si>
    <t>3,155*1,1 "Přepočtené koeficientem množství</t>
  </si>
  <si>
    <t>771161021</t>
  </si>
  <si>
    <t>Montáž profilu ukončujícího pro plynulý přechod (dlažby s kobercem apod.)</t>
  </si>
  <si>
    <t>488</t>
  </si>
  <si>
    <t>https://podminky.urs.cz/item/CS_URS_2022_01/771161021</t>
  </si>
  <si>
    <t>0,935 " m.č. 1.02a/1.05</t>
  </si>
  <si>
    <t>0,800 " m.č. 1.02a/1.16</t>
  </si>
  <si>
    <t>0,800 " m.č. 1.12/1.13</t>
  </si>
  <si>
    <t>0,700 " m.č. 1.22/1.23</t>
  </si>
  <si>
    <t>0,800 " m.č. 1.22/1.29</t>
  </si>
  <si>
    <t>0,700 " m.č. 2.01/2.03a</t>
  </si>
  <si>
    <t>0,700 " m.č. 2.04a/2.05</t>
  </si>
  <si>
    <t>0,700 " m.č. 2.01/2.08a</t>
  </si>
  <si>
    <t>0,700 " m.č. 2.07/2.09a</t>
  </si>
  <si>
    <t>0,800 " m.č. 3.03/3.04</t>
  </si>
  <si>
    <t>0,700 " m.č. 3.01/3.09</t>
  </si>
  <si>
    <t>391</t>
  </si>
  <si>
    <t>59054101</t>
  </si>
  <si>
    <t>profil přechodový Al s pohyblivým ramenem 10x20mm</t>
  </si>
  <si>
    <t>490</t>
  </si>
  <si>
    <t>8,335*1,1 "Přepočtené koeficientem množství</t>
  </si>
  <si>
    <t>771473810</t>
  </si>
  <si>
    <t>Demontáž soklíků z dlaždic keramických lepených rovných</t>
  </si>
  <si>
    <t>492</t>
  </si>
  <si>
    <t>https://podminky.urs.cz/item/CS_URS_2022_01/771473810</t>
  </si>
  <si>
    <t>0,200+0,050+0,050+2,550+0,550+0,400+0,150 " m.č. 1.03</t>
  </si>
  <si>
    <t>393</t>
  </si>
  <si>
    <t>771474112</t>
  </si>
  <si>
    <t>Montáž soklů z dlaždic keramických rovných flexibilní lepidlo v přes 65 do 90 mm</t>
  </si>
  <si>
    <t>494</t>
  </si>
  <si>
    <t>https://podminky.urs.cz/item/CS_URS_2022_01/771474112</t>
  </si>
  <si>
    <t>" m.č. 1.01 "7,35</t>
  </si>
  <si>
    <t>" m.č. 1.02a "17,18</t>
  </si>
  <si>
    <t>" m.č. 1.02b "21,99</t>
  </si>
  <si>
    <t>" m.č. 1.03 "11,12</t>
  </si>
  <si>
    <t>" m.č. 1.04 "6,03</t>
  </si>
  <si>
    <t>" m.č. 1.06 "8,19</t>
  </si>
  <si>
    <t>" m.č. 1.07a "5,23</t>
  </si>
  <si>
    <t>" m.č. 1.07b "9,39</t>
  </si>
  <si>
    <t>" m.č. 1.10 "20,6</t>
  </si>
  <si>
    <t>" m.č. 1.11 "5,61</t>
  </si>
  <si>
    <t>" m.č. 1.12 "5,66</t>
  </si>
  <si>
    <t>" m.č. 1.13 "10,22</t>
  </si>
  <si>
    <t>" m.č. 1.14 "8,58</t>
  </si>
  <si>
    <t>" m.č. 1.15 "8,58</t>
  </si>
  <si>
    <t>" m.č. 1.18 "4,78</t>
  </si>
  <si>
    <t>" m.č. 1.19 "22,69</t>
  </si>
  <si>
    <t>" m.č. 1.20 "13,98</t>
  </si>
  <si>
    <t>" m.č. 1.22 "16,89</t>
  </si>
  <si>
    <t>" m.č. 1.23 "4,8</t>
  </si>
  <si>
    <t>" m.č. 1.24 "10,06</t>
  </si>
  <si>
    <t>" m.č. 1.26 "16,62</t>
  </si>
  <si>
    <t>" m.č. 1.29 "8,31</t>
  </si>
  <si>
    <t>" m.č. 1.30 "5,54</t>
  </si>
  <si>
    <t>" m.č. 2.01 "17,91</t>
  </si>
  <si>
    <t>" m.č. 2.03a "5,06</t>
  </si>
  <si>
    <t>" m.č. 2.03b "5,06</t>
  </si>
  <si>
    <t>" m.č. 2.04a "5,73</t>
  </si>
  <si>
    <t>" m.č. 2.04b "6,85+2*0,9+0,1</t>
  </si>
  <si>
    <t>" m.č. 2.05 "24,1</t>
  </si>
  <si>
    <t>" m.č. 2.06 "24,34</t>
  </si>
  <si>
    <t>" m.č. 2.07 "24,1</t>
  </si>
  <si>
    <t>" m.č. 2.08a "5,06</t>
  </si>
  <si>
    <t>" m.č. 2.08b "5,06</t>
  </si>
  <si>
    <t>" m.č. 2.09a "5,73</t>
  </si>
  <si>
    <t>" m.č. 2.09b "6,86+2*0,9+0,1</t>
  </si>
  <si>
    <t>"m.č. 3.04 "5,73</t>
  </si>
  <si>
    <t>"m.č. 3.05 "8,69</t>
  </si>
  <si>
    <t>" m.č. 3.09 "5,06</t>
  </si>
  <si>
    <t>" m.č. 3.10a "5,06</t>
  </si>
  <si>
    <t>" m.č. 3.10b "9,21</t>
  </si>
  <si>
    <t>" m.č. 1.21 "11,7</t>
  </si>
  <si>
    <t>" m.č. 2.02 "14,69</t>
  </si>
  <si>
    <t>" m.č. 3.02 "14,69</t>
  </si>
  <si>
    <t>59761416</t>
  </si>
  <si>
    <t>sokl-dlažba keramická slinutá hladká do interiéru i exteriéru 300x80mm</t>
  </si>
  <si>
    <t>496</t>
  </si>
  <si>
    <t>PDL_KRD_20*3,667 "Přepočtené koeficientem množství</t>
  </si>
  <si>
    <t>395</t>
  </si>
  <si>
    <t>771573810</t>
  </si>
  <si>
    <t>Demontáž podlah z dlaždic keramických lepených</t>
  </si>
  <si>
    <t>498</t>
  </si>
  <si>
    <t>https://podminky.urs.cz/item/CS_URS_2022_01/771573810</t>
  </si>
  <si>
    <t>771574112</t>
  </si>
  <si>
    <t>Montáž podlah keramických hladkých lepených flexibilním lepidlem přes 9 do 12 ks/m2</t>
  </si>
  <si>
    <t>500</t>
  </si>
  <si>
    <t>https://podminky.urs.cz/item/CS_URS_2022_01/771574112</t>
  </si>
  <si>
    <t>397</t>
  </si>
  <si>
    <t>59761434</t>
  </si>
  <si>
    <t>dlažba keramická slinutá hladká do interiéru i exteriéru pro vysoké mechanické namáhání přes 9 do 12ks/m2</t>
  </si>
  <si>
    <t>502</t>
  </si>
  <si>
    <t>PDL_KRD_10*1,1 "Přepočtené koeficientem množství</t>
  </si>
  <si>
    <t>771577111</t>
  </si>
  <si>
    <t>Příplatek k montáži podlah keramických lepených flexibilním lepidlem za plochu do 5 m2</t>
  </si>
  <si>
    <t>504</t>
  </si>
  <si>
    <t>https://podminky.urs.cz/item/CS_URS_2022_01/771577111</t>
  </si>
  <si>
    <t>Úparva sociálky 2NP</t>
  </si>
  <si>
    <t>399</t>
  </si>
  <si>
    <t>771591112</t>
  </si>
  <si>
    <t>Izolace pod dlažbu nátěrem nebo stěrkou ve dvou vrstvách</t>
  </si>
  <si>
    <t>506</t>
  </si>
  <si>
    <t>https://podminky.urs.cz/item/CS_URS_2022_01/771591112</t>
  </si>
  <si>
    <t>Úprava sociálek 2NP</t>
  </si>
  <si>
    <t>771591115</t>
  </si>
  <si>
    <t>Podlahy spárování silikonem</t>
  </si>
  <si>
    <t>508</t>
  </si>
  <si>
    <t>https://podminky.urs.cz/item/CS_URS_2022_01/771591115</t>
  </si>
  <si>
    <t>401</t>
  </si>
  <si>
    <t>771591121</t>
  </si>
  <si>
    <t>Podlahy separační provazec do pružných spar průměru 4 mm</t>
  </si>
  <si>
    <t>510</t>
  </si>
  <si>
    <t>https://podminky.urs.cz/item/CS_URS_2022_01/771591121</t>
  </si>
  <si>
    <t>771591184</t>
  </si>
  <si>
    <t>Pracnější řezání podlah z dlaždic keramických rovné</t>
  </si>
  <si>
    <t>512</t>
  </si>
  <si>
    <t>https://podminky.urs.cz/item/CS_URS_2022_01/771591184</t>
  </si>
  <si>
    <t>PDL_KRD_20/20 " sokl</t>
  </si>
  <si>
    <t>PDL_KRD_20/2 " plocha</t>
  </si>
  <si>
    <t>403</t>
  </si>
  <si>
    <t>771591241</t>
  </si>
  <si>
    <t>Izolace těsnícími pásy vnitřní kout</t>
  </si>
  <si>
    <t>514</t>
  </si>
  <si>
    <t>https://podminky.urs.cz/item/CS_URS_2022_01/771591241</t>
  </si>
  <si>
    <t>" m.č. 1.04 "4</t>
  </si>
  <si>
    <t>" m.č. 1.06 "4</t>
  </si>
  <si>
    <t>" m.č. 1.07a "4</t>
  </si>
  <si>
    <t>" m.č. 1.07b "4</t>
  </si>
  <si>
    <t>" m.č. 1.11 "4</t>
  </si>
  <si>
    <t>" m.č. 1.12 "4</t>
  </si>
  <si>
    <t>" m.č. 1.23 "4</t>
  </si>
  <si>
    <t>" m.č. 1.24 "4</t>
  </si>
  <si>
    <t>" m.č. 1.29 "4</t>
  </si>
  <si>
    <t>" m.č. 1.30 "4</t>
  </si>
  <si>
    <t>" m.č. 2.03a "4</t>
  </si>
  <si>
    <t>" m.č. 2.03b "4</t>
  </si>
  <si>
    <t>" m.č. 2.04a "4</t>
  </si>
  <si>
    <t>" m.č. 2.04b "4</t>
  </si>
  <si>
    <t>" m.č. 2.05 "4</t>
  </si>
  <si>
    <t>" m.č. 2.06 "4</t>
  </si>
  <si>
    <t>" m.č. 2.07 "4</t>
  </si>
  <si>
    <t>" m.č. 2.08a "4</t>
  </si>
  <si>
    <t>" m.č. 2.08b "4</t>
  </si>
  <si>
    <t>" m.č. 2.09a "4</t>
  </si>
  <si>
    <t>" m.č. 2.09b "4</t>
  </si>
  <si>
    <t>"m.č. 3.04 "4</t>
  </si>
  <si>
    <t>"m.č. 3.05 "4</t>
  </si>
  <si>
    <t>" m.č. 3.09 "4</t>
  </si>
  <si>
    <t>" m.č. 3.10a "4</t>
  </si>
  <si>
    <t>" m.č. 3.10b "4</t>
  </si>
  <si>
    <t>2,0 " m.č. 2.04b</t>
  </si>
  <si>
    <t>2,0 " m.č. 2.09b</t>
  </si>
  <si>
    <t>771591242</t>
  </si>
  <si>
    <t>Izolace těsnícími pásy vnější roh</t>
  </si>
  <si>
    <t>516</t>
  </si>
  <si>
    <t>https://podminky.urs.cz/item/CS_URS_2022_01/771591242</t>
  </si>
  <si>
    <t>2,000 " m.č. 2.04a</t>
  </si>
  <si>
    <t>2,000 " m.č. 2.09a</t>
  </si>
  <si>
    <t>405</t>
  </si>
  <si>
    <t>771591264</t>
  </si>
  <si>
    <t>Izolace těsnícími pásy mezi podlahou a stěnou</t>
  </si>
  <si>
    <t>518</t>
  </si>
  <si>
    <t>https://podminky.urs.cz/item/CS_URS_2022_01/771591264</t>
  </si>
  <si>
    <t>" m.č. 2.04b "6,85</t>
  </si>
  <si>
    <t>" m.č. 2.09b "6,86</t>
  </si>
  <si>
    <t>771591R01</t>
  </si>
  <si>
    <t>Montáž protiskluzového profilu</t>
  </si>
  <si>
    <t>-1245670649</t>
  </si>
  <si>
    <t xml:space="preserve">7/Z </t>
  </si>
  <si>
    <t>Ukončovací protiskluzová nerez lišta</t>
  </si>
  <si>
    <t>l = 1 500 mm</t>
  </si>
  <si>
    <t>8/Z</t>
  </si>
  <si>
    <t>l = 970 mm</t>
  </si>
  <si>
    <t>407</t>
  </si>
  <si>
    <t>59054147R01</t>
  </si>
  <si>
    <t xml:space="preserve">profil schodový protiskluzový ušlechtilá ocel V2A R10 V6  30x1000mm</t>
  </si>
  <si>
    <t>312205870</t>
  </si>
  <si>
    <t>1,5*10</t>
  </si>
  <si>
    <t>0,97*4</t>
  </si>
  <si>
    <t>18,88*1,2 'Přepočtené koeficientem množství</t>
  </si>
  <si>
    <t>771592011</t>
  </si>
  <si>
    <t>Čištění vnitřních ploch podlah nebo schodišť po položení dlažby chemickými prostředky</t>
  </si>
  <si>
    <t>520</t>
  </si>
  <si>
    <t>https://podminky.urs.cz/item/CS_URS_2022_01/771592011</t>
  </si>
  <si>
    <t>PDL_KRD_20*0,08</t>
  </si>
  <si>
    <t>409</t>
  </si>
  <si>
    <t>998771102</t>
  </si>
  <si>
    <t>Přesun hmot tonážní pro podlahy z dlaždic v objektech v přes 6 do 12 m</t>
  </si>
  <si>
    <t>522</t>
  </si>
  <si>
    <t>https://podminky.urs.cz/item/CS_URS_2022_01/998771102</t>
  </si>
  <si>
    <t>998771181</t>
  </si>
  <si>
    <t>Příplatek k přesunu hmot tonážní 771 prováděný bez použití mechanizace</t>
  </si>
  <si>
    <t>-1323866860</t>
  </si>
  <si>
    <t>https://podminky.urs.cz/item/CS_URS_2022_01/998771181</t>
  </si>
  <si>
    <t>773</t>
  </si>
  <si>
    <t>Podlahy z litého teraca</t>
  </si>
  <si>
    <t>411</t>
  </si>
  <si>
    <t>773993901</t>
  </si>
  <si>
    <t>Broušení stávající podlahy z litého teraca</t>
  </si>
  <si>
    <t>-1718620434</t>
  </si>
  <si>
    <t>https://podminky.urs.cz/item/CS_URS_2022_01/773993901</t>
  </si>
  <si>
    <t>Scodiště m.č. 1.21</t>
  </si>
  <si>
    <t>((0,28+0,17)*0,97)*8*2</t>
  </si>
  <si>
    <t>Schodiště m.č.2.02</t>
  </si>
  <si>
    <t>773993903</t>
  </si>
  <si>
    <t>Hloubkové čištění podlahy z litého teraca</t>
  </si>
  <si>
    <t>1275328197</t>
  </si>
  <si>
    <t>https://podminky.urs.cz/item/CS_URS_2022_01/773993903</t>
  </si>
  <si>
    <t>413</t>
  </si>
  <si>
    <t>773993907</t>
  </si>
  <si>
    <t>Impregnace podlahy z litého teraca</t>
  </si>
  <si>
    <t>28027746</t>
  </si>
  <si>
    <t>https://podminky.urs.cz/item/CS_URS_2022_01/773993907</t>
  </si>
  <si>
    <t>773993R01</t>
  </si>
  <si>
    <t>Oprava teraca- příplatek za práci na schodišti</t>
  </si>
  <si>
    <t>1539267409</t>
  </si>
  <si>
    <t>415</t>
  </si>
  <si>
    <t>998773102</t>
  </si>
  <si>
    <t>Přesun hmot tonážní pro podlahy teracové lité v objektech v přes 6 do 12 m</t>
  </si>
  <si>
    <t>1014838187</t>
  </si>
  <si>
    <t>https://podminky.urs.cz/item/CS_URS_2022_01/998773102</t>
  </si>
  <si>
    <t>416</t>
  </si>
  <si>
    <t>998773181</t>
  </si>
  <si>
    <t>Příplatek k přesunu hmot tonážní 773 prováděný bez použití mechanizace</t>
  </si>
  <si>
    <t>654475435</t>
  </si>
  <si>
    <t>https://podminky.urs.cz/item/CS_URS_2022_01/998773181</t>
  </si>
  <si>
    <t>776</t>
  </si>
  <si>
    <t>Podlahy povlakové</t>
  </si>
  <si>
    <t>417</t>
  </si>
  <si>
    <t>776111112</t>
  </si>
  <si>
    <t>Broušení betonového podkladu povlakových podlah</t>
  </si>
  <si>
    <t>524</t>
  </si>
  <si>
    <t>https://podminky.urs.cz/item/CS_URS_2022_01/776111112</t>
  </si>
  <si>
    <t>418</t>
  </si>
  <si>
    <t>776111311</t>
  </si>
  <si>
    <t>Vysátí podkladu povlakových podlah</t>
  </si>
  <si>
    <t>528</t>
  </si>
  <si>
    <t>https://podminky.urs.cz/item/CS_URS_2022_01/776111311</t>
  </si>
  <si>
    <t>419</t>
  </si>
  <si>
    <t>776111323</t>
  </si>
  <si>
    <t>Vysátí podkladu povlakových podlah schodišťových stupňů</t>
  </si>
  <si>
    <t>530</t>
  </si>
  <si>
    <t>https://podminky.urs.cz/item/CS_URS_2022_01/776111323</t>
  </si>
  <si>
    <t>1,500*10 " m.č. 1.20</t>
  </si>
  <si>
    <t>1,075*18 " m.č. 1.21/2.02</t>
  </si>
  <si>
    <t>1,075*18 " m.č. 2.02/3.02</t>
  </si>
  <si>
    <t>420</t>
  </si>
  <si>
    <t>532</t>
  </si>
  <si>
    <t>1,500*11*0,3 " m.č. 1.20</t>
  </si>
  <si>
    <t>1,075*19*0,3 " m.č. 1.21/2.02</t>
  </si>
  <si>
    <t>1,075*19*0,3 " m.č. 2.02/3.02</t>
  </si>
  <si>
    <t>421</t>
  </si>
  <si>
    <t>776121111</t>
  </si>
  <si>
    <t>Vodou ředitelná penetrace savého podkladu povlakových podlah</t>
  </si>
  <si>
    <t>534</t>
  </si>
  <si>
    <t>https://podminky.urs.cz/item/CS_URS_2022_01/776121111</t>
  </si>
  <si>
    <t>776121113</t>
  </si>
  <si>
    <t>Vodou ředitelná penetrace savého podkladu povlakových podlah schodišťových stupňů</t>
  </si>
  <si>
    <t>536</t>
  </si>
  <si>
    <t>https://podminky.urs.cz/item/CS_URS_2022_01/776121113</t>
  </si>
  <si>
    <t>VV viz. položka č. 776111321</t>
  </si>
  <si>
    <t>53,700*(0,3+0,18)</t>
  </si>
  <si>
    <t>423</t>
  </si>
  <si>
    <t>538</t>
  </si>
  <si>
    <t>VV viz. položka č. 776111331</t>
  </si>
  <si>
    <t>57,350*(0,3+0,18)</t>
  </si>
  <si>
    <t>424</t>
  </si>
  <si>
    <t>776141122</t>
  </si>
  <si>
    <t>Vyrovnání podkladu povlakových podlah stěrkou pevnosti 30 MPa tl přes 3 do 5 mm</t>
  </si>
  <si>
    <t>540</t>
  </si>
  <si>
    <t>https://podminky.urs.cz/item/CS_URS_2022_01/776141122</t>
  </si>
  <si>
    <t>425</t>
  </si>
  <si>
    <t>776201811</t>
  </si>
  <si>
    <t>Demontáž lepených povlakových podlah bez podložky ručně</t>
  </si>
  <si>
    <t>542</t>
  </si>
  <si>
    <t>https://podminky.urs.cz/item/CS_URS_2022_01/776201811</t>
  </si>
  <si>
    <t>3,150 " m.č. 1.21</t>
  </si>
  <si>
    <t>4,275+3,920 " m.č. 2.02</t>
  </si>
  <si>
    <t>4,275 " m.č. 3.02</t>
  </si>
  <si>
    <t>426</t>
  </si>
  <si>
    <t>776201812</t>
  </si>
  <si>
    <t>Demontáž lepených povlakových podlah s podložkou ručně</t>
  </si>
  <si>
    <t>544</t>
  </si>
  <si>
    <t>https://podminky.urs.cz/item/CS_URS_2022_01/776201812</t>
  </si>
  <si>
    <t>427</t>
  </si>
  <si>
    <t>776221111</t>
  </si>
  <si>
    <t>Lepení pásů z PVC standardním lepidlem</t>
  </si>
  <si>
    <t>550</t>
  </si>
  <si>
    <t>https://podminky.urs.cz/item/CS_URS_2022_01/776221111</t>
  </si>
  <si>
    <t>PVC</t>
  </si>
  <si>
    <t>" m.č. 1.05 "11,06</t>
  </si>
  <si>
    <t>" m.č. 1.08 "14,81</t>
  </si>
  <si>
    <t>" m.č. 1.09 "32,48</t>
  </si>
  <si>
    <t>" m.č. 1.16 "9,73</t>
  </si>
  <si>
    <t>" m.č. 1.17 "8,45</t>
  </si>
  <si>
    <t>"m.č. 3.06 "19,86</t>
  </si>
  <si>
    <t>Antistatické PVC</t>
  </si>
  <si>
    <t>" m.č. 1.25B "16,01</t>
  </si>
  <si>
    <t>"m.č. 3.03 "95,57</t>
  </si>
  <si>
    <t>"m.č. 3.07 "19,5</t>
  </si>
  <si>
    <t>428</t>
  </si>
  <si>
    <t>28411012.1</t>
  </si>
  <si>
    <t xml:space="preserve">PVC vinyl heterogenní protiskluzná tl 2,50mm,  nášlapná vrstva 0,90mm, třída zátěže 34/43, otlak do 0,03mm, R10, hořlavost Bfl S1</t>
  </si>
  <si>
    <t>552</t>
  </si>
  <si>
    <t>PDL_PVC_10*1,1 "Přepočtené koeficientem množství</t>
  </si>
  <si>
    <t>429</t>
  </si>
  <si>
    <t>28411025</t>
  </si>
  <si>
    <t>PVC vinyl homogenní zátěžová antistatické tl 2,00mm, R &lt;1000MΩ, třída zátěže 34/43, hořlavost Bfl S1</t>
  </si>
  <si>
    <t>-446353302</t>
  </si>
  <si>
    <t>PVC vinyl homogenní zátěžová antistatické tl 2,00mm, R &lt;1000M?, třída zátěže 34/43, hořlavost Bfl S1</t>
  </si>
  <si>
    <t>PDL_APVC_10*1,1</t>
  </si>
  <si>
    <t>430</t>
  </si>
  <si>
    <t>776301811</t>
  </si>
  <si>
    <t>Odstranění lepených podlahovin bez podložky ze schodišťových stupňů</t>
  </si>
  <si>
    <t>554</t>
  </si>
  <si>
    <t>https://podminky.urs.cz/item/CS_URS_2022_01/776301811</t>
  </si>
  <si>
    <t>431</t>
  </si>
  <si>
    <t>776321111</t>
  </si>
  <si>
    <t>Montáž podlahovin z PVC na stupnice šířky do 300 mm</t>
  </si>
  <si>
    <t>556</t>
  </si>
  <si>
    <t>https://podminky.urs.cz/item/CS_URS_2022_01/776321111</t>
  </si>
  <si>
    <t>432</t>
  </si>
  <si>
    <t>558</t>
  </si>
  <si>
    <t>1,500*10*0,285 " m.č. 1.20</t>
  </si>
  <si>
    <t>1,075*18*0,300 " m.č. 1.21/2.02</t>
  </si>
  <si>
    <t>1,075*18*0,300 " m.č. 2.02/3.02</t>
  </si>
  <si>
    <t>15,885*1,1 "Přepočtené koeficientem množství</t>
  </si>
  <si>
    <t>433</t>
  </si>
  <si>
    <t>776321211</t>
  </si>
  <si>
    <t>Montáž podlahovin z PVC na podstupnice výšky do 200 mm</t>
  </si>
  <si>
    <t>560</t>
  </si>
  <si>
    <t>https://podminky.urs.cz/item/CS_URS_2022_01/776321211</t>
  </si>
  <si>
    <t>1,500*11 " m.č. 1.20</t>
  </si>
  <si>
    <t>1,075*19 " m.č. 1.21/2.02</t>
  </si>
  <si>
    <t>1,075*19 " m.č. 2.02/3.02</t>
  </si>
  <si>
    <t>434</t>
  </si>
  <si>
    <t>562</t>
  </si>
  <si>
    <t>1,500*11*0,175 " m.č. 1.20</t>
  </si>
  <si>
    <t>1,075*19*0,175 " m.č. 1.21/2.02</t>
  </si>
  <si>
    <t>1,075*19*0,175 " m.č. 2.02/3.02</t>
  </si>
  <si>
    <t>10,036*1,1 "Přepočtené koeficientem množství</t>
  </si>
  <si>
    <t>435</t>
  </si>
  <si>
    <t>776410811</t>
  </si>
  <si>
    <t>Odstranění soklíků a lišt pryžových nebo plastových</t>
  </si>
  <si>
    <t>564</t>
  </si>
  <si>
    <t>https://podminky.urs.cz/item/CS_URS_2022_01/776410811</t>
  </si>
  <si>
    <t>436</t>
  </si>
  <si>
    <t>776411121</t>
  </si>
  <si>
    <t>Montáž schodišťových soklíků výšky do 60 mm</t>
  </si>
  <si>
    <t>570</t>
  </si>
  <si>
    <t>https://podminky.urs.cz/item/CS_URS_2022_01/776411121</t>
  </si>
  <si>
    <t>(0,285+0,175)*11*2 " m.č. 1.20</t>
  </si>
  <si>
    <t>(0,300+0,175)*18 " m.č. 1.21/2.02</t>
  </si>
  <si>
    <t>(0,300+0,175)*18 " m.č. 2.02/3.02</t>
  </si>
  <si>
    <t>437</t>
  </si>
  <si>
    <t>28411004</t>
  </si>
  <si>
    <t>lišta soklová PVC samolepící 30x30mm</t>
  </si>
  <si>
    <t>572</t>
  </si>
  <si>
    <t>27,22*1,02 "Přepočtené koeficientem množství</t>
  </si>
  <si>
    <t>776411211</t>
  </si>
  <si>
    <t>Montáž tahaných obvodových soklíků z PVC výšky do 80 mm</t>
  </si>
  <si>
    <t>-1066704423</t>
  </si>
  <si>
    <t>https://podminky.urs.cz/item/CS_URS_2022_01/776411211</t>
  </si>
  <si>
    <t>" m.č. 1.05 "13,3</t>
  </si>
  <si>
    <t>" m.č. 1.08 "15,39</t>
  </si>
  <si>
    <t>" m.č. 1.09 "22,8</t>
  </si>
  <si>
    <t>" m.č. 1.16 "12,48</t>
  </si>
  <si>
    <t>" m.č. 1.17 "11,63</t>
  </si>
  <si>
    <t>"m.č. 3.06 "17,83</t>
  </si>
  <si>
    <t>" m.č. 1.25B "16</t>
  </si>
  <si>
    <t>"m.č. 3.03 "39,1</t>
  </si>
  <si>
    <t>"m.č. 3.07 "17,66</t>
  </si>
  <si>
    <t>439</t>
  </si>
  <si>
    <t>-1349219577</t>
  </si>
  <si>
    <t>PDL_PVC_20*0,08*1,2 "Přepočtené koeficientem množství</t>
  </si>
  <si>
    <t>-350787120</t>
  </si>
  <si>
    <t>PDL_APVC_20*0,08*1,2</t>
  </si>
  <si>
    <t>441</t>
  </si>
  <si>
    <t>776411213</t>
  </si>
  <si>
    <t>Montáž tahaných soklíků z PVC vnitřních rohů</t>
  </si>
  <si>
    <t>-379621671</t>
  </si>
  <si>
    <t>https://podminky.urs.cz/item/CS_URS_2022_01/776411213</t>
  </si>
  <si>
    <t>" m.č. 1.05 "4</t>
  </si>
  <si>
    <t>" m.č. 1.08 "4</t>
  </si>
  <si>
    <t>" m.č. 1.09 "4</t>
  </si>
  <si>
    <t>" m.č. 1.16 "4</t>
  </si>
  <si>
    <t>" m.č. 1.17 "4</t>
  </si>
  <si>
    <t>" m.č. 1.25B "4</t>
  </si>
  <si>
    <t>"m.č. 3.03 "4</t>
  </si>
  <si>
    <t>"m.č. 3.06 "4</t>
  </si>
  <si>
    <t>776421311</t>
  </si>
  <si>
    <t>Montáž přechodových samolepících lišt</t>
  </si>
  <si>
    <t>574</t>
  </si>
  <si>
    <t>https://podminky.urs.cz/item/CS_URS_2022_01/776421311</t>
  </si>
  <si>
    <t>443</t>
  </si>
  <si>
    <t>576</t>
  </si>
  <si>
    <t>457,284*1,02 "Přepočtené koeficientem množství</t>
  </si>
  <si>
    <t>776430811</t>
  </si>
  <si>
    <t>Odstranění hran schodišťových</t>
  </si>
  <si>
    <t>578</t>
  </si>
  <si>
    <t>https://podminky.urs.cz/item/CS_URS_2022_01/776430811</t>
  </si>
  <si>
    <t>445</t>
  </si>
  <si>
    <t>776431111</t>
  </si>
  <si>
    <t>Montáž schodišťových hran lepených</t>
  </si>
  <si>
    <t>580</t>
  </si>
  <si>
    <t>https://podminky.urs.cz/item/CS_URS_2022_01/776431111</t>
  </si>
  <si>
    <t>28342160</t>
  </si>
  <si>
    <t>hrana schodová s lemovým ukončením z PVC 30x35x3mm</t>
  </si>
  <si>
    <t>582</t>
  </si>
  <si>
    <t>57,35*1,02 "Přepočtené koeficientem množství</t>
  </si>
  <si>
    <t>447</t>
  </si>
  <si>
    <t>776991121</t>
  </si>
  <si>
    <t>Základní čištění nově položených podlahovin vysátím a setřením vlhkým mopem</t>
  </si>
  <si>
    <t>584</t>
  </si>
  <si>
    <t>https://podminky.urs.cz/item/CS_URS_2022_01/776991121</t>
  </si>
  <si>
    <t>PDL_PVC_01*0,08</t>
  </si>
  <si>
    <t>776991141</t>
  </si>
  <si>
    <t>Pastování a leštění podlahovin ručně</t>
  </si>
  <si>
    <t>586</t>
  </si>
  <si>
    <t>https://podminky.urs.cz/item/CS_URS_2022_01/776991141</t>
  </si>
  <si>
    <t>449</t>
  </si>
  <si>
    <t>776991821</t>
  </si>
  <si>
    <t>Odstranění lepidla ručně z podlah</t>
  </si>
  <si>
    <t>588</t>
  </si>
  <si>
    <t>https://podminky.urs.cz/item/CS_URS_2022_01/776991821</t>
  </si>
  <si>
    <t>776991822</t>
  </si>
  <si>
    <t>Odstranění lepidla ručně ze schodišťových stupňů</t>
  </si>
  <si>
    <t>590</t>
  </si>
  <si>
    <t>https://podminky.urs.cz/item/CS_URS_2022_01/776991822</t>
  </si>
  <si>
    <t>451</t>
  </si>
  <si>
    <t>998776102</t>
  </si>
  <si>
    <t>Přesun hmot tonážní pro podlahy povlakové v objektech v přes 6 do 12 m</t>
  </si>
  <si>
    <t>592</t>
  </si>
  <si>
    <t>https://podminky.urs.cz/item/CS_URS_2022_01/998776102</t>
  </si>
  <si>
    <t>998776181</t>
  </si>
  <si>
    <t>Příplatek k přesunu hmot tonážní 776 prováděný bez použití mechanizace</t>
  </si>
  <si>
    <t>-839759780</t>
  </si>
  <si>
    <t>https://podminky.urs.cz/item/CS_URS_2022_01/998776181</t>
  </si>
  <si>
    <t>781</t>
  </si>
  <si>
    <t>Dokončovací práce - obklady</t>
  </si>
  <si>
    <t>453</t>
  </si>
  <si>
    <t>781111011</t>
  </si>
  <si>
    <t>Ometení (oprášení) stěny při přípravě podkladu</t>
  </si>
  <si>
    <t>594</t>
  </si>
  <si>
    <t>https://podminky.urs.cz/item/CS_URS_2022_01/781111011</t>
  </si>
  <si>
    <t>(0,050+0,200+0,150+1,850+0,688+0,045+0,688+0,300+0,550+1,025+0,200+0,050+0,300+0,300)*2,000 " m.č. 1.03</t>
  </si>
  <si>
    <t>(0,688+1,000+2,275+1,000+0,688)*2,000 " m.č. 1.04</t>
  </si>
  <si>
    <t>(1,950+0,050+0,800+0,050+0,900+0,650+0,900+2,150+1,950+2,150+0,050)*2,000 " m.č. 1.06</t>
  </si>
  <si>
    <t>(0,050+1,900+0,900+0,450+0,650+0,050)*2,000 " m.č. 1.07a</t>
  </si>
  <si>
    <t>(0,650+1,700+0,050+0,200+0,030+1,700+0,450+0,050+1,100+0,900+1,100+0,050+0,050+1,100+0,900+1,100+0,030)*2,000 " m.č. 1.07b</t>
  </si>
  <si>
    <t>(0,150+1,230+1,600+1,230+0,550)*2,000 " m.č. 1.11</t>
  </si>
  <si>
    <t>(0,150+1,250+0,430+0,270+1,250+0,550)*2,000 " m.č. 1.12</t>
  </si>
  <si>
    <t>(0,850+2,240+3,200+0,800)*2,000 " m.č. 1.19</t>
  </si>
  <si>
    <t>(0,750+0,900+0,750)*2,000 " m.č. 1.23</t>
  </si>
  <si>
    <t>(0,750+2,200+0,031+1,650+0,762+1,650+0,030+0,031+1,650+0,762+1,650+0,031)*2,000 " m.č. 1.24</t>
  </si>
  <si>
    <t>(0,900+0,850)*2,000 " m.č. 1.29</t>
  </si>
  <si>
    <t>(0,900+0,930+0,050+0,900+0,050+0,930)*2,000 " m.č. 2.03a</t>
  </si>
  <si>
    <t>(0,930+0,900+1,780+0,900+0,050)*2,000 " m.č. 2.03b</t>
  </si>
  <si>
    <t>(0,220+0,075+1,780+1,050+0,880+0,100+0,175+0,220)*2,000 " m.č. 2.04a</t>
  </si>
  <si>
    <t>(0,100+1,650+1,780+1,650+0,880)*2,000 " m.č. 2.04b</t>
  </si>
  <si>
    <t>(0,930+0,900+0,930)*2,000 " m.č. 2.08a</t>
  </si>
  <si>
    <t>(0,930+0,900+1,780+0,900+0,050)*2,000 " m.č. 2.08b</t>
  </si>
  <si>
    <t>(0,220+0,175+0,100+0,880+1,150+1,780+0,175+0,220)*2,000 " m.č. 2.09a</t>
  </si>
  <si>
    <t>(0,100+1,650+1,780+1,650+0,880)*2,000 " m.č. 2.09b</t>
  </si>
  <si>
    <t>(0,830+3,650+1,780+3,650+0,050)*2,000 " m.č. 3.04</t>
  </si>
  <si>
    <t>0,900*2,000 " m.č. 3.06</t>
  </si>
  <si>
    <t>(0,930+0,900+0,930+0,050+0,900+0,050)*2,000 " m.č. 3.10a</t>
  </si>
  <si>
    <t>(0,121+1,225+0,930+0,050+1,225+0,121+0,138+0,852+1,650+0,031+0,121+1,650+0,852+1,650+0,121+0,031+1,650)*2,000 " m.č. 3.10b</t>
  </si>
  <si>
    <t>Polopříčka sociálky 2NP</t>
  </si>
  <si>
    <t>(0,9*2+0,1)*2*2,4</t>
  </si>
  <si>
    <t>781121011</t>
  </si>
  <si>
    <t>Nátěr penetrační na stěnu</t>
  </si>
  <si>
    <t>596</t>
  </si>
  <si>
    <t>https://podminky.urs.cz/item/CS_URS_2022_01/781121011</t>
  </si>
  <si>
    <t>VV viz. položka č. 781111011</t>
  </si>
  <si>
    <t>267,804</t>
  </si>
  <si>
    <t>455</t>
  </si>
  <si>
    <t>781131112</t>
  </si>
  <si>
    <t>Izolace pod obklad nátěrem nebo stěrkou ve dvou vrstvách</t>
  </si>
  <si>
    <t>598</t>
  </si>
  <si>
    <t>https://podminky.urs.cz/item/CS_URS_2022_01/781131112</t>
  </si>
  <si>
    <t>VV viz. položka č. 771591264</t>
  </si>
  <si>
    <t>175,716*0,150</t>
  </si>
  <si>
    <t>(0,800+0,800)*2,000 " m.č. 2.04b</t>
  </si>
  <si>
    <t>(0,800+0,800)*2,000 " m.č. 2.09b</t>
  </si>
  <si>
    <t>781151031</t>
  </si>
  <si>
    <t>Celoplošné vyrovnání podkladu stěrkou tl 3 mm</t>
  </si>
  <si>
    <t>600</t>
  </si>
  <si>
    <t>https://podminky.urs.cz/item/CS_URS_2022_01/781151031</t>
  </si>
  <si>
    <t>457</t>
  </si>
  <si>
    <t>781473810</t>
  </si>
  <si>
    <t>Demontáž obkladů z obkladaček keramických lepených</t>
  </si>
  <si>
    <t>602</t>
  </si>
  <si>
    <t>https://podminky.urs.cz/item/CS_URS_2022_01/781473810</t>
  </si>
  <si>
    <t>(1,275+1,050+0,875)*1,800 " m.č. 1.03</t>
  </si>
  <si>
    <t>(0,050+0,900+1,625+0,900+0,875)*1,800 " m.č. 1.04</t>
  </si>
  <si>
    <t>(0,275+1,450+0,900+0,100+0,800+1,000+0,650+1,625)*1,800 " m.č. 1.06</t>
  </si>
  <si>
    <t>(0,900+2,400+1,800+0,050+0,950+0,800+0,900+1,550+0,900+0,050+0,800+0,900+1,550+0,900+0,050)*1,800 " m.č. 1.07</t>
  </si>
  <si>
    <t>(0,150+1,230+1,600+1,230+0,550)*1,800 " m.č. 1.11</t>
  </si>
  <si>
    <t>(0,430+1,250+0,150+0,550+1,250+0,270)*1,800 " m.č. 1.12</t>
  </si>
  <si>
    <t>(3,200+0,800+0,850+2,240)*1,800 " m.č. 1.19</t>
  </si>
  <si>
    <t>(0,750+0,900+0,750)*1,800 " m.č. 1.23</t>
  </si>
  <si>
    <t>(0,750+2,200+0,031+1,650+0,762+1,650+0,031+0,031+1,650+0,762+1,650+0,030)*1,800 " m.č. 1.24</t>
  </si>
  <si>
    <t>(0,750+0,900+0,750)*1,800 " m.č. 1.28</t>
  </si>
  <si>
    <t>(0,750+0,740+0,850+0,100+0,850+0,860+0,850+0,100+0,850+0,900+0,850)*1,800 " m.č. 1.29</t>
  </si>
  <si>
    <t>(0,850+1,200+1,600+1,200+0,050)*1,800 " m.č. 1.30</t>
  </si>
  <si>
    <t>(0,830+0,840+0,830+0,121+0,121)*1,800 " m.č. 2.04</t>
  </si>
  <si>
    <t>(0,121+1,450+0,300+0,200+0,552+1,650+0,031+0,030+1,650+0,852+1,650+0,121+0,121+2,670+0,940+0,930)*1,800 " m.č. 2.03</t>
  </si>
  <si>
    <t>(0,980+1,630+0,900+0,100+0,900+0,850+0,900+0,100+0,900+0,850+1,080)*2,000 " m.č. 3.04</t>
  </si>
  <si>
    <t>(1,080+1,650+1,780+1,650+0,050)*2,000 " m.č. 3.05</t>
  </si>
  <si>
    <t>(0,930+0,900+0,750+0,075+0,750+1,225+0,121+0,121+1,650+0,852+1,650+0,031+0,031+1,650+0,852+1,650+0,121)*2,000 " m.č. 3.10</t>
  </si>
  <si>
    <t>781474117</t>
  </si>
  <si>
    <t>Montáž obkladů vnitřních keramických hladkých přes 35 do 45 ks/m2 lepených flexibilním lepidlem</t>
  </si>
  <si>
    <t>604</t>
  </si>
  <si>
    <t>https://podminky.urs.cz/item/CS_URS_2022_01/781474117</t>
  </si>
  <si>
    <t>459</t>
  </si>
  <si>
    <t>59761255</t>
  </si>
  <si>
    <t>obklad keramický hladký přes 35 do 45ks/m2</t>
  </si>
  <si>
    <t>606</t>
  </si>
  <si>
    <t>267,804*1,15 "Přepočtené koeficientem množství</t>
  </si>
  <si>
    <t>OKL_R02_10*1,15</t>
  </si>
  <si>
    <t>781477111</t>
  </si>
  <si>
    <t>Příplatek k montáži obkladů vnitřních keramických hladkých za plochu do 10 m2</t>
  </si>
  <si>
    <t>608</t>
  </si>
  <si>
    <t>https://podminky.urs.cz/item/CS_URS_2022_01/781477111</t>
  </si>
  <si>
    <t>461</t>
  </si>
  <si>
    <t>781491021</t>
  </si>
  <si>
    <t>Montáž zrcadel plochy do 1 m2 lepených silikonovým tmelem na keramický obklad</t>
  </si>
  <si>
    <t>1103091204</t>
  </si>
  <si>
    <t>https://podminky.urs.cz/item/CS_URS_2022_01/781491021</t>
  </si>
  <si>
    <t>V obkladech lepená zrcadla:</t>
  </si>
  <si>
    <t>1.07a – 1000/800 mm (š/v)</t>
  </si>
  <si>
    <t>1,0*0,8</t>
  </si>
  <si>
    <t>1.12 – 800/800 mm</t>
  </si>
  <si>
    <t>0,8*0,8</t>
  </si>
  <si>
    <t>1.23 – 800/900 mm</t>
  </si>
  <si>
    <t>0,8*0,9</t>
  </si>
  <si>
    <t>2.03a – 900/800 mm</t>
  </si>
  <si>
    <t>0,9*0,8</t>
  </si>
  <si>
    <t>2.08a – 900/800 mm</t>
  </si>
  <si>
    <t>3.04 – 800/800 mm</t>
  </si>
  <si>
    <t>3.10a – 900/800 mm</t>
  </si>
  <si>
    <t>781_R11</t>
  </si>
  <si>
    <t>zrcadlo tloušťky 4 mm, broušené, hrana typu C ozn. 1.07a – 1000/800 mm</t>
  </si>
  <si>
    <t>-175052847</t>
  </si>
  <si>
    <t>463</t>
  </si>
  <si>
    <t>781_R12</t>
  </si>
  <si>
    <t xml:space="preserve">zrcadlo tloušťky 4 mm, broušené, hrana typu C  ozn.  1.12 – 800/800 mm</t>
  </si>
  <si>
    <t>-851779675</t>
  </si>
  <si>
    <t>781_R13</t>
  </si>
  <si>
    <t xml:space="preserve">zrcadlo tloušťky 4 mm, broušené, hrana typu C  ozn.  1.23 – 800/900 mm</t>
  </si>
  <si>
    <t>2106811664</t>
  </si>
  <si>
    <t>465</t>
  </si>
  <si>
    <t>781_R14</t>
  </si>
  <si>
    <t xml:space="preserve">zrcadlo tloušťky 4 mm, broušené, hrana typu C  ozn.  2.03a – 900/800 mm</t>
  </si>
  <si>
    <t>1165030428</t>
  </si>
  <si>
    <t>781_R15</t>
  </si>
  <si>
    <t xml:space="preserve">zrcadlo tloušťky 4 mm, broušené, hrana typu  ozn.  C 2.08a – 900/800 mm</t>
  </si>
  <si>
    <t>1101571085</t>
  </si>
  <si>
    <t>467</t>
  </si>
  <si>
    <t>781_R16</t>
  </si>
  <si>
    <t xml:space="preserve">zrcadlo tloušťky 4 mm, broušené, hrana typu C  ozn.  3.04 – 800/800 mm</t>
  </si>
  <si>
    <t>1193596582</t>
  </si>
  <si>
    <t>781_R17</t>
  </si>
  <si>
    <t xml:space="preserve">zrcadlo tloušťky 4 mm, broušené, hrana typu C  ozn.  3.10a – 900/800 mm</t>
  </si>
  <si>
    <t>-688291398</t>
  </si>
  <si>
    <t>469</t>
  </si>
  <si>
    <t>781491811</t>
  </si>
  <si>
    <t>Odstranění profilu ukončovacího rohového</t>
  </si>
  <si>
    <t>610</t>
  </si>
  <si>
    <t>https://podminky.urs.cz/item/CS_URS_2022_01/781491811</t>
  </si>
  <si>
    <t>1,800 " m.č. 1.06</t>
  </si>
  <si>
    <t xml:space="preserve">1,800*4  " m.č. 1.29</t>
  </si>
  <si>
    <t>1,800*2 " m.č. 2.03</t>
  </si>
  <si>
    <t>1,800 " m.č. 2.09</t>
  </si>
  <si>
    <t>2,000*4 " m.č. 3.04</t>
  </si>
  <si>
    <t>2,000*2 " m.č. 3.10</t>
  </si>
  <si>
    <t>781491815</t>
  </si>
  <si>
    <t>Odstranění profilu ukončovacího</t>
  </si>
  <si>
    <t>612</t>
  </si>
  <si>
    <t>https://podminky.urs.cz/item/CS_URS_2022_01/781491815</t>
  </si>
  <si>
    <t>(1,275+1,050+0,875) " m.č. 1.03</t>
  </si>
  <si>
    <t>(0,050+0,900+1,625+0,900+0,875) " m.č. 1.04</t>
  </si>
  <si>
    <t>(0,275+1,450+0,900+0,100+0,800+1,000+0,650+1,625) " m.č. 1.06</t>
  </si>
  <si>
    <t>(0,900+2,400+1,800+0,050+0,950+0,800+0,900+1,550+0,900+0,050+0,800+0,900+1,550+0,900+0,050) " m.č. 1.07</t>
  </si>
  <si>
    <t>(0,150+1,230+1,600+1,230+0,550) " m.č. 1.11</t>
  </si>
  <si>
    <t>(0,430+1,250+0,150+0,550+1,250+0,270) " m.č. 1.12</t>
  </si>
  <si>
    <t>(3,200+0,800+0,850+2,240) " m.č. 1.19</t>
  </si>
  <si>
    <t>(0,750+0,900+0,750) " m.č. 1.23</t>
  </si>
  <si>
    <t>(0,750+2,200+0,031+1,650+0,762+1,650+0,031+0,031+1,650+0,762+1,650+0,030) " m.č. 1.24</t>
  </si>
  <si>
    <t>(0,750+0,900+0,750) " m.č. 1.28</t>
  </si>
  <si>
    <t>(0,750+0,740+0,850+0,100+0,850+0,860+0,850+0,100+0,850+0,900+0,850) " m.č. 1.29</t>
  </si>
  <si>
    <t>(0,850+1,200+1,600+1,200+0,050) " m.č. 1.30</t>
  </si>
  <si>
    <t>(0,830+0,840+0,830+0,121+0,121) " m.č. 2.04</t>
  </si>
  <si>
    <t>(0,121+1,450+0,300+0,200+0,552+1,650+0,031+0,030+1,650+0,852+1,650+0,121+0,121+2,670+0,940+0,930) " m.č. 2.03</t>
  </si>
  <si>
    <t>(0,980+1,630+0,900+0,100+0,900+0,850+0,900+0,100+0,900+0,850+1,080) " m.č. 3.04</t>
  </si>
  <si>
    <t>(1,080+1,650+1,780+1,650+0,050) " m.č. 3.05</t>
  </si>
  <si>
    <t>0,900 " m.č. 3.06</t>
  </si>
  <si>
    <t>(0,930+0,900+0,750+0,075+0,750+1,225+0,121+0,121+1,650+0,852+1,650+0,031+0,031+1,650+0,852+1,650+0,121) " m.č. 3.10</t>
  </si>
  <si>
    <t>471</t>
  </si>
  <si>
    <t>781491822</t>
  </si>
  <si>
    <t>Demontáž vanových dvířek plastových lepených s rámem</t>
  </si>
  <si>
    <t>614</t>
  </si>
  <si>
    <t>https://podminky.urs.cz/item/CS_URS_2022_01/781491822</t>
  </si>
  <si>
    <t>781494511</t>
  </si>
  <si>
    <t>Plastové profily ukončovací lepené flexibilním lepidlem</t>
  </si>
  <si>
    <t>616</t>
  </si>
  <si>
    <t>https://podminky.urs.cz/item/CS_URS_2022_01/781494511</t>
  </si>
  <si>
    <t>(0,050+0,200+0,150+1,850+0,688+0,045+0,688+0,300+0,550+1,025+0,200+0,050+0,300+0,300) " m.č. 1.03</t>
  </si>
  <si>
    <t>(0,688+1,000+2,275+1,000+0,688) " m.č. 1.04</t>
  </si>
  <si>
    <t>(1,950+0,050+0,800+0,050+0,900+0,650+0,900+2,150+1,950+2,150+0,050) " m.č. 1.06</t>
  </si>
  <si>
    <t>(0,050+1,900+0,900+0,450+0,650+0,050) " m.č. 1.07a</t>
  </si>
  <si>
    <t>(0,650+1,700+0,050+0,200+0,030+1,700+0,450+0,050+1,100+0,900+1,100+0,050+0,050+1,100+0,900+1,100+0,030) " m.č. 1.07b</t>
  </si>
  <si>
    <t>(0,150+1,250+0,430+0,270+1,250+0,550) " m.č. 1.12</t>
  </si>
  <si>
    <t>(0,850+2,240+3,200+0,800) " m.č. 1.19</t>
  </si>
  <si>
    <t>(0,750+2,200+0,031+1,650+0,762+1,650+0,030+0,031+1,650+0,762+1,650+0,031) " m.č. 1.24</t>
  </si>
  <si>
    <t>(0,900+0,850) " m.č. 1.29</t>
  </si>
  <si>
    <t>(0,900+0,930+0,050+0,900+0,050+0,930) " m.č. 2.03a</t>
  </si>
  <si>
    <t>(0,930+0,900+1,780+0,900+0,050) " m.č. 2.03b</t>
  </si>
  <si>
    <t>(0,220+0,075+1,780+1,050+0,880+0,100+0,175+0,220) " m.č. 2.04a</t>
  </si>
  <si>
    <t>(0,100+1,650+1,780+1,650+0,880) " m.č. 2.04b</t>
  </si>
  <si>
    <t>(0,930+0,900+0,930) " m.č. 2.08a</t>
  </si>
  <si>
    <t>(0,930+0,900+1,780+0,900+0,050) " m.č. 2.08b</t>
  </si>
  <si>
    <t>(0,220+0,175+0,100+0,880+1,150+1,780+0,175+0,220) " m.č. 2.09a</t>
  </si>
  <si>
    <t>(0,100+1,650+1,780+1,650+0,880) " m.č. 2.09b</t>
  </si>
  <si>
    <t>(0,830+3,650+1,780+3,650+0,050) " m.č. 3.04</t>
  </si>
  <si>
    <t>(0,930+0,900+0,930+0,050+0,900+0,050) " m.č. 3.10a</t>
  </si>
  <si>
    <t>(0,121+1,225+0,930+0,050+1,225+0,121+0,138+0,852+1,650+0,031+0,121+1,650+0,852+1,650+0,121+0,031+1,650) " m.č. 3.10b</t>
  </si>
  <si>
    <t>Plastové ukončovací profily</t>
  </si>
  <si>
    <t>138,0</t>
  </si>
  <si>
    <t>473</t>
  </si>
  <si>
    <t>781494R_01</t>
  </si>
  <si>
    <t>Kovové profily ukončovací lepené flexibilním lepidlem</t>
  </si>
  <si>
    <t>-733560899</t>
  </si>
  <si>
    <t>Polopříčka 2NP</t>
  </si>
  <si>
    <t>2,4*4</t>
  </si>
  <si>
    <t>781495115</t>
  </si>
  <si>
    <t>Spárování vnitřních obkladů silikonem</t>
  </si>
  <si>
    <t>618</t>
  </si>
  <si>
    <t>https://podminky.urs.cz/item/CS_URS_2022_01/781495115</t>
  </si>
  <si>
    <t>VV viz. položka č. 781494511</t>
  </si>
  <si>
    <t>133,902</t>
  </si>
  <si>
    <t>VV viz. položka č. 781495122</t>
  </si>
  <si>
    <t>216,000</t>
  </si>
  <si>
    <t>OKL_R02_10/2,4</t>
  </si>
  <si>
    <t>475</t>
  </si>
  <si>
    <t>781495122</t>
  </si>
  <si>
    <t>Separační provazec do pružných spar průměru 4 mm</t>
  </si>
  <si>
    <t>620</t>
  </si>
  <si>
    <t>https://podminky.urs.cz/item/CS_URS_2022_01/781495122</t>
  </si>
  <si>
    <t>2,000*108</t>
  </si>
  <si>
    <t>781495141</t>
  </si>
  <si>
    <t>Průnik obkladem kruhový do DN 30</t>
  </si>
  <si>
    <t>1102096791</t>
  </si>
  <si>
    <t>https://podminky.urs.cz/item/CS_URS_2022_01/781495141</t>
  </si>
  <si>
    <t>1NP</t>
  </si>
  <si>
    <t>(7*2)+(6*1)</t>
  </si>
  <si>
    <t>2NP</t>
  </si>
  <si>
    <t>(8*2)+(2*1)</t>
  </si>
  <si>
    <t>3NP</t>
  </si>
  <si>
    <t>(3*2)+(4*1)</t>
  </si>
  <si>
    <t>477</t>
  </si>
  <si>
    <t>781495184</t>
  </si>
  <si>
    <t>Řezání pracnější rovné keramických obkládaček</t>
  </si>
  <si>
    <t>622</t>
  </si>
  <si>
    <t>https://podminky.urs.cz/item/CS_URS_2022_01/781495184</t>
  </si>
  <si>
    <t>781495211</t>
  </si>
  <si>
    <t>Čištění vnitřních ploch stěn po provedení obkladu chemickými prostředky</t>
  </si>
  <si>
    <t>624</t>
  </si>
  <si>
    <t>https://podminky.urs.cz/item/CS_URS_2022_01/781495211</t>
  </si>
  <si>
    <t>479</t>
  </si>
  <si>
    <t>998781102</t>
  </si>
  <si>
    <t>Přesun hmot tonážní pro obklady keramické v objektech v přes 6 do 12 m</t>
  </si>
  <si>
    <t>626</t>
  </si>
  <si>
    <t>https://podminky.urs.cz/item/CS_URS_2022_01/998781102</t>
  </si>
  <si>
    <t>998781181</t>
  </si>
  <si>
    <t>Příplatek k přesunu hmot tonážní 781 prováděný bez použití mechanizace</t>
  </si>
  <si>
    <t>400075712</t>
  </si>
  <si>
    <t>https://podminky.urs.cz/item/CS_URS_2022_01/998781181</t>
  </si>
  <si>
    <t>783</t>
  </si>
  <si>
    <t>Dokončovací práce - nátěry</t>
  </si>
  <si>
    <t>481</t>
  </si>
  <si>
    <t>783000111</t>
  </si>
  <si>
    <t>Ochrana svislých ploch při provádění nátěrů olepením páskou nebo fólií</t>
  </si>
  <si>
    <t>628</t>
  </si>
  <si>
    <t>https://podminky.urs.cz/item/CS_URS_2022_01/783000111</t>
  </si>
  <si>
    <t>NAT_ZAR_10*2</t>
  </si>
  <si>
    <t>58124833</t>
  </si>
  <si>
    <t>páska pro malířské potřeby maskovací krepová 19mmx50m</t>
  </si>
  <si>
    <t>630</t>
  </si>
  <si>
    <t>NAT_ZAR_10*2*1,05 "Přepočtené koeficientem množství</t>
  </si>
  <si>
    <t>483</t>
  </si>
  <si>
    <t>783301313</t>
  </si>
  <si>
    <t>Odmaštění zámečnických konstrukcí ředidlovým odmašťovačem</t>
  </si>
  <si>
    <t>632</t>
  </si>
  <si>
    <t>https://podminky.urs.cz/item/CS_URS_2022_01/783301313</t>
  </si>
  <si>
    <t>783301401</t>
  </si>
  <si>
    <t>Ometení zámečnických konstrukcí</t>
  </si>
  <si>
    <t>634</t>
  </si>
  <si>
    <t>https://podminky.urs.cz/item/CS_URS_2022_01/783301401</t>
  </si>
  <si>
    <t>1,75*2,75*2</t>
  </si>
  <si>
    <t>485</t>
  </si>
  <si>
    <t>783315101</t>
  </si>
  <si>
    <t>Mezinátěr jednonásobný syntetický standardní zámečnických konstrukcí</t>
  </si>
  <si>
    <t>636</t>
  </si>
  <si>
    <t>https://podminky.urs.cz/item/CS_URS_2022_01/783315101</t>
  </si>
  <si>
    <t>NAT_ZAR_02*2</t>
  </si>
  <si>
    <t>NAT_ZAR_03*2</t>
  </si>
  <si>
    <t>783317101</t>
  </si>
  <si>
    <t>Krycí jednonásobný syntetický standardní nátěr zámečnických konstrukcí</t>
  </si>
  <si>
    <t>638</t>
  </si>
  <si>
    <t>https://podminky.urs.cz/item/CS_URS_2022_01/783317101</t>
  </si>
  <si>
    <t>Jedna vrstva</t>
  </si>
  <si>
    <t>Nové ocelové zárubně</t>
  </si>
  <si>
    <t>"2.1/T"1,856</t>
  </si>
  <si>
    <t>"2.2/T"4,64</t>
  </si>
  <si>
    <t>"2.3/T"0,928</t>
  </si>
  <si>
    <t>"3.1/T"2,844</t>
  </si>
  <si>
    <t>"4.2/T"0,968</t>
  </si>
  <si>
    <t>"4.3/T"2,904</t>
  </si>
  <si>
    <t>"4.4/T"0,968</t>
  </si>
  <si>
    <t>"4.5/T"0,968</t>
  </si>
  <si>
    <t>"4.6/T"1,21</t>
  </si>
  <si>
    <t>"4.7/T"0,968</t>
  </si>
  <si>
    <t>Stávající zárubně- výměna dveřních křídel</t>
  </si>
  <si>
    <t>"1.1/D"5,448</t>
  </si>
  <si>
    <t>"2.1/D"3,712</t>
  </si>
  <si>
    <t>"2.2/D"0,928</t>
  </si>
  <si>
    <t>"2.3/D"1,856</t>
  </si>
  <si>
    <t>"3.1/D"6,636</t>
  </si>
  <si>
    <t>"3.2/D"0,948</t>
  </si>
  <si>
    <t>"4.1/D"3,872</t>
  </si>
  <si>
    <t xml:space="preserve">Stávající zárubně </t>
  </si>
  <si>
    <t>(0,05+0,15+0,05)*(0,8+1,97*2)*7</t>
  </si>
  <si>
    <t xml:space="preserve">Druhá vrstva  nátěru zárubní</t>
  </si>
  <si>
    <t>----------------------------------------------</t>
  </si>
  <si>
    <t>Nátěr zábradlí schodiště 1 vrstva</t>
  </si>
  <si>
    <t>(3,36*2)*1,1*2"rameno"</t>
  </si>
  <si>
    <t>(0,3*2)*1,1*2"zrcadlo"</t>
  </si>
  <si>
    <t>Nátěr zábradlí schodiště druhá vrstva</t>
  </si>
  <si>
    <t>487</t>
  </si>
  <si>
    <t>783606864</t>
  </si>
  <si>
    <t>Odstranění nátěrů z potrubí DN do 50 mm okartáčováním</t>
  </si>
  <si>
    <t>-204972800</t>
  </si>
  <si>
    <t>https://podminky.urs.cz/item/CS_URS_2022_01/783606864</t>
  </si>
  <si>
    <t>- nátěr potrubí od výměníku – odhad cca 10 m</t>
  </si>
  <si>
    <t xml:space="preserve"> 10</t>
  </si>
  <si>
    <t>783617613</t>
  </si>
  <si>
    <t>Krycí dvojnásobný syntetický samozákladující nátěr potrubí DN do 50 mm</t>
  </si>
  <si>
    <t>1802562368</t>
  </si>
  <si>
    <t>https://podminky.urs.cz/item/CS_URS_2022_01/783617613</t>
  </si>
  <si>
    <t>489</t>
  </si>
  <si>
    <t>783801403</t>
  </si>
  <si>
    <t>Oprášení omítek před provedením nátěru</t>
  </si>
  <si>
    <t>640</t>
  </si>
  <si>
    <t>https://podminky.urs.cz/item/CS_URS_2022_01/783801403</t>
  </si>
  <si>
    <t>omyvatelný nátěr</t>
  </si>
  <si>
    <t>((0,480+5,200+0,530+0,900+0,750+5,200+1,925+2,775)*2,000)+((2,400+2,400)*0,720) " m.č. 2.05</t>
  </si>
  <si>
    <t>((1,925+5,200+0,750+0,900+0,450+5,200+0,500+2,675)*2,000)+((2,400+2,400)*0,720) " m.č. 2.07</t>
  </si>
  <si>
    <t>783813131</t>
  </si>
  <si>
    <t>Penetrační syntetický nátěr hladkých omítek schodnice</t>
  </si>
  <si>
    <t>642</t>
  </si>
  <si>
    <t>VV viz. položka č. 783801403</t>
  </si>
  <si>
    <t>77,632</t>
  </si>
  <si>
    <t>491</t>
  </si>
  <si>
    <t>783817421</t>
  </si>
  <si>
    <t>Krycí dvojnásobný syntetický nátěr hladkých, zrnitých tenkovrstvých nebo štukových omítek</t>
  </si>
  <si>
    <t>644</t>
  </si>
  <si>
    <t>https://podminky.urs.cz/item/CS_URS_2022_01/783817421</t>
  </si>
  <si>
    <t>783806801.R01</t>
  </si>
  <si>
    <t>Odstranění nátěrů z omítek obroušením schodnice</t>
  </si>
  <si>
    <t>-1756324914</t>
  </si>
  <si>
    <t>1.NP- očištění schodnic</t>
  </si>
  <si>
    <t>(3,36*(0,2+0,1+0,4)*2)"vnitřní schodnice"</t>
  </si>
  <si>
    <t>(3,36*(0,2+0,1)*2)"vnější schodnice"</t>
  </si>
  <si>
    <t>2.NP- očištění schodnic</t>
  </si>
  <si>
    <t>493</t>
  </si>
  <si>
    <t>783801403.R01</t>
  </si>
  <si>
    <t>Oprášení omítek před provedením nátěru schodnice</t>
  </si>
  <si>
    <t>-308189138</t>
  </si>
  <si>
    <t>783813131.R01</t>
  </si>
  <si>
    <t>-316381388</t>
  </si>
  <si>
    <t>495</t>
  </si>
  <si>
    <t>783817421.R01</t>
  </si>
  <si>
    <t>Krycí dvojnásobný syntetický nátěr hladkých omítek schodnice</t>
  </si>
  <si>
    <t>1436533506</t>
  </si>
  <si>
    <t>-1956556567</t>
  </si>
  <si>
    <t>497</t>
  </si>
  <si>
    <t>783823101</t>
  </si>
  <si>
    <t>Penetrační akrylátový nátěr hladkých betonových povrchů</t>
  </si>
  <si>
    <t>672241443</t>
  </si>
  <si>
    <t>https://podminky.urs.cz/item/CS_URS_2022_01/783823101</t>
  </si>
  <si>
    <t>783827401</t>
  </si>
  <si>
    <t>Krycí dvojnásobný akrylátový nátěr hladkých betonových povrchů</t>
  </si>
  <si>
    <t>-1646813838</t>
  </si>
  <si>
    <t>https://podminky.urs.cz/item/CS_URS_2022_01/783827401</t>
  </si>
  <si>
    <t>784</t>
  </si>
  <si>
    <t>Dokončovací práce - malby a tapety</t>
  </si>
  <si>
    <t>499</t>
  </si>
  <si>
    <t>784111001</t>
  </si>
  <si>
    <t>Oprášení (ometení ) podkladu v místnostech v do 3,80 m</t>
  </si>
  <si>
    <t>646</t>
  </si>
  <si>
    <t>https://podminky.urs.cz/item/CS_URS_2022_01/784111001</t>
  </si>
  <si>
    <t>784121001</t>
  </si>
  <si>
    <t>Oškrabání malby v mísnostech v do 3,80 m</t>
  </si>
  <si>
    <t>648</t>
  </si>
  <si>
    <t>https://podminky.urs.cz/item/CS_URS_2022_01/784121001</t>
  </si>
  <si>
    <t>501</t>
  </si>
  <si>
    <t>784171101</t>
  </si>
  <si>
    <t>Zakrytí vnitřních podlah včetně pozdějšího odkrytí</t>
  </si>
  <si>
    <t>652</t>
  </si>
  <si>
    <t>https://podminky.urs.cz/item/CS_URS_2022_01/784171101</t>
  </si>
  <si>
    <t>58124844</t>
  </si>
  <si>
    <t>fólie pro malířské potřeby zakrývací tl 25µ 4x5m</t>
  </si>
  <si>
    <t>654</t>
  </si>
  <si>
    <t>715,33*1,1 'Přepočtené koeficientem množství</t>
  </si>
  <si>
    <t>503</t>
  </si>
  <si>
    <t>784171111</t>
  </si>
  <si>
    <t>Zakrytí vnitřních ploch stěn v místnostech v do 3,80 m</t>
  </si>
  <si>
    <t>1621714751</t>
  </si>
  <si>
    <t>https://podminky.urs.cz/item/CS_URS_2022_01/784171111</t>
  </si>
  <si>
    <t>Vnitřní dveře</t>
  </si>
  <si>
    <t>59,88</t>
  </si>
  <si>
    <t>Okna</t>
  </si>
  <si>
    <t>154,6</t>
  </si>
  <si>
    <t>58124842</t>
  </si>
  <si>
    <t>fólie pro malířské potřeby zakrývací tl 7µ 4x5m</t>
  </si>
  <si>
    <t>1060162147</t>
  </si>
  <si>
    <t>214,48*1,05 'Přepočtené koeficientem množství</t>
  </si>
  <si>
    <t>505</t>
  </si>
  <si>
    <t>784181121</t>
  </si>
  <si>
    <t>Hloubková jednonásobná bezbarvá penetrace podkladu v místnostech v do 3,80 m</t>
  </si>
  <si>
    <t>656</t>
  </si>
  <si>
    <t>https://podminky.urs.cz/item/CS_URS_2022_01/784181121</t>
  </si>
  <si>
    <t>784221101</t>
  </si>
  <si>
    <t>Dvojnásobné bílé malby ze směsí za sucha dobře otěruvzdorných v místnostech do 3,80 m</t>
  </si>
  <si>
    <t>658</t>
  </si>
  <si>
    <t>https://podminky.urs.cz/item/CS_URS_2022_01/784221101</t>
  </si>
  <si>
    <t>786</t>
  </si>
  <si>
    <t>Dokončovací práce - čalounické úpravy</t>
  </si>
  <si>
    <t>507</t>
  </si>
  <si>
    <t>9.1/T VD</t>
  </si>
  <si>
    <t>9.1/T- venkovní zatemňující žaluzie. s krytem z hliníkového plechu. hliníkový krycí plech zakrývá horní nosič i svazek lamel a při vytažení venkovní žaluzie je chrání před povětrnostními vlivy. kotvená do ostění. typ t80. s automatickým pohonem a ovládání</t>
  </si>
  <si>
    <t>1696213837</t>
  </si>
  <si>
    <t>9.2/T VD</t>
  </si>
  <si>
    <t>9.2/T- venkovní zatemňující žaluzie. s krytem z hliníkového plechu. hliníkový krycí plech zakrývá horní nosič i svazek lamel a při vytažení venkovní žaluzie je chrání před povětrnostními vlivy. kotvená do ostění. typ t80. s automatickým pohonem a ovládání</t>
  </si>
  <si>
    <t>452649511</t>
  </si>
  <si>
    <t>509</t>
  </si>
  <si>
    <t>9.3/T VD</t>
  </si>
  <si>
    <t>9.3/T- venkovní zatemňující žaluzie. s krytem z hliníkového plechu. hliníkový krycí plech zakrývá horní nosič i svazek lamel a při vytažení venkovní žaluzie je chrání před povětrnostními vlivy. kotvená do ostění. typ t80. s automatickým pohonem a ovládání</t>
  </si>
  <si>
    <t>-363308798</t>
  </si>
  <si>
    <t>998786102</t>
  </si>
  <si>
    <t>Přesun hmot tonážní pro stínění a čalounické úpravy v objektech v přes 6 do 12 m</t>
  </si>
  <si>
    <t>-359117964</t>
  </si>
  <si>
    <t>https://podminky.urs.cz/item/CS_URS_2022_01/998786102</t>
  </si>
  <si>
    <t>511</t>
  </si>
  <si>
    <t>998786181</t>
  </si>
  <si>
    <t>Příplatek k přesunu hmot tonážní 786 prováděný bez použití mechanizace</t>
  </si>
  <si>
    <t>407368731</t>
  </si>
  <si>
    <t>https://podminky.urs.cz/item/CS_URS_2022_01/998786181</t>
  </si>
  <si>
    <t>D.1.4.1 - Zdravotne technicke instalace</t>
  </si>
  <si>
    <t xml:space="preserve">HSV - Práce a dodávky HSV   </t>
  </si>
  <si>
    <t xml:space="preserve">    1 - Zemní práce   </t>
  </si>
  <si>
    <t xml:space="preserve">PSV - Práce a dodávky PSV   </t>
  </si>
  <si>
    <t xml:space="preserve">    713 - Izolace tepelné   </t>
  </si>
  <si>
    <t xml:space="preserve">    721 - Zdravotechnika - vnitřní kanalizace   </t>
  </si>
  <si>
    <t xml:space="preserve">    722 - Zdravotechnika - vnitřní vodovod   </t>
  </si>
  <si>
    <t xml:space="preserve">    726 - Zdravotechnika - předstěnové instalace   </t>
  </si>
  <si>
    <t xml:space="preserve">VRN - Vedlejší rozpočtové náklady   </t>
  </si>
  <si>
    <t xml:space="preserve">    VRN1 - Průzkumné, geodetické a projektové práce   </t>
  </si>
  <si>
    <t xml:space="preserve">    VRN4 - Ostatní   </t>
  </si>
  <si>
    <t xml:space="preserve">Práce a dodávky HSV   </t>
  </si>
  <si>
    <t xml:space="preserve">Zemní práce   </t>
  </si>
  <si>
    <t>100004212</t>
  </si>
  <si>
    <t>Hutnění sypaniny z horniny tř. 3 až 7 jedním pojezdem válce tl vrstvy do 600 mm</t>
  </si>
  <si>
    <t>132212102</t>
  </si>
  <si>
    <t>Hloubení rýh š do 600 mm ručním nebo pneum nářadím v nesoudržných horninách tř. 3</t>
  </si>
  <si>
    <t>162201101</t>
  </si>
  <si>
    <t>Vodorovné přemístění do 20 m výkopku/sypaniny z horniny tř. 1 až 4</t>
  </si>
  <si>
    <t>451595111</t>
  </si>
  <si>
    <t>pískový obsyp a podsyp pro vodovodní a kanalizační potrubí</t>
  </si>
  <si>
    <t>https://podminky.urs.cz/item/CS_URS_2022_01/451595111</t>
  </si>
  <si>
    <t>899722114</t>
  </si>
  <si>
    <t>Výstražná fólie z PVC 40 cm nad potrubí v zemi</t>
  </si>
  <si>
    <t>https://podminky.urs.cz/item/CS_URS_2022_01/899722114</t>
  </si>
  <si>
    <t xml:space="preserve">Práce a dodávky PSV   </t>
  </si>
  <si>
    <t xml:space="preserve">Izolace tepelné   </t>
  </si>
  <si>
    <t>713463211</t>
  </si>
  <si>
    <t>Montáž izolace tepelné potrubí potrubními pouzdry s Al fólií staženými Al páskou 1x D do 50 mm</t>
  </si>
  <si>
    <t>https://podminky.urs.cz/item/CS_URS_2022_01/713463211</t>
  </si>
  <si>
    <t>631545320</t>
  </si>
  <si>
    <t>pouzdro potrubní izolační ROCKWOOL PIPO ALS 35/30 mm</t>
  </si>
  <si>
    <t>631545730</t>
  </si>
  <si>
    <t>pouzdro potrubní izolační ROCKWOOL PIPO ALS 42/40 mm</t>
  </si>
  <si>
    <t>631546040</t>
  </si>
  <si>
    <t>pouzdro potrubní izolační ROCKWOOL PIPO ALS 49/50 mm</t>
  </si>
  <si>
    <t>998713202</t>
  </si>
  <si>
    <t>Přesun hmot procentní pro izolace tepelné v objektech v do 12 m</t>
  </si>
  <si>
    <t>%</t>
  </si>
  <si>
    <t>https://podminky.urs.cz/item/CS_URS_2022_01/998713202</t>
  </si>
  <si>
    <t xml:space="preserve">Zdravotechnika - vnitřní kanalizace   </t>
  </si>
  <si>
    <t>721173401</t>
  </si>
  <si>
    <t>Potrubí kanalizační plastové svodné systém KG DN 110</t>
  </si>
  <si>
    <t>https://podminky.urs.cz/item/CS_URS_2022_01/721173401</t>
  </si>
  <si>
    <t>721173402</t>
  </si>
  <si>
    <t>Potrubí kanalizační plastové svodné systém KG DN 125</t>
  </si>
  <si>
    <t>https://podminky.urs.cz/item/CS_URS_2022_01/721173402</t>
  </si>
  <si>
    <t>721174025</t>
  </si>
  <si>
    <t>Potrubí kanalizační z PP odpadní systém HT DN 100</t>
  </si>
  <si>
    <t>https://podminky.urs.cz/item/CS_URS_2022_01/721174025</t>
  </si>
  <si>
    <t>721174042</t>
  </si>
  <si>
    <t>Potrubí kanalizační z PP připojovací systém HT DN 40</t>
  </si>
  <si>
    <t>https://podminky.urs.cz/item/CS_URS_2022_01/721174042</t>
  </si>
  <si>
    <t>721174043</t>
  </si>
  <si>
    <t>Potrubí kanalizační z PP připojovací systém HT DN 50</t>
  </si>
  <si>
    <t>https://podminky.urs.cz/item/CS_URS_2022_01/721174043</t>
  </si>
  <si>
    <t>721174045</t>
  </si>
  <si>
    <t>Potrubí kanalizační z PP připojovací systém HT DN 100</t>
  </si>
  <si>
    <t>https://podminky.urs.cz/item/CS_URS_2022_01/721174045</t>
  </si>
  <si>
    <t>721174063</t>
  </si>
  <si>
    <t>Potrubí kanalizační z PP větrací systém HT DN 110</t>
  </si>
  <si>
    <t>https://podminky.urs.cz/item/CS_URS_2022_01/721174063</t>
  </si>
  <si>
    <t>721226512</t>
  </si>
  <si>
    <t>Zápachová uzávěrka podomítková pro pračku a myčku DN 50</t>
  </si>
  <si>
    <t>https://podminky.urs.cz/item/CS_URS_2022_01/721226512</t>
  </si>
  <si>
    <t>721273153</t>
  </si>
  <si>
    <t>Hlavice ventilační polypropylen PP DN 110</t>
  </si>
  <si>
    <t>https://podminky.urs.cz/item/CS_URS_2022_01/721273153</t>
  </si>
  <si>
    <t>721290123</t>
  </si>
  <si>
    <t>Zkouška těsnosti potrubí kanalizace kouřem do DN 300</t>
  </si>
  <si>
    <t>722170801</t>
  </si>
  <si>
    <t>Demontáž stávající kanalizace</t>
  </si>
  <si>
    <t>https://podminky.urs.cz/item/CS_URS_2022_01/722170801</t>
  </si>
  <si>
    <t>998721202</t>
  </si>
  <si>
    <t>Přesun hmot procentní pro vnitřní kanalizace v objektech v do 12 m</t>
  </si>
  <si>
    <t>https://podminky.urs.cz/item/CS_URS_2022_01/998721202</t>
  </si>
  <si>
    <t>722</t>
  </si>
  <si>
    <t xml:space="preserve">Zdravotechnika - vnitřní vodovod   </t>
  </si>
  <si>
    <t>722170801.1</t>
  </si>
  <si>
    <t>Demontáž stávajícího vodovod</t>
  </si>
  <si>
    <t>722174021</t>
  </si>
  <si>
    <t>Potrubí vodovodní plastové PPR svar polyfuze PN 20 D 16 x 2,2 mm</t>
  </si>
  <si>
    <t>https://podminky.urs.cz/item/CS_URS_2022_01/722174021</t>
  </si>
  <si>
    <t>722174022</t>
  </si>
  <si>
    <t>Potrubí vodovodní plastové PPR svar polyfuze PN 20 D 20 x 2,3 mm</t>
  </si>
  <si>
    <t>https://podminky.urs.cz/item/CS_URS_2022_01/722174022</t>
  </si>
  <si>
    <t>722174023</t>
  </si>
  <si>
    <t>Potrubí vodovodní plastové PPR svar polyfuze PN 20 D 25 x 2,8 mm</t>
  </si>
  <si>
    <t>https://podminky.urs.cz/item/CS_URS_2022_01/722174023</t>
  </si>
  <si>
    <t>722174024</t>
  </si>
  <si>
    <t>Potrubí vodovodní plastové PPR svar polyfuze PN 20 D 32 x3,6 mm</t>
  </si>
  <si>
    <t>https://podminky.urs.cz/item/CS_URS_2022_01/722174024</t>
  </si>
  <si>
    <t>722174025</t>
  </si>
  <si>
    <t>Potrubí vodovodní plastové PPR svar polyfuze PN 20 D 40 x 4,5 mm</t>
  </si>
  <si>
    <t>https://podminky.urs.cz/item/CS_URS_2022_01/722174025</t>
  </si>
  <si>
    <t>722174026</t>
  </si>
  <si>
    <t>Potrubí vodovodní plastové PPR svar polyfuze PN 20 D 50 x 5,6 mm</t>
  </si>
  <si>
    <t>https://podminky.urs.cz/item/CS_URS_2022_01/722174026</t>
  </si>
  <si>
    <t>722174027</t>
  </si>
  <si>
    <t>Potrubí vodovodní plastové PPR svar polyfuze PN 20 D 63 x 7,1 mm</t>
  </si>
  <si>
    <t>https://podminky.urs.cz/item/CS_URS_2022_01/722174027</t>
  </si>
  <si>
    <t>722181231</t>
  </si>
  <si>
    <t>Ochrana vodovodního potrubí přilepenými termoizolačními trubicemi z PE tl do 13 mm DN do 22 mm</t>
  </si>
  <si>
    <t>https://podminky.urs.cz/item/CS_URS_2022_01/722181231</t>
  </si>
  <si>
    <t>722181232</t>
  </si>
  <si>
    <t>Ochrana vodovodního potrubí přilepenými termoizolačními trubicemi z PE tl do 13 mm DN do 45 mm</t>
  </si>
  <si>
    <t>https://podminky.urs.cz/item/CS_URS_2022_01/722181232</t>
  </si>
  <si>
    <t>722181241</t>
  </si>
  <si>
    <t>Ochrana vodovodního potrubí přilepenými termoizolačními trubicemi z PE tl do 20 mm DN do 22 mm</t>
  </si>
  <si>
    <t>https://podminky.urs.cz/item/CS_URS_2022_01/722181241</t>
  </si>
  <si>
    <t>722181242</t>
  </si>
  <si>
    <t>Ochrana vodovodního potrubí přilepenými termoizolačními trubicemi z PE tl do 20 mm DN do 45 mm</t>
  </si>
  <si>
    <t>https://podminky.urs.cz/item/CS_URS_2022_01/722181242</t>
  </si>
  <si>
    <t>722181243</t>
  </si>
  <si>
    <t>Ochrana vodovodního potrubí přilepenými termoizolačními trubicemi z PE tl do 20 mm DN do 63 mm</t>
  </si>
  <si>
    <t>https://podminky.urs.cz/item/CS_URS_2022_01/722181243</t>
  </si>
  <si>
    <t>722181252</t>
  </si>
  <si>
    <t>Ochrana vodovodního potrubí přilepenými termoizolačními trubicemi z PE tl do 25 mm DN do 45 mm</t>
  </si>
  <si>
    <t>https://podminky.urs.cz/item/CS_URS_2022_01/722181252</t>
  </si>
  <si>
    <t>722220111</t>
  </si>
  <si>
    <t>Nástěnka pro výtokový ventil G 1/2 s jedním závitem</t>
  </si>
  <si>
    <t>https://podminky.urs.cz/item/CS_URS_2022_01/722220111</t>
  </si>
  <si>
    <t>722220112</t>
  </si>
  <si>
    <t>Nástěnka pro výtokový ventil G 3/4 s jedním závitem</t>
  </si>
  <si>
    <t>https://podminky.urs.cz/item/CS_URS_2022_01/722220112</t>
  </si>
  <si>
    <t>722220121</t>
  </si>
  <si>
    <t>Nástěnka pro baterii G 1/2 s jedním závitem</t>
  </si>
  <si>
    <t>pár</t>
  </si>
  <si>
    <t>https://podminky.urs.cz/item/CS_URS_2022_01/722220121</t>
  </si>
  <si>
    <t>722224153</t>
  </si>
  <si>
    <t>Kulový kohout zahradní nezámrzný KEMPER 1/2''</t>
  </si>
  <si>
    <t>https://podminky.urs.cz/item/CS_URS_2022_01/722224153</t>
  </si>
  <si>
    <t>722232043</t>
  </si>
  <si>
    <t>Kohout kulový přímý G 1/2 PN 42 do 185°C vnitřní závit</t>
  </si>
  <si>
    <t>https://podminky.urs.cz/item/CS_URS_2022_01/722232043</t>
  </si>
  <si>
    <t>722232044</t>
  </si>
  <si>
    <t>Kohout kulový přímý G 3/4 PN 42 do 185°C vnitřní závit</t>
  </si>
  <si>
    <t>https://podminky.urs.cz/item/CS_URS_2022_01/722232044</t>
  </si>
  <si>
    <t>722232045</t>
  </si>
  <si>
    <t>Kohout kulový přímý G 1 PN 42 do 185°C vnitřní závit</t>
  </si>
  <si>
    <t>https://podminky.urs.cz/item/CS_URS_2022_01/722232045</t>
  </si>
  <si>
    <t>722232046</t>
  </si>
  <si>
    <t>Kohout kulový přímý G 5/4 PN 42 do 185°C vnitřní závit</t>
  </si>
  <si>
    <t>https://podminky.urs.cz/item/CS_URS_2022_01/722232046</t>
  </si>
  <si>
    <t>722232047</t>
  </si>
  <si>
    <t>Kohout kulový přímý G 6/4 PN 42 do 185°C vnitřní závit</t>
  </si>
  <si>
    <t>https://podminky.urs.cz/item/CS_URS_2022_01/722232047</t>
  </si>
  <si>
    <t>722290234</t>
  </si>
  <si>
    <t>Proplach a dezinfekce vodovodního potrubí do DN 80</t>
  </si>
  <si>
    <t>https://podminky.urs.cz/item/CS_URS_2022_01/722290234</t>
  </si>
  <si>
    <t>732421201</t>
  </si>
  <si>
    <t>Čerpadlo teplovodní mokroběžné závitové cirkulační DN 15 výtlak do 0,9 m průtok 0,35 m3/h pro TUV</t>
  </si>
  <si>
    <t>https://podminky.urs.cz/item/CS_URS_2022_01/732421201</t>
  </si>
  <si>
    <t>734220101</t>
  </si>
  <si>
    <t>Ventil závitový regulační přímý G 1/2 PN 20 do 100°C vyvažovací</t>
  </si>
  <si>
    <t>https://podminky.urs.cz/item/CS_URS_2022_01/734220101</t>
  </si>
  <si>
    <t>998722202</t>
  </si>
  <si>
    <t>Přesun hmot procentní pro vnitřní vodovod v objektech v do 12 m</t>
  </si>
  <si>
    <t>https://podminky.urs.cz/item/CS_URS_2022_01/998722202</t>
  </si>
  <si>
    <t>725112022</t>
  </si>
  <si>
    <t>Klozet keramický závěsný na nosné stěny s hlubokým splachováním odpad vodorovný</t>
  </si>
  <si>
    <t>https://podminky.urs.cz/item/CS_URS_2022_01/725112022</t>
  </si>
  <si>
    <t>725112022.1</t>
  </si>
  <si>
    <t>Klozet keramický volně stojící s hlubokým splachováním odpad vodorovný pro tělesně postižené vč. sedátka</t>
  </si>
  <si>
    <t>725112171</t>
  </si>
  <si>
    <t>Kombi klozet s hlubokým splachováním odpad vodorovný</t>
  </si>
  <si>
    <t>https://podminky.urs.cz/item/CS_URS_2022_01/725112171</t>
  </si>
  <si>
    <t>725121521</t>
  </si>
  <si>
    <t>Pisoárový záchodek automatický s infračerveným senzorem</t>
  </si>
  <si>
    <t>https://podminky.urs.cz/item/CS_URS_2022_01/725121521</t>
  </si>
  <si>
    <t>725211603</t>
  </si>
  <si>
    <t>Umyvadlo keramické připevněné na stěnu šrouby bílé bez krytu na sifon 600 mm</t>
  </si>
  <si>
    <t>https://podminky.urs.cz/item/CS_URS_2022_01/725211603</t>
  </si>
  <si>
    <t>725211604</t>
  </si>
  <si>
    <t>Nástěnné umyvadlo 64x55 invalidní s otvorem pro baterii</t>
  </si>
  <si>
    <t>https://podminky.urs.cz/item/CS_URS_2022_01/725211604</t>
  </si>
  <si>
    <t>725245102</t>
  </si>
  <si>
    <t>Zástěna sprchová jednokřídlá do výšky 2000 mm a šířky 800 mm</t>
  </si>
  <si>
    <t>725311121</t>
  </si>
  <si>
    <t>Dřez jednoduchý nerezový se zápachovou uzávěrkou s odkapávací plochou 560x480 mm a miskou</t>
  </si>
  <si>
    <t>https://podminky.urs.cz/item/CS_URS_2022_01/725311121</t>
  </si>
  <si>
    <t>725331111</t>
  </si>
  <si>
    <t>Výlevka bez výtokových armatur keramická se sklopnou plastovou mřížkou 425 mm</t>
  </si>
  <si>
    <t>https://podminky.urs.cz/item/CS_URS_2022_01/725331111</t>
  </si>
  <si>
    <t>725813111</t>
  </si>
  <si>
    <t>Ventil rohový bez připojovací trubičky nebo flexi hadičky G 1/2</t>
  </si>
  <si>
    <t>https://podminky.urs.cz/item/CS_URS_2022_01/725813111</t>
  </si>
  <si>
    <t>725813112</t>
  </si>
  <si>
    <t>Ventil rohový pračkový G 3/4</t>
  </si>
  <si>
    <t>https://podminky.urs.cz/item/CS_URS_2022_01/725813112</t>
  </si>
  <si>
    <t>725821326</t>
  </si>
  <si>
    <t>Baterie dřezové stojánkové pákové s otáčivým kulatým ústím a délkou ramínka 265 mm</t>
  </si>
  <si>
    <t>725822612</t>
  </si>
  <si>
    <t>Baterie umyvadlové stojánkové pákové s výpustí</t>
  </si>
  <si>
    <t>725822611</t>
  </si>
  <si>
    <t>Baterie umyvadlová lékařská stojánkové pro tělesně postižené</t>
  </si>
  <si>
    <t>https://podminky.urs.cz/item/CS_URS_2022_01/725822611</t>
  </si>
  <si>
    <t>725832111</t>
  </si>
  <si>
    <t>Baterie pro výlevku</t>
  </si>
  <si>
    <t>https://podminky.urs.cz/item/CS_URS_2022_01/725832111</t>
  </si>
  <si>
    <t>725841311</t>
  </si>
  <si>
    <t>Baterie sprchové nástěnné pákové</t>
  </si>
  <si>
    <t>725861102</t>
  </si>
  <si>
    <t>Zápachová uzávěrka pro umyvadla DN 40</t>
  </si>
  <si>
    <t>https://podminky.urs.cz/item/CS_URS_2022_01/725861102</t>
  </si>
  <si>
    <t>725862103</t>
  </si>
  <si>
    <t>Zápachová uzávěrka pro dřezy DN 40/50</t>
  </si>
  <si>
    <t>https://podminky.urs.cz/item/CS_URS_2022_01/725862103</t>
  </si>
  <si>
    <t>725865311</t>
  </si>
  <si>
    <t>Zápachová uzávěrka sprchových van DN 40/50 s kulovým kloubem na odtoku</t>
  </si>
  <si>
    <t>https://podminky.urs.cz/item/CS_URS_2022_01/725865311</t>
  </si>
  <si>
    <t>725865312</t>
  </si>
  <si>
    <t>Zápachová uzávěrka pro odvod kondenzátu HL136N</t>
  </si>
  <si>
    <t>https://podminky.urs.cz/item/CS_URS_2022_01/725865312</t>
  </si>
  <si>
    <t>725865411</t>
  </si>
  <si>
    <t>Zápachová uzávěrka pisoárová DN 32/40</t>
  </si>
  <si>
    <t>https://podminky.urs.cz/item/CS_URS_2022_01/725865411</t>
  </si>
  <si>
    <t>725980123</t>
  </si>
  <si>
    <t>Dvířka 30/30</t>
  </si>
  <si>
    <t>https://podminky.urs.cz/item/CS_URS_2022_01/725980123</t>
  </si>
  <si>
    <t>725980124</t>
  </si>
  <si>
    <t>Dvířka 40/40</t>
  </si>
  <si>
    <t>998725202</t>
  </si>
  <si>
    <t>Přesun hmot procentní pro zařizovací předměty v objektech v do 12 m</t>
  </si>
  <si>
    <t>https://podminky.urs.cz/item/CS_URS_2022_01/998725202</t>
  </si>
  <si>
    <t>726</t>
  </si>
  <si>
    <t xml:space="preserve">Zdravotechnika - předstěnové instalace   </t>
  </si>
  <si>
    <t>726111021</t>
  </si>
  <si>
    <t>Předstěnové instalační systémy závěsnou výlevku s přípravou pro nástěnnou baterii</t>
  </si>
  <si>
    <t>https://podminky.urs.cz/item/CS_URS_2022_01/726111021</t>
  </si>
  <si>
    <t>726111031</t>
  </si>
  <si>
    <t>Instalační předstěna - klozet s ovládáním zepředu v 1080 mm závěsný do masivní zděné kce</t>
  </si>
  <si>
    <t>https://podminky.urs.cz/item/CS_URS_2022_01/726111031</t>
  </si>
  <si>
    <t>726191001</t>
  </si>
  <si>
    <t>Zvukoizolační souprava pro klozet a bidet a výlevku</t>
  </si>
  <si>
    <t>https://podminky.urs.cz/item/CS_URS_2022_01/726191001</t>
  </si>
  <si>
    <t>726191002</t>
  </si>
  <si>
    <t>Souprava pro předstěnovou montáž</t>
  </si>
  <si>
    <t>https://podminky.urs.cz/item/CS_URS_2022_01/726191002</t>
  </si>
  <si>
    <t>998726212</t>
  </si>
  <si>
    <t>Přesun hmot procentní pro instalační prefabrikáty v objektech v do 12 m</t>
  </si>
  <si>
    <t>https://podminky.urs.cz/item/CS_URS_2022_01/998726212</t>
  </si>
  <si>
    <t>VRN</t>
  </si>
  <si>
    <t xml:space="preserve">Vedlejší rozpočtové náklady   </t>
  </si>
  <si>
    <t>VRN1</t>
  </si>
  <si>
    <t xml:space="preserve">Průzkumné, geodetické a projektové práce   </t>
  </si>
  <si>
    <t>013254000</t>
  </si>
  <si>
    <t>Dokumentace skutečného provedení stavby</t>
  </si>
  <si>
    <t>…</t>
  </si>
  <si>
    <t>https://podminky.urs.cz/item/CS_URS_2022_01/013254000</t>
  </si>
  <si>
    <t>VRN4</t>
  </si>
  <si>
    <t xml:space="preserve">Ostatní   </t>
  </si>
  <si>
    <t>043103000</t>
  </si>
  <si>
    <t>Uvedení do provozu</t>
  </si>
  <si>
    <t>https://podminky.urs.cz/item/CS_URS_2022_01/043103000</t>
  </si>
  <si>
    <t>043103001</t>
  </si>
  <si>
    <t>stavební přípomoce - prostupy, drážky, zaklopení, začištění atd..</t>
  </si>
  <si>
    <t>043103002</t>
  </si>
  <si>
    <t>koordinační činnost</t>
  </si>
  <si>
    <t>https://podminky.urs.cz/item/CS_URS_2022_01/043103002</t>
  </si>
  <si>
    <t>D.1.4.2 - Ústřední vytápění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</si>
  <si>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</si>
  <si>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</si>
  <si>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</si>
  <si>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</si>
  <si>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>713463131</t>
  </si>
  <si>
    <t>Montáž izolace tepelné potrubí potrubními pouzdry bez úpravy slepenými 1x tl izolace do 25 mm</t>
  </si>
  <si>
    <t>https://podminky.urs.cz/item/CS_URS_2022_01/713463131</t>
  </si>
  <si>
    <t>283771060</t>
  </si>
  <si>
    <t>izolace potrubí Mirelon Pro 18 x 15 mm</t>
  </si>
  <si>
    <t>283770480</t>
  </si>
  <si>
    <t>izolace potrubí Mirelon Pro 28 x 20 mm</t>
  </si>
  <si>
    <t>283770530</t>
  </si>
  <si>
    <t>izolace potrubí Mirelon Pro 32 x 20 mm</t>
  </si>
  <si>
    <t>283770630</t>
  </si>
  <si>
    <t>izolace potrubí Mirelon Pro 45 x 25 mm</t>
  </si>
  <si>
    <t>631545100</t>
  </si>
  <si>
    <t>pouzdro potrubní izolační ROCKWOOL PIPO ALS 22/25 mm</t>
  </si>
  <si>
    <t>631545750</t>
  </si>
  <si>
    <t>pouzdro potrubní izolační ROCKWOOL PIPO ALS 60/40 mm</t>
  </si>
  <si>
    <t>631546070</t>
  </si>
  <si>
    <t>pouzdro potrubní izolační ROCKWOOL PIPO ALS 76/50 mm</t>
  </si>
  <si>
    <t>732</t>
  </si>
  <si>
    <t xml:space="preserve">Ústřední vytápění - strojovny   </t>
  </si>
  <si>
    <t>732229111</t>
  </si>
  <si>
    <t>Napojení na stávající výměníkovou stanici</t>
  </si>
  <si>
    <t>https://podminky.urs.cz/item/CS_URS_2022_01/732229111</t>
  </si>
  <si>
    <t>998732202</t>
  </si>
  <si>
    <t>Přesun hmot procentní pro strojovny v objektech v do 12 m</t>
  </si>
  <si>
    <t>https://podminky.urs.cz/item/CS_URS_2022_01/998732202</t>
  </si>
  <si>
    <t>733</t>
  </si>
  <si>
    <t xml:space="preserve">Ústřední vytápění - rozvodné potrubí   </t>
  </si>
  <si>
    <t>733223303</t>
  </si>
  <si>
    <t>Potrubí měděné tvrdé spojované lisováním DN 20 ÚT</t>
  </si>
  <si>
    <t>https://podminky.urs.cz/item/CS_URS_2022_01/733223303</t>
  </si>
  <si>
    <t>733223307</t>
  </si>
  <si>
    <t>Potrubí měděné tvrdé spojované lisováním DN 60 ÚT</t>
  </si>
  <si>
    <t>https://podminky.urs.cz/item/CS_URS_2022_01/733223307</t>
  </si>
  <si>
    <t>733291101</t>
  </si>
  <si>
    <t>Zkouška těsnosti potrubí měděné do D 35x1,5</t>
  </si>
  <si>
    <t>https://podminky.urs.cz/item/CS_URS_2022_01/733291101</t>
  </si>
  <si>
    <t>733291102</t>
  </si>
  <si>
    <t>Zkouška těsnosti potrubí měděné do D 64x2</t>
  </si>
  <si>
    <t>https://podminky.urs.cz/item/CS_URS_2022_01/733291102</t>
  </si>
  <si>
    <t>733322102</t>
  </si>
  <si>
    <t>Potrubí plastové z PE-X spojované násuvnou plastovou objímkou D 16x2 systém Wirsbo</t>
  </si>
  <si>
    <t>733322103</t>
  </si>
  <si>
    <t>Potrubí plastové z PE-X spojované násuvnou plastovou objímkou D 20x2 systém Wirsbo</t>
  </si>
  <si>
    <t>733322104</t>
  </si>
  <si>
    <t>Potrubí plastové z PE-X spojované násuvnou plastovou objímkou D 26x3,0 systém Wirsbo</t>
  </si>
  <si>
    <t>733322105</t>
  </si>
  <si>
    <t>Potrubí plastové z PE-X spojované násuvnou plastovou objímkou D 32x3,0 systém Wirsbo</t>
  </si>
  <si>
    <t>733322106</t>
  </si>
  <si>
    <t>Potrubí plastové z PE-X spojované násuvnou plastovou objímkou D 40x3,5 systém Wirsbo</t>
  </si>
  <si>
    <t>733322107</t>
  </si>
  <si>
    <t>Potrubí plastové z PE-X spojované násuvnou plastovou objímkou D 50x4,0 systém Wirsbo</t>
  </si>
  <si>
    <t>733391101</t>
  </si>
  <si>
    <t>Zkouška těsnosti potrubí plastové do D 32x3,0</t>
  </si>
  <si>
    <t>https://podminky.urs.cz/item/CS_URS_2022_01/733391101</t>
  </si>
  <si>
    <t>733391102</t>
  </si>
  <si>
    <t>Zkouška těsnosti potrubí plastové do D 50x4,6</t>
  </si>
  <si>
    <t>https://podminky.urs.cz/item/CS_URS_2022_01/733391102</t>
  </si>
  <si>
    <t>998733202</t>
  </si>
  <si>
    <t>Přesun hmot procentní pro rozvody potrubí v objektech v do 12 m</t>
  </si>
  <si>
    <t>https://podminky.urs.cz/item/CS_URS_2022_01/998733202</t>
  </si>
  <si>
    <t>734</t>
  </si>
  <si>
    <t xml:space="preserve">Ústřední vytápění - armatury   </t>
  </si>
  <si>
    <t>734211112</t>
  </si>
  <si>
    <t>Ventil závitový odvzdušňovací G 1/4 PN 10 do 120°C otopných těles</t>
  </si>
  <si>
    <t>https://podminky.urs.cz/item/CS_URS_2022_01/734211112</t>
  </si>
  <si>
    <t>734221682</t>
  </si>
  <si>
    <t>Termostatická hlavice kapalinová PN 10 do 110°C otopných těles VK</t>
  </si>
  <si>
    <t>https://podminky.urs.cz/item/CS_URS_2022_01/734221682</t>
  </si>
  <si>
    <t>734261402</t>
  </si>
  <si>
    <t>Armatura připojovací rohová G 1/2x18 PN 10 do 110°C radiátorů typu VK</t>
  </si>
  <si>
    <t>https://podminky.urs.cz/item/CS_URS_2022_01/734261402</t>
  </si>
  <si>
    <t>734271146</t>
  </si>
  <si>
    <t>Šoupátko závitové uzavírací G 5/4 PN 20 do 80°C</t>
  </si>
  <si>
    <t>https://podminky.urs.cz/item/CS_URS_2022_01/734271146</t>
  </si>
  <si>
    <t>734890803</t>
  </si>
  <si>
    <t>Přemístění demontovaných armatur vodorovně do 100 m v objektech výšky přes 6 do 24 m</t>
  </si>
  <si>
    <t>https://podminky.urs.cz/item/CS_URS_2022_01/734890803</t>
  </si>
  <si>
    <t>998734202</t>
  </si>
  <si>
    <t>Přesun hmot procentní pro armatury v objektech v do 12 m</t>
  </si>
  <si>
    <t>https://podminky.urs.cz/item/CS_URS_2022_01/998734202</t>
  </si>
  <si>
    <t>735</t>
  </si>
  <si>
    <t xml:space="preserve">Ústřední vytápění - otopná tělesa   </t>
  </si>
  <si>
    <t>735152151</t>
  </si>
  <si>
    <t>Otopné těleso panel VK jednodeskové bez přídavné přestupní plochy výška/délka 500/400 mm výkon 206 W</t>
  </si>
  <si>
    <t>https://podminky.urs.cz/item/CS_URS_2022_01/735152151</t>
  </si>
  <si>
    <t>735152154</t>
  </si>
  <si>
    <t>Otopné těleso panel VK jednodeskové bez přídavné přestupní plochy výška/délka 500/700 mm výkon 360 W</t>
  </si>
  <si>
    <t>https://podminky.urs.cz/item/CS_URS_2022_01/735152154</t>
  </si>
  <si>
    <t>735152253</t>
  </si>
  <si>
    <t>Otopné těleso panelové VK jednodeskové 1 přídavná přestupní plocha výška/délka 500/600mm výkon 515 W</t>
  </si>
  <si>
    <t>https://podminky.urs.cz/item/CS_URS_2022_01/735152253</t>
  </si>
  <si>
    <t>735152254</t>
  </si>
  <si>
    <t>Otopné těleso panelové VK jednodeskové 1 přídavná přestupní plocha výška/délka 500/700mm výkon 601 W</t>
  </si>
  <si>
    <t>https://podminky.urs.cz/item/CS_URS_2022_01/735152254</t>
  </si>
  <si>
    <t>735152255</t>
  </si>
  <si>
    <t>Otopné těleso panelové VK jednodeskové 1 přídavná přestupní plocha výška/délka 500/800mm výkon 686 W</t>
  </si>
  <si>
    <t>https://podminky.urs.cz/item/CS_URS_2022_01/735152255</t>
  </si>
  <si>
    <t>735152353</t>
  </si>
  <si>
    <t>Otopné těleso panelové VK dvoudeskové bez přídavné přestupní plochy výška/délka 500/600mm výkon 503W</t>
  </si>
  <si>
    <t>https://podminky.urs.cz/item/CS_URS_2022_01/735152353</t>
  </si>
  <si>
    <t>735152354</t>
  </si>
  <si>
    <t>Otopné těleso panelové VK dvoudeskové bez přídavné přestupní plochy výška/délka 500/700mm výkon 587W</t>
  </si>
  <si>
    <t>https://podminky.urs.cz/item/CS_URS_2022_01/735152354</t>
  </si>
  <si>
    <t>735152452</t>
  </si>
  <si>
    <t>Otopné těleso panelové VK dvoudeskové 1 přídavná přestupní plocha výška/délka 500/500 mm výkon 559 W</t>
  </si>
  <si>
    <t>https://podminky.urs.cz/item/CS_URS_2022_01/735152452</t>
  </si>
  <si>
    <t>735152453</t>
  </si>
  <si>
    <t>Otopné těleso panelové VK dvoudeskové 1 přídavná přestupní plocha výška/délka 500/600 mm výkon 670 W</t>
  </si>
  <si>
    <t>https://podminky.urs.cz/item/CS_URS_2022_01/735152453</t>
  </si>
  <si>
    <t>735152454</t>
  </si>
  <si>
    <t>Otopné těleso panelové VK dvoudeskové 1 přídavná přestupní plocha výška/délka 500/700 mm výkon 782 W</t>
  </si>
  <si>
    <t>https://podminky.urs.cz/item/CS_URS_2022_01/735152454</t>
  </si>
  <si>
    <t>735152455</t>
  </si>
  <si>
    <t>Otopné těleso panelové VK dvoudeskové 1 přídavná přestupní plocha výška/délka 500/800 mm výkon 894 W</t>
  </si>
  <si>
    <t>https://podminky.urs.cz/item/CS_URS_2022_01/735152455</t>
  </si>
  <si>
    <t>735152456</t>
  </si>
  <si>
    <t>Otopné těleso panelové VK dvoudeskové 1 přídavná přestupní plocha výška/délka 500/900mm výkon 1005 W</t>
  </si>
  <si>
    <t>https://podminky.urs.cz/item/CS_URS_2022_01/735152456</t>
  </si>
  <si>
    <t>735152458</t>
  </si>
  <si>
    <t>Otopné těleso panelové VK dvoudeskové 1 přídavná přestupní plocha výška/délka 500/1100mm výkon 1229W</t>
  </si>
  <si>
    <t>https://podminky.urs.cz/item/CS_URS_2022_01/735152458</t>
  </si>
  <si>
    <t>735152459</t>
  </si>
  <si>
    <t>Otopné těleso panelové VK dvoudeskové 1 přídavná přestupní plocha výška/délka 500/1200mm výkon 1340W</t>
  </si>
  <si>
    <t>https://podminky.urs.cz/item/CS_URS_2022_01/735152459</t>
  </si>
  <si>
    <t>735152460</t>
  </si>
  <si>
    <t>Otopné těleso panelové VK dvoudeskové 1 přídavná přestupní plocha výška/délka 500/1400mm výkon 1564W</t>
  </si>
  <si>
    <t>https://podminky.urs.cz/item/CS_URS_2022_01/735152460</t>
  </si>
  <si>
    <t>735152492</t>
  </si>
  <si>
    <t>Otopné těleso panelové VK dvoudeskové 1 přídavná přestupní plocha výška/délka 900/500 mm výkon 877 W</t>
  </si>
  <si>
    <t>https://podminky.urs.cz/item/CS_URS_2022_01/735152492</t>
  </si>
  <si>
    <t>735152493</t>
  </si>
  <si>
    <t>Otopné těleso panelové VK dvoudeskové 1 přídavná přestupní plocha výška/délka 900/600mm výkon 1052 W</t>
  </si>
  <si>
    <t>https://podminky.urs.cz/item/CS_URS_2022_01/735152493</t>
  </si>
  <si>
    <t>735152518</t>
  </si>
  <si>
    <t>Otopné těleso panelové VK dvoudeskové 1 přídavná přestupní plocha výška/délka 300/1100mm výkon 1063W</t>
  </si>
  <si>
    <t>https://podminky.urs.cz/item/CS_URS_2022_01/735152518</t>
  </si>
  <si>
    <t>735152520</t>
  </si>
  <si>
    <t>Otopné těleso panelové VK dvoudeskové 2 přídavné přestupní plochy výška/délka 300/1400mm výkon 1352W</t>
  </si>
  <si>
    <t>https://podminky.urs.cz/item/CS_URS_2022_01/735152520</t>
  </si>
  <si>
    <t>735152553</t>
  </si>
  <si>
    <t>Otopné těleso panelové VK dvoudeskové 2 přídavné přestupní plochy výška/délka 500/600 mm výkon 871 W</t>
  </si>
  <si>
    <t>https://podminky.urs.cz/item/CS_URS_2022_01/735152553</t>
  </si>
  <si>
    <t>735152554</t>
  </si>
  <si>
    <t>Otopné těleso panelové VK dvoudeskové 2 přídavné přestupní plochy výška/délka 500/700mm výkon 1016 W</t>
  </si>
  <si>
    <t>https://podminky.urs.cz/item/CS_URS_2022_01/735152554</t>
  </si>
  <si>
    <t>735152556</t>
  </si>
  <si>
    <t>Otopné těleso panelové VK dvoudeskové 2 přídavné přestupní plochy výška/délka 500/900mm výkon 1307 W</t>
  </si>
  <si>
    <t>https://podminky.urs.cz/item/CS_URS_2022_01/735152556</t>
  </si>
  <si>
    <t>735152557</t>
  </si>
  <si>
    <t>Otopné těleso panelové VK dvoudeskové 2 přídavné přestupní plochy výška/délka 500/1000mm výkon 1452W</t>
  </si>
  <si>
    <t>https://podminky.urs.cz/item/CS_URS_2022_01/735152557</t>
  </si>
  <si>
    <t>735152559</t>
  </si>
  <si>
    <t>Otopné těleso panelové VK dvoudeskové 2 přídavné přestupní plochy výška/délka 500/1200mm výkon 1742W</t>
  </si>
  <si>
    <t>https://podminky.urs.cz/item/CS_URS_2022_01/735152559</t>
  </si>
  <si>
    <t>735152560</t>
  </si>
  <si>
    <t>Otopné těleso panelové VK dvoudeskové 2 přídavné přestupní plochy výška/délka 500/1400mm výkon 2033W</t>
  </si>
  <si>
    <t>https://podminky.urs.cz/item/CS_URS_2022_01/735152560</t>
  </si>
  <si>
    <t>735152655</t>
  </si>
  <si>
    <t>Otopné těleso panelové VK třídeskové 3 přídavné přestupní plochy výška/délka 500/600 mm výkon 1663 W</t>
  </si>
  <si>
    <t>https://podminky.urs.cz/item/CS_URS_2022_01/735152655</t>
  </si>
  <si>
    <t>735211811</t>
  </si>
  <si>
    <t>Demontáž stávající otopné soustavy</t>
  </si>
  <si>
    <t>https://podminky.urs.cz/item/CS_URS_2022_01/735211811</t>
  </si>
  <si>
    <t>735494811</t>
  </si>
  <si>
    <t>Vypuštění vody z otopných těles</t>
  </si>
  <si>
    <t>https://podminky.urs.cz/item/CS_URS_2022_01/735494811</t>
  </si>
  <si>
    <t>998735202</t>
  </si>
  <si>
    <t>Přesun hmot procentní pro otopná tělesa v objektech v do 12 m</t>
  </si>
  <si>
    <t>https://podminky.urs.cz/item/CS_URS_2022_01/998735202</t>
  </si>
  <si>
    <t>D.1.4.4 - Vzduchotechnika...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</si>
  <si>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</si>
  <si>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</si>
  <si>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</si>
  <si>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</si>
  <si>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</si>
  <si>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</si>
  <si>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Zařízení č. 7</t>
  </si>
  <si>
    <t>D8 - Zařízení č. 8</t>
  </si>
  <si>
    <t>D9 - Zařízení č. 9</t>
  </si>
  <si>
    <t>D10 - Zařízení č. 10</t>
  </si>
  <si>
    <t>D11 - Zařízení č. 11</t>
  </si>
  <si>
    <t>D12 - Zařízení č. 12</t>
  </si>
  <si>
    <t>D13 - Zařízení č. 13</t>
  </si>
  <si>
    <t>D14 - Hodinové zúčtovací sazby</t>
  </si>
  <si>
    <t>D1</t>
  </si>
  <si>
    <t>Zařízení č. 1</t>
  </si>
  <si>
    <t>1.1</t>
  </si>
  <si>
    <t>DECOR 100 CRZ IP44 malý ax.vent.</t>
  </si>
  <si>
    <t>1.2</t>
  </si>
  <si>
    <t>PER 100 W žaluz.klapka-bílá</t>
  </si>
  <si>
    <t>Pol1</t>
  </si>
  <si>
    <t>do průměru100 rovné</t>
  </si>
  <si>
    <t>bm</t>
  </si>
  <si>
    <t>D2</t>
  </si>
  <si>
    <t>Zařízení č. 2</t>
  </si>
  <si>
    <t>2.1</t>
  </si>
  <si>
    <t>TD 500/150-160 SILENT IP44 ultra tichý ventilátor - V=155m3/h, 59W/230V - ovládání spínačem společným pro osvětlení - m.č.1.23</t>
  </si>
  <si>
    <t>2.2</t>
  </si>
  <si>
    <t>PER 160 W žaluz.klapka</t>
  </si>
  <si>
    <t>2.3</t>
  </si>
  <si>
    <t>VEF 100 tal.vent.plast.odvod</t>
  </si>
  <si>
    <t>2.4</t>
  </si>
  <si>
    <t>VEF 125 tal.vent.plast.odvod</t>
  </si>
  <si>
    <t>2.5</t>
  </si>
  <si>
    <t>ALUVENT MI 102 Al hadice</t>
  </si>
  <si>
    <t>2.6</t>
  </si>
  <si>
    <t>ALUVENT MI 127 Al hadice</t>
  </si>
  <si>
    <t>Pol2</t>
  </si>
  <si>
    <t>do průměru100 100% tvarovek</t>
  </si>
  <si>
    <t>Pol3</t>
  </si>
  <si>
    <t>do průměru140 100% tvarovek</t>
  </si>
  <si>
    <t>Pol4</t>
  </si>
  <si>
    <t>do průměru200 10% tvarovek</t>
  </si>
  <si>
    <t>Pol5</t>
  </si>
  <si>
    <t>do průměru200</t>
  </si>
  <si>
    <t>D3</t>
  </si>
  <si>
    <t>Zařízení č. 3</t>
  </si>
  <si>
    <t>3.1</t>
  </si>
  <si>
    <t>TD 250/100 SILENT IP44 ultra tichý ventilátor - V=80m3/h, 27W/230V - ovládání spínačem společným pro osvětlení - m.č.1.06</t>
  </si>
  <si>
    <t>3.2</t>
  </si>
  <si>
    <t>3.3</t>
  </si>
  <si>
    <t>3.4</t>
  </si>
  <si>
    <t>3.5</t>
  </si>
  <si>
    <t>3.6</t>
  </si>
  <si>
    <t>Pol6</t>
  </si>
  <si>
    <t>do průměru100 30% tvarovek</t>
  </si>
  <si>
    <t>D4</t>
  </si>
  <si>
    <t>Zařízení č. 4</t>
  </si>
  <si>
    <t>4.1</t>
  </si>
  <si>
    <t>TD 500/150-160 SILENT IP44 ultra tichý ventilátor - V=155m3/h, 59W/230V - ovládání spínačem společným pro osvětlení - m.č.1.07a</t>
  </si>
  <si>
    <t>4.2</t>
  </si>
  <si>
    <t>4.3</t>
  </si>
  <si>
    <t>4.4</t>
  </si>
  <si>
    <t>4.5</t>
  </si>
  <si>
    <t>4.6</t>
  </si>
  <si>
    <t>Pol7</t>
  </si>
  <si>
    <t>do průměru140 70% tvarovek</t>
  </si>
  <si>
    <t>D5</t>
  </si>
  <si>
    <t>Zařízení č. 5</t>
  </si>
  <si>
    <t>5.1</t>
  </si>
  <si>
    <t>TD 250/100 SILENT IP44 ultra tichý ventilátor - V=80m3/h, 27W/230V - ovládání spínačem společným pro osvětlení - m.č.1.12</t>
  </si>
  <si>
    <t>5.2</t>
  </si>
  <si>
    <t>5.3</t>
  </si>
  <si>
    <t>5.4</t>
  </si>
  <si>
    <t>Pol8</t>
  </si>
  <si>
    <t>do průměru100 20% tvarovek</t>
  </si>
  <si>
    <t>D6</t>
  </si>
  <si>
    <t>Zařízení č. 6</t>
  </si>
  <si>
    <t>6.1</t>
  </si>
  <si>
    <t>HA 600 nerez malé kuchyňská digestoř - V=640m3/h, 155W/230V - ovládání spínačem podle skutečného typu digestoře - buď spínačem na odsavači, nebo spínače vedle digestoře</t>
  </si>
  <si>
    <t>6.2</t>
  </si>
  <si>
    <t>Pol9</t>
  </si>
  <si>
    <t>do průměru200 20% tvarovek</t>
  </si>
  <si>
    <t>D7</t>
  </si>
  <si>
    <t>Zařízení č. 7</t>
  </si>
  <si>
    <t>7.1</t>
  </si>
  <si>
    <t>TD 500/150-160 SILENT IP44 ultra tichý ventilátor - V=180m3/h, 59W/230V - ovládání spínačem společným pro osvětlení - m.č. 2.04a</t>
  </si>
  <si>
    <t>7.2</t>
  </si>
  <si>
    <t>7.3</t>
  </si>
  <si>
    <t>7.4</t>
  </si>
  <si>
    <t>VEF 160 tal.vent.plast.odvod</t>
  </si>
  <si>
    <t>7.5</t>
  </si>
  <si>
    <t>7.6</t>
  </si>
  <si>
    <t>ALUVENT MI 162 Al hadice</t>
  </si>
  <si>
    <t>D8</t>
  </si>
  <si>
    <t>Zařízení č. 8</t>
  </si>
  <si>
    <t>8.1</t>
  </si>
  <si>
    <t>TD 250/100 SILENT IP44 ultra tichý ventilátor - V=80m3/h, 27W/230V - ovládání spínačem společným pro osvětlení - m.č. 2.03a</t>
  </si>
  <si>
    <t>8.2</t>
  </si>
  <si>
    <t>8.3</t>
  </si>
  <si>
    <t>8.4</t>
  </si>
  <si>
    <t>D9</t>
  </si>
  <si>
    <t>Zařízení č. 9</t>
  </si>
  <si>
    <t>9.1</t>
  </si>
  <si>
    <t>TD 250/100 SILENT IP44 ultra tichý ventilátor - V=80m3/h, 27W/230V - ovládání spínačem společným pro osvětlení - m.č. 2.08a</t>
  </si>
  <si>
    <t>9.2</t>
  </si>
  <si>
    <t>9.3</t>
  </si>
  <si>
    <t>9.4</t>
  </si>
  <si>
    <t>D10</t>
  </si>
  <si>
    <t>Zařízení č. 10</t>
  </si>
  <si>
    <t>10.1</t>
  </si>
  <si>
    <t>TD 500/150-160 SILENT IP44 ultra tichý ventilátor - V=180m3/h, 59W/230V - ovládání spínačem společným pro osvětlení - m.č. 2.09a</t>
  </si>
  <si>
    <t>10.2</t>
  </si>
  <si>
    <t>10.3</t>
  </si>
  <si>
    <t>10.4</t>
  </si>
  <si>
    <t>10.5</t>
  </si>
  <si>
    <t>10.6</t>
  </si>
  <si>
    <t>D11</t>
  </si>
  <si>
    <t>Zařízení č. 11</t>
  </si>
  <si>
    <t>11.1</t>
  </si>
  <si>
    <t>TD 350/125 SILENT IP44 ultra tichý ventilátor - V=130m3/h, 27W/230V - ovládání spínačem společným pro osvětlení - m.č. 3.04</t>
  </si>
  <si>
    <t>11.2</t>
  </si>
  <si>
    <t>PER 125 W žaluz.klapka-bílá</t>
  </si>
  <si>
    <t>11.3</t>
  </si>
  <si>
    <t>11.4</t>
  </si>
  <si>
    <t>Pol10</t>
  </si>
  <si>
    <t>do průměru100 70% tvarovek</t>
  </si>
  <si>
    <t>Pol11</t>
  </si>
  <si>
    <t>do průměru140 10% tvarovek</t>
  </si>
  <si>
    <t>Pol12</t>
  </si>
  <si>
    <t>do průměru140</t>
  </si>
  <si>
    <t>D12</t>
  </si>
  <si>
    <t>Zařízení č. 12</t>
  </si>
  <si>
    <t>12.1</t>
  </si>
  <si>
    <t>TD 500/150-160 SILENT IP44 ultra tichý ventilátor - V=190m3/h, 59W/230V - ovládání spínačem společným pro osvětlení - m.č. 3.09</t>
  </si>
  <si>
    <t>12.2</t>
  </si>
  <si>
    <t>12.3</t>
  </si>
  <si>
    <t>12.4</t>
  </si>
  <si>
    <t>Pol13</t>
  </si>
  <si>
    <t>do průměru100 60% tvarovek</t>
  </si>
  <si>
    <t>D13</t>
  </si>
  <si>
    <t>Zařízení č. 13</t>
  </si>
  <si>
    <t>13.1</t>
  </si>
  <si>
    <t>Vnitřní nástenná jednotka F6WMY 50 - Qch=(1,7-5,9)kW, Qtop=(1,1-6,3)kW,, jmenovitý příko chlazení/topení =(140-2360)W topení=(200-2410)W, silový přívod =3x1,5mm2, komunikační kabel=stíněný 2x1mm2, jištění=10A, napětí 230V, ovládání - Infra ovladače, potru</t>
  </si>
  <si>
    <t>13.2</t>
  </si>
  <si>
    <t>Venkovní jednotka F6LCY 50 - silový přívod = 3x2,5mm2, jištění = 16A, napětí 230V,krytí = IP24, přípojky chladiva = 1/4" a 1/2"</t>
  </si>
  <si>
    <t>13.3</t>
  </si>
  <si>
    <t>Měděné potrubí vč. tepelné izolace a komunikačního kabelu - dvoutrubka - 1/4" a 1/2"</t>
  </si>
  <si>
    <t>D14</t>
  </si>
  <si>
    <t>Hodinové zúčtovací sazby</t>
  </si>
  <si>
    <t>Pol14</t>
  </si>
  <si>
    <t>příprava ke komplexnímu vyzkoušení, oživení a vyregulování zařízení</t>
  </si>
  <si>
    <t>hod</t>
  </si>
  <si>
    <t>Pol15</t>
  </si>
  <si>
    <t>komplexní vyzkoušení zařízení</t>
  </si>
  <si>
    <t>Pol16</t>
  </si>
  <si>
    <t>projekt skutečného provedení</t>
  </si>
  <si>
    <t>D.1.4.3.1 - Elektroinstal...</t>
  </si>
  <si>
    <t>D1 - Elektroinstalace</t>
  </si>
  <si>
    <t xml:space="preserve">    21-M.2 - Materiál elektromontážní</t>
  </si>
  <si>
    <t xml:space="preserve">    21-M.3 - Elektromontáže</t>
  </si>
  <si>
    <t xml:space="preserve">    21-M.4 - Demontáže</t>
  </si>
  <si>
    <t xml:space="preserve">    21-M.5 - Rozpis rozvaděče R1</t>
  </si>
  <si>
    <t xml:space="preserve">    21-M.6 - Rozpis rozvaděče RS</t>
  </si>
  <si>
    <t>Elektroinstalace</t>
  </si>
  <si>
    <t>21-M.2</t>
  </si>
  <si>
    <t>Materiál elektromontážní</t>
  </si>
  <si>
    <t>000409011</t>
  </si>
  <si>
    <t>spínač 10A/250Vstř řaz.1</t>
  </si>
  <si>
    <t>000420006</t>
  </si>
  <si>
    <t>zásuvka 16A/250Vstř bezŠr clonk</t>
  </si>
  <si>
    <t>000420091</t>
  </si>
  <si>
    <t>rámeček pro 1 přístroj</t>
  </si>
  <si>
    <t>000311115</t>
  </si>
  <si>
    <t>krabice univerzální/přístrojová KU68-1901</t>
  </si>
  <si>
    <t>000311117</t>
  </si>
  <si>
    <t>krabice univerz/rozvodka KU68-1903 vč.KO68 +S66</t>
  </si>
  <si>
    <t>000171107</t>
  </si>
  <si>
    <t>tlačítko č.1/0</t>
  </si>
  <si>
    <t>000101308</t>
  </si>
  <si>
    <t>kabel CYKY 5x6</t>
  </si>
  <si>
    <t>000101005</t>
  </si>
  <si>
    <t>kabel CYKY 2x1,5</t>
  </si>
  <si>
    <t>000101105</t>
  </si>
  <si>
    <t>kabel CYKY 3x1,5</t>
  </si>
  <si>
    <t>000101106</t>
  </si>
  <si>
    <t>kabel CYKY 3x2,5</t>
  </si>
  <si>
    <t>000101305</t>
  </si>
  <si>
    <t>kabel CYKY 4x16</t>
  </si>
  <si>
    <t>000101306</t>
  </si>
  <si>
    <t>kabel JYTY-O 2x1</t>
  </si>
  <si>
    <t>PM</t>
  </si>
  <si>
    <t>Přidružený materiál</t>
  </si>
  <si>
    <t>PPV</t>
  </si>
  <si>
    <t>Podíl přidružených výkonů</t>
  </si>
  <si>
    <t>ZV</t>
  </si>
  <si>
    <t>Zednické výpomoci</t>
  </si>
  <si>
    <t>21-M.3</t>
  </si>
  <si>
    <t>Elektromontáže</t>
  </si>
  <si>
    <t>210110041</t>
  </si>
  <si>
    <t>spínač zapuštěný vč.zapojení 1pólový/řazení 1</t>
  </si>
  <si>
    <t>210111012</t>
  </si>
  <si>
    <t>zásuvka domovní zapuštěná vč.zapojení průběžně</t>
  </si>
  <si>
    <t>210200012</t>
  </si>
  <si>
    <t>svítidlo žárovkové bytové stropní/více zdrojů</t>
  </si>
  <si>
    <t>210010301</t>
  </si>
  <si>
    <t>krabice přístrojová bez zapojení</t>
  </si>
  <si>
    <t>210010321</t>
  </si>
  <si>
    <t>krabicová rozvodka vč.svorkovn.a zapojení(-KR68)</t>
  </si>
  <si>
    <t>210800112</t>
  </si>
  <si>
    <t>kabel Cu(-CYKY) pod omítkou do 5x6</t>
  </si>
  <si>
    <t>210800103</t>
  </si>
  <si>
    <t>kabel Cu(-CYKY) pod omítkou do 2x4/3x2,5/5x1,5</t>
  </si>
  <si>
    <t>21-M.4</t>
  </si>
  <si>
    <t>Demontáže</t>
  </si>
  <si>
    <t>210990011</t>
  </si>
  <si>
    <t>demontáže</t>
  </si>
  <si>
    <t>21-M.5</t>
  </si>
  <si>
    <t>Rozpis rozvaděče R1</t>
  </si>
  <si>
    <t>000764406</t>
  </si>
  <si>
    <t>skříň plast do63A 3x12M/IP41 zapu plnáDv</t>
  </si>
  <si>
    <t>000781172</t>
  </si>
  <si>
    <t>sběrnice hřebenová S3L-160-10mm2 3x3vývod kolíky</t>
  </si>
  <si>
    <t>000781174</t>
  </si>
  <si>
    <t>sběrnice hřebenová S3L-210-10mm2 3x4vývod kolíky</t>
  </si>
  <si>
    <t>000415062</t>
  </si>
  <si>
    <t>vypínač MSO-32-3 32A/AC250V/3pol na lištu</t>
  </si>
  <si>
    <t>000434348</t>
  </si>
  <si>
    <t>jistič LTN-10B1 1pól/ch.B/ 10A/10kA</t>
  </si>
  <si>
    <t>000434350</t>
  </si>
  <si>
    <t>jistič LTN-16B-1 1pól/ch.B/ 16A/10kA</t>
  </si>
  <si>
    <t>000435023</t>
  </si>
  <si>
    <t>jistič LTN-20B-3 3pól/ch.B/ 20A/10kA</t>
  </si>
  <si>
    <t>000435023.1</t>
  </si>
  <si>
    <t>jistič LTN-10B-3 3pól/ch.B/ 20A/10kA</t>
  </si>
  <si>
    <t>000000002</t>
  </si>
  <si>
    <t>montáž rozvaděče</t>
  </si>
  <si>
    <t>21-M.6</t>
  </si>
  <si>
    <t>Rozpis rozvaděče RS</t>
  </si>
  <si>
    <t>000434348.1</t>
  </si>
  <si>
    <t>jistič LTN-6B1 1pól/ch.B/ 10A/10kA</t>
  </si>
  <si>
    <t>000000001</t>
  </si>
  <si>
    <t>montážní materiál</t>
  </si>
  <si>
    <t>SO 02 - Nové zpevněné plochy</t>
  </si>
  <si>
    <t xml:space="preserve">    742 - Elektroinstalace - slaboproud</t>
  </si>
  <si>
    <t xml:space="preserve">    772 - Podlahy z kamene</t>
  </si>
  <si>
    <t xml:space="preserve">    789 - Povrchové úpravy ocelových konstrukcí a technologických zařízení</t>
  </si>
  <si>
    <t>D.1.02.1.b.01_Stávající_stav_bourání.pdf</t>
  </si>
  <si>
    <t>chodník v areálu objektu</t>
  </si>
  <si>
    <t>(0,700+1,630)*0,300</t>
  </si>
  <si>
    <t>1,570*13,150</t>
  </si>
  <si>
    <t>dlažba bude očištěna a uložena pro opětovné předláždění</t>
  </si>
  <si>
    <t>chodník v ul. U Jeslí v místě nového vjezdu</t>
  </si>
  <si>
    <t>10,078</t>
  </si>
  <si>
    <t>113107337</t>
  </si>
  <si>
    <t>Odstranění podkladu z betonu vyztuženého sítěmi tl přes 150 do 300 mm strojně pl do 50 m2</t>
  </si>
  <si>
    <t>https://podminky.urs.cz/item/CS_URS_2022_01/113107337</t>
  </si>
  <si>
    <t>pruh š. 386 mm pro OPZ</t>
  </si>
  <si>
    <t>2,950*0,386</t>
  </si>
  <si>
    <t>113107339</t>
  </si>
  <si>
    <t>Odstranění podkladu z betonu vyztuženého sítěmi tl přes 400 do 500 mm strojně pl do 50 m2</t>
  </si>
  <si>
    <t>https://podminky.urs.cz/item/CS_URS_2022_01/113107339</t>
  </si>
  <si>
    <t>základ přístřešku pro člun</t>
  </si>
  <si>
    <t>5,780*3,300</t>
  </si>
  <si>
    <t>113154112</t>
  </si>
  <si>
    <t>Frézování živičného krytu tl 40 mm pruh š 0,5 m pl do 500 m2 bez překážek v trase</t>
  </si>
  <si>
    <t>https://podminky.urs.cz/item/CS_URS_2022_01/113154112</t>
  </si>
  <si>
    <t>D.1.02.1.b.03_Stavební_úpravy.pdf</t>
  </si>
  <si>
    <t>napojení na stáv. asfaltovou vozovku přes odskok</t>
  </si>
  <si>
    <t>10,250*0,500</t>
  </si>
  <si>
    <t>113202111</t>
  </si>
  <si>
    <t>Vytrhání obrub krajníků obrubníků stojatých</t>
  </si>
  <si>
    <t>https://podminky.urs.cz/item/CS_URS_2022_01/113202111</t>
  </si>
  <si>
    <t>vozovka v ul. U Jeslí v místě nového vjezdu</t>
  </si>
  <si>
    <t>10,125</t>
  </si>
  <si>
    <t>113204111</t>
  </si>
  <si>
    <t>Vytrhání obrub záhonových</t>
  </si>
  <si>
    <t>https://podminky.urs.cz/item/CS_URS_2022_01/113204111</t>
  </si>
  <si>
    <t>0,500+1,630+13,150</t>
  </si>
  <si>
    <t>115101201</t>
  </si>
  <si>
    <t>Čerpání vody na dopravní výšku do 10 m průměrný přítok do 500 l/min</t>
  </si>
  <si>
    <t>https://podminky.urs.cz/item/CS_URS_2022_01/115101201</t>
  </si>
  <si>
    <t>D.1.02.1.b.02_Výkopy.pdf</t>
  </si>
  <si>
    <t>2 hodiny denně po dobu 30 dnů</t>
  </si>
  <si>
    <t>2,000*30</t>
  </si>
  <si>
    <t>115101301</t>
  </si>
  <si>
    <t>Pohotovost čerpací soupravy pro dopravní výšku do 10 m přítok do 500 l/min</t>
  </si>
  <si>
    <t>https://podminky.urs.cz/item/CS_URS_2022_01/115101301</t>
  </si>
  <si>
    <t>119003141</t>
  </si>
  <si>
    <t>Bezpečnostní stavební plot plastový výšky do 1 m pro zabezpečení výkopu zřízení</t>
  </si>
  <si>
    <t>https://podminky.urs.cz/item/CS_URS_2022_01/119003141</t>
  </si>
  <si>
    <t>zabezpečení staveniště uvnitř areálu</t>
  </si>
  <si>
    <t>6,300+13,000</t>
  </si>
  <si>
    <t>119003142</t>
  </si>
  <si>
    <t>Bezpečnostní stavební plot plastový výšky do 1 m pro zabezpečení výkopu odstranění</t>
  </si>
  <si>
    <t>https://podminky.urs.cz/item/CS_URS_2022_01/119003142</t>
  </si>
  <si>
    <t>VV viz. položka č. 119003141</t>
  </si>
  <si>
    <t>19,300</t>
  </si>
  <si>
    <t>119003223</t>
  </si>
  <si>
    <t>Mobilní plotová zábrana s profilovaným plechem výšky přes 1,5 do 2,2 m pro zabezpečení výkopu zřízení</t>
  </si>
  <si>
    <t>https://podminky.urs.cz/item/CS_URS_2022_01/119003223</t>
  </si>
  <si>
    <t>zabezpečení staveniště z ul. U Jeslí</t>
  </si>
  <si>
    <t>3,000+15,000+3,000</t>
  </si>
  <si>
    <t>119003224</t>
  </si>
  <si>
    <t>Mobilní plotová zábrana s profilovaným plechem výšky přes 1,5 do 2,2 m pro zabezpečení výkopu odstranění</t>
  </si>
  <si>
    <t>https://podminky.urs.cz/item/CS_URS_2022_01/119003224</t>
  </si>
  <si>
    <t>VV viz. položka č. 119003223</t>
  </si>
  <si>
    <t>21,000</t>
  </si>
  <si>
    <t>122252203</t>
  </si>
  <si>
    <t>Odkopávky a prokopávky nezapažené pro silnice a dálnice v hornině třídy těžitelnosti I objem do 100 m3 strojně</t>
  </si>
  <si>
    <t>https://podminky.urs.cz/item/CS_URS_2022_01/122252203</t>
  </si>
  <si>
    <t>131251103</t>
  </si>
  <si>
    <t>Hloubení jam nezapažených v hornině třídy těžitelnosti I skupiny 3 objem do 100 m3 strojně</t>
  </si>
  <si>
    <t>https://podminky.urs.cz/item/CS_URS_2022_01/131251103</t>
  </si>
  <si>
    <t>na úroveň pláně -1,510</t>
  </si>
  <si>
    <t>248,492*0,903</t>
  </si>
  <si>
    <t>svahování výkopu 1:2</t>
  </si>
  <si>
    <t>(4,640/Cos(65))*0,903/2</t>
  </si>
  <si>
    <t>(8,100/Cos(65))*0,903/2</t>
  </si>
  <si>
    <t>prohloubení základových pasů OPZ z úrovně dna stavební jámy</t>
  </si>
  <si>
    <t>(6,568+14,268+0,600+5,756)*0,600*0,390</t>
  </si>
  <si>
    <t>5,756*0,600*0,695</t>
  </si>
  <si>
    <t>prohloubení základových pasů schodiště z úrovně dna stavební jámy</t>
  </si>
  <si>
    <t>1,242*0,450*0,390</t>
  </si>
  <si>
    <t>350/300 hl. 1200 mm (dojezdový sloupek)</t>
  </si>
  <si>
    <t>1900/550 hl. 1200 (nosný sloupek)</t>
  </si>
  <si>
    <t>1,9*0,55*1,2</t>
  </si>
  <si>
    <t>133251101</t>
  </si>
  <si>
    <t>Hloubení šachet nezapažených v hornině třídy těžitelnosti I skupiny 3 objem do 20 m3</t>
  </si>
  <si>
    <t>https://podminky.urs.cz/item/CS_URS_2022_01/133251101</t>
  </si>
  <si>
    <t>čerpací jímka pro případné jímání srážkové vody pro odvodnění stavební jámy</t>
  </si>
  <si>
    <t>1,000*1,000*1,000</t>
  </si>
  <si>
    <t>výkopek z ručních dokopávek základ. pasů</t>
  </si>
  <si>
    <t>VV viz. položka č. 132212111</t>
  </si>
  <si>
    <t>8,981</t>
  </si>
  <si>
    <t>8,981*2</t>
  </si>
  <si>
    <t>přebytečný výkopek na trvalou skládku</t>
  </si>
  <si>
    <t>odkopávky</t>
  </si>
  <si>
    <t>7,206</t>
  </si>
  <si>
    <t>jámy a zářezy</t>
  </si>
  <si>
    <t>237,999</t>
  </si>
  <si>
    <t>rýhy</t>
  </si>
  <si>
    <t>šachty</t>
  </si>
  <si>
    <t>odpočet ponechaného výkopku pro zpětný zásyp</t>
  </si>
  <si>
    <t>-13,611</t>
  </si>
  <si>
    <t>trvalá skládka přebytečného výkopku</t>
  </si>
  <si>
    <t>objemová hmotnost výkopku 1750 kg/m3</t>
  </si>
  <si>
    <t>241,575*1750,00*0,001</t>
  </si>
  <si>
    <t>deponie výkopku pro zpětný zásyp na staveništi</t>
  </si>
  <si>
    <t>13,611</t>
  </si>
  <si>
    <t>241,575</t>
  </si>
  <si>
    <t>zpětný zásyp výkpkem za rubem OPZ</t>
  </si>
  <si>
    <t>174151101</t>
  </si>
  <si>
    <t>Zásyp jam, šachet rýh nebo kolem objektů sypaninou se zhutněním</t>
  </si>
  <si>
    <t>https://podminky.urs.cz/item/CS_URS_2022_01/174151101</t>
  </si>
  <si>
    <t>čerpací jímka při provádění podkladních vrstev</t>
  </si>
  <si>
    <t>58343959</t>
  </si>
  <si>
    <t>kamenivo drcené hrubé frakce 32/63</t>
  </si>
  <si>
    <t>1*2 "Přepočtené koeficientem množství</t>
  </si>
  <si>
    <t>181111131</t>
  </si>
  <si>
    <t>Plošná úprava terénu do 500 m2 zemina skupiny 1 až 4 nerovnosti přes 150 do 200 mm v rovinně a svahu do 1:5</t>
  </si>
  <si>
    <t>https://podminky.urs.cz/item/CS_URS_2022_01/181111131</t>
  </si>
  <si>
    <t>ČTÚ</t>
  </si>
  <si>
    <t>7,000+10,500</t>
  </si>
  <si>
    <t>181152302</t>
  </si>
  <si>
    <t>Úprava pláně pro silnice a dálnice v zářezech se zhutněním</t>
  </si>
  <si>
    <t>https://podminky.urs.cz/item/CS_URS_2022_01/181152302</t>
  </si>
  <si>
    <t>skladba S1</t>
  </si>
  <si>
    <t>234,028</t>
  </si>
  <si>
    <t>skladba S2</t>
  </si>
  <si>
    <t>13,150*1,600</t>
  </si>
  <si>
    <t>ul. U Jeslí - předláždění chodníku u vjezdu původní bet. dlažbou</t>
  </si>
  <si>
    <t>3,000*2,200*2</t>
  </si>
  <si>
    <t>vjezd - asfaltová vozovka</t>
  </si>
  <si>
    <t>17,270</t>
  </si>
  <si>
    <t>181311103</t>
  </si>
  <si>
    <t>Rozprostření ornice tl vrstvy do 200 mm v rovině nebo ve svahu do 1:5 ručně</t>
  </si>
  <si>
    <t>https://podminky.urs.cz/item/CS_URS_2022_01/181311103</t>
  </si>
  <si>
    <t>10364101</t>
  </si>
  <si>
    <t xml:space="preserve">zemina pro terénní úpravy -  ornice</t>
  </si>
  <si>
    <t>objemová hmotnost ornice = 1600 kg/m3</t>
  </si>
  <si>
    <t>17,500*0,200*1600,00*0,001</t>
  </si>
  <si>
    <t>181411141</t>
  </si>
  <si>
    <t>Založení parterového trávníku výsevem pl do 1000 m2 v rovině a ve svahu do 1:5</t>
  </si>
  <si>
    <t>https://podminky.urs.cz/item/CS_URS_2022_01/181411141</t>
  </si>
  <si>
    <t>VV viz. položka č. 181311103</t>
  </si>
  <si>
    <t>17,500</t>
  </si>
  <si>
    <t>00572100</t>
  </si>
  <si>
    <t>osivo jetelotráva intenzivní víceletá</t>
  </si>
  <si>
    <t>17,5*0,035 "Přepočtené koeficientem množství</t>
  </si>
  <si>
    <t>183403153</t>
  </si>
  <si>
    <t>Obdělání půdy hrabáním v rovině a svahu do 1:5</t>
  </si>
  <si>
    <t>https://podminky.urs.cz/item/CS_URS_2022_01/183403153</t>
  </si>
  <si>
    <t>2x křížem</t>
  </si>
  <si>
    <t>17,500*2</t>
  </si>
  <si>
    <t>183403161</t>
  </si>
  <si>
    <t>Obdělání půdy válením v rovině a svahu do 1:5</t>
  </si>
  <si>
    <t>https://podminky.urs.cz/item/CS_URS_2022_01/183403161</t>
  </si>
  <si>
    <t>3x křížem</t>
  </si>
  <si>
    <t>17,500*3</t>
  </si>
  <si>
    <t>184802611</t>
  </si>
  <si>
    <t>Chemické odplevelení po založení kultury postřikem na široko v rovině a svahu do 1:5</t>
  </si>
  <si>
    <t>https://podminky.urs.cz/item/CS_URS_2022_01/184802611</t>
  </si>
  <si>
    <t>185803111</t>
  </si>
  <si>
    <t>Ošetření trávníku shrabáním v rovině a svahu do 1:5</t>
  </si>
  <si>
    <t>https://podminky.urs.cz/item/CS_URS_2022_01/185803111</t>
  </si>
  <si>
    <t>1. seč</t>
  </si>
  <si>
    <t>185804215</t>
  </si>
  <si>
    <t>Vypletí záhonu trávníku po výsevu s naložením a odvozem odpadu do 20 km v rovině a svahu do 1:5</t>
  </si>
  <si>
    <t>https://podminky.urs.cz/item/CS_URS_2022_01/185804215</t>
  </si>
  <si>
    <t>185804311</t>
  </si>
  <si>
    <t>Zalití rostlin vodou plocha do 20 m2</t>
  </si>
  <si>
    <t>https://podminky.urs.cz/item/CS_URS_2022_01/185804311</t>
  </si>
  <si>
    <t>při výsadbě (15 litrů/m2) - 2x denně po dobu 7 dnů</t>
  </si>
  <si>
    <t>(17,500*15,00/1000)*2*7</t>
  </si>
  <si>
    <t>Mezisoučet " výsadba</t>
  </si>
  <si>
    <t>1. seč (15 litrů/m2)</t>
  </si>
  <si>
    <t>17,500*15,00/1000</t>
  </si>
  <si>
    <t>Mezisoučet " 1. seč</t>
  </si>
  <si>
    <t>185851121</t>
  </si>
  <si>
    <t>Dovoz vody pro zálivku rostlin za vzdálenost do 1000 m</t>
  </si>
  <si>
    <t>https://podminky.urs.cz/item/CS_URS_2022_01/185851121</t>
  </si>
  <si>
    <t>VV viz. položka č. 185804311</t>
  </si>
  <si>
    <t>3,938</t>
  </si>
  <si>
    <t>185851129</t>
  </si>
  <si>
    <t>Příplatek k dovozu vody pro zálivku rostlin do 1000 m ZKD 1000 m</t>
  </si>
  <si>
    <t>https://podminky.urs.cz/item/CS_URS_2022_01/185851129</t>
  </si>
  <si>
    <t>3,938*4</t>
  </si>
  <si>
    <t>273313511</t>
  </si>
  <si>
    <t>Základové desky z betonu tř. C 12/15</t>
  </si>
  <si>
    <t>https://podminky.urs.cz/item/CS_URS_2022_01/273313511</t>
  </si>
  <si>
    <t>"D.1.02.1.b.03_Stavební_úpravy</t>
  </si>
  <si>
    <t>skladba S3</t>
  </si>
  <si>
    <t>venkovní schodiště - podkl. deska tl. 50 mm</t>
  </si>
  <si>
    <t>1,530*1,600*0,050</t>
  </si>
  <si>
    <t>273351121</t>
  </si>
  <si>
    <t>Zřízení bednění základových desek</t>
  </si>
  <si>
    <t>https://podminky.urs.cz/item/CS_URS_2022_01/273351121</t>
  </si>
  <si>
    <t>(1,530*2+1,600*2)*0,050</t>
  </si>
  <si>
    <t>273351122</t>
  </si>
  <si>
    <t>Odstranění bednění základových desek</t>
  </si>
  <si>
    <t>https://podminky.urs.cz/item/CS_URS_2022_01/273351122</t>
  </si>
  <si>
    <t>VV viz. položka č. 273351121</t>
  </si>
  <si>
    <t>0,313</t>
  </si>
  <si>
    <t>274321411</t>
  </si>
  <si>
    <t>Základové pasy ze ŽB bez zvýšených nároků na prostředí tř. C 20/25</t>
  </si>
  <si>
    <t>https://podminky.urs.cz/item/CS_URS_2022_01/274321411</t>
  </si>
  <si>
    <t>vjezdová brána 4000x1600 mm</t>
  </si>
  <si>
    <t>(4,800*2+0,600*2)*0,900</t>
  </si>
  <si>
    <t>venkovní schodiště</t>
  </si>
  <si>
    <t>(1,390*2+0,450*2)*1,025</t>
  </si>
  <si>
    <t>OPZ</t>
  </si>
  <si>
    <t>(6,415*2+0,600*2)*0,650</t>
  </si>
  <si>
    <t>(14,868*2+0,600*2)*0,650</t>
  </si>
  <si>
    <t>(5,756*2+0,600*2)*0,650</t>
  </si>
  <si>
    <t>(5,756*2+0,600*2)*0,725</t>
  </si>
  <si>
    <t>60,199</t>
  </si>
  <si>
    <t>274361821</t>
  </si>
  <si>
    <t>Výztuž základových pasů betonářskou ocelí 10 505 (R)</t>
  </si>
  <si>
    <t>https://podminky.urs.cz/item/CS_URS_2022_01/274361821</t>
  </si>
  <si>
    <t>vyztužení 60 kg/m3</t>
  </si>
  <si>
    <t>(4,800*0,600*0,900)*60,00*0,001</t>
  </si>
  <si>
    <t xml:space="preserve">OPZ </t>
  </si>
  <si>
    <t>výztužení R12 á 250 mm</t>
  </si>
  <si>
    <t>(0,225+0,480+0,500)*6*0,89*0,001</t>
  </si>
  <si>
    <t>(0,225+0,480+0,750)*8*0,89*0,001</t>
  </si>
  <si>
    <t>(0,225+0,480+1,000)*88*0,89*0,001</t>
  </si>
  <si>
    <t>(0,225+0,480+1,250)*23*0,89*0,001</t>
  </si>
  <si>
    <t>-2107881200</t>
  </si>
  <si>
    <t>-2128743785</t>
  </si>
  <si>
    <t>(0,35*2+0,3*2)*1,2</t>
  </si>
  <si>
    <t>(1,9*2+0,55*2)*1,2</t>
  </si>
  <si>
    <t>-475450259</t>
  </si>
  <si>
    <t>240460098</t>
  </si>
  <si>
    <t>1,9*0,55*1,2*0,04</t>
  </si>
  <si>
    <t>278361_R01</t>
  </si>
  <si>
    <t xml:space="preserve">Výztuž základů pod stroje z betonářské oceli kari sítě  složitosti I</t>
  </si>
  <si>
    <t>-911548186</t>
  </si>
  <si>
    <t>Výztuž základů pod stroje z betonářské oceli kari sítě složitosti I</t>
  </si>
  <si>
    <t>základ pro motorgenerátor – 1500/2700 mm tl. 250 mm beton C20/25 XC2, při obou površích KARI síť 8x100x100 mm</t>
  </si>
  <si>
    <t>1,5*2,7*8/1000*1,2</t>
  </si>
  <si>
    <t>278381541</t>
  </si>
  <si>
    <t>Základ pod stroje z betonu do 5 m3 tř. C 20/25 složitosti I</t>
  </si>
  <si>
    <t>1671759362</t>
  </si>
  <si>
    <t>https://podminky.urs.cz/item/CS_URS_2022_01/278381541</t>
  </si>
  <si>
    <t>1,5*2,7*0,25</t>
  </si>
  <si>
    <t>278383132</t>
  </si>
  <si>
    <t>Zálivka pod stroje z cementové zálivkové hmoty pl přes 2 do 5 m2 tl do 25 mm</t>
  </si>
  <si>
    <t>1524998104</t>
  </si>
  <si>
    <t>https://podminky.urs.cz/item/CS_URS_2022_01/278383132</t>
  </si>
  <si>
    <t>1,5*2,7</t>
  </si>
  <si>
    <t>311113214</t>
  </si>
  <si>
    <t>Nosná zeď tl 300 mm ze štípaných tvárnic ztraceného bednění přírodních včetně výplně z betonu</t>
  </si>
  <si>
    <t>https://podminky.urs.cz/item/CS_URS_2022_01/311113214</t>
  </si>
  <si>
    <t>1,637*0,500</t>
  </si>
  <si>
    <t>2,000*0,750</t>
  </si>
  <si>
    <t>3,000*1,000</t>
  </si>
  <si>
    <t>12,909*1,250</t>
  </si>
  <si>
    <t>11,730*1,500</t>
  </si>
  <si>
    <t>311361821</t>
  </si>
  <si>
    <t>Výztuž nosných zdí betonářskou ocelí 10 505</t>
  </si>
  <si>
    <t>https://podminky.urs.cz/item/CS_URS_2022_01/311361821</t>
  </si>
  <si>
    <t>OPZ - 2x R10</t>
  </si>
  <si>
    <t>1,637*2*2*0,617*0,001</t>
  </si>
  <si>
    <t>2,000*2*3*0,617*0,001</t>
  </si>
  <si>
    <t>3,000*2*4*0,617*0,001</t>
  </si>
  <si>
    <t>12,909*2*5*0,617*0,001</t>
  </si>
  <si>
    <t>11,730*2*6*0,617*0,001</t>
  </si>
  <si>
    <t>" přípočet 15% na prostřih a stykování" (0,004+0,007+0,015+0,080+0,087)*15/100</t>
  </si>
  <si>
    <t>348171510</t>
  </si>
  <si>
    <t>Montáž oplocení z plechu vlnitého přes 15 do 30 kg na 1 m oplocení</t>
  </si>
  <si>
    <t>https://podminky.urs.cz/item/CS_URS_2022_01/348171510</t>
  </si>
  <si>
    <t>plotová výplň mezi parkovací plochou a kotci</t>
  </si>
  <si>
    <t>12,000</t>
  </si>
  <si>
    <t>15485113</t>
  </si>
  <si>
    <t>plech trapézový 35/207/1035 Pz tl 1,0mm</t>
  </si>
  <si>
    <t>348172114</t>
  </si>
  <si>
    <t>Montáž vjezdových bran samonosných jednokřídlových pl přes 4 m2 do 6 m2</t>
  </si>
  <si>
    <t>https://podminky.urs.cz/item/CS_URS_2022_01/348172114</t>
  </si>
  <si>
    <t>55342346.1</t>
  </si>
  <si>
    <t>brána kovová pojezdová 1500x4040mm, nosným rámem, dorazovým sloupkem, pojezdovou kolejnicí a ostatním příslušenstvím, otvírání ruční</t>
  </si>
  <si>
    <t>348272515</t>
  </si>
  <si>
    <t>Plotová stříška pro zeď tl 295 mm z tvarovek hladkých nebo štípaných přírodních</t>
  </si>
  <si>
    <t>https://podminky.urs.cz/item/CS_URS_2022_01/348272515</t>
  </si>
  <si>
    <t>1,637+2,000+3,000+12,909+0,300+11,730</t>
  </si>
  <si>
    <t>R-381181.1</t>
  </si>
  <si>
    <t>Demontáž oceloplechové garáže pro člun pomocí autojeřábu - přesunutí na dočasnou plochu vedle staveniště</t>
  </si>
  <si>
    <t>stavební rozměry 5337x3037 mm</t>
  </si>
  <si>
    <t>R-381181.2</t>
  </si>
  <si>
    <t>Montáž oceloplechové garáže pro člun pomocí autojeřábu - přesun z dočasné plochy do nové pozice na ZP</t>
  </si>
  <si>
    <t>767995_R11</t>
  </si>
  <si>
    <t>Dodávka- typový plechový přístřešek pro loď – rozměr 7/3,3/2,5 m</t>
  </si>
  <si>
    <t>2009664662</t>
  </si>
  <si>
    <t>430321414</t>
  </si>
  <si>
    <t>Schodišťová konstrukce a rampa ze ŽB tř. C 25/30</t>
  </si>
  <si>
    <t>https://podminky.urs.cz/item/CS_URS_2022_01/430321414</t>
  </si>
  <si>
    <t>venkovní schodiště - schod. deska tl. 120 mm</t>
  </si>
  <si>
    <t>1,415*1,600*0,120</t>
  </si>
  <si>
    <t>jalový stupeň</t>
  </si>
  <si>
    <t>1,600*0,450*0,220</t>
  </si>
  <si>
    <t>nabetonované stupně</t>
  </si>
  <si>
    <t>((0,300*0,167)/2)*1,600*4</t>
  </si>
  <si>
    <t>430362021</t>
  </si>
  <si>
    <t>Výztuž schodišťové konstrukce a rampy svařovanými sítěmi Kari</t>
  </si>
  <si>
    <t>https://podminky.urs.cz/item/CS_URS_2022_01/430362021</t>
  </si>
  <si>
    <t>venkovní schodiště - schod. deska tl. 120 mm; 1x KARI 8/100/100 mm</t>
  </si>
  <si>
    <t>((0,350+1,415+0,250)*1,600)*7,90*0,001</t>
  </si>
  <si>
    <t>" přípočet 30% na prostřih" 0,025*30/100</t>
  </si>
  <si>
    <t>431351121</t>
  </si>
  <si>
    <t>Zřízení bednění podest schodišť a ramp přímočarých v do 4 m</t>
  </si>
  <si>
    <t>https://podminky.urs.cz/item/CS_URS_2022_01/431351121</t>
  </si>
  <si>
    <t>(1,751+0,450+1,600*2)*0,250</t>
  </si>
  <si>
    <t>431351122</t>
  </si>
  <si>
    <t>Odstranění bednění podest schodišť a ramp přímočarých v do 4 m</t>
  </si>
  <si>
    <t>https://podminky.urs.cz/item/CS_URS_2022_01/431351122</t>
  </si>
  <si>
    <t>VV viz. položka č. 431351121</t>
  </si>
  <si>
    <t>1,350</t>
  </si>
  <si>
    <t>434351141</t>
  </si>
  <si>
    <t>Zřízení bednění stupňů přímočarých schodišť</t>
  </si>
  <si>
    <t>https://podminky.urs.cz/item/CS_URS_2022_01/434351141</t>
  </si>
  <si>
    <t>(1,600*5)*0,167</t>
  </si>
  <si>
    <t>434351142</t>
  </si>
  <si>
    <t>Odstranění bednění stupňů přímočarých schodišť</t>
  </si>
  <si>
    <t>https://podminky.urs.cz/item/CS_URS_2022_01/434351142</t>
  </si>
  <si>
    <t>VV viz. položka č. 434351141</t>
  </si>
  <si>
    <t>1,336</t>
  </si>
  <si>
    <t>564231111</t>
  </si>
  <si>
    <t>Podklad nebo podsyp ze štěrkopísku ŠP plochy přes 100 m2 tl 100 mm</t>
  </si>
  <si>
    <t>https://podminky.urs.cz/item/CS_URS_2022_01/564231111</t>
  </si>
  <si>
    <t>564751111</t>
  </si>
  <si>
    <t>Podklad z kameniva hrubého drceného vel. 32-63 mm plochy přes 100 m2 tl 150 mm</t>
  </si>
  <si>
    <t>https://podminky.urs.cz/item/CS_URS_2022_01/564751111</t>
  </si>
  <si>
    <t>564771111</t>
  </si>
  <si>
    <t>Podklad z kameniva hrubého drceného vel. 32-63 mm plochy přes 100 m2 tl 250 mm</t>
  </si>
  <si>
    <t>https://podminky.urs.cz/item/CS_URS_2022_01/564771111</t>
  </si>
  <si>
    <t>564851111</t>
  </si>
  <si>
    <t>Podklad ze štěrkodrtě ŠD plochy přes 100 m2 tl 150 mm</t>
  </si>
  <si>
    <t>https://podminky.urs.cz/item/CS_URS_2022_01/564851111</t>
  </si>
  <si>
    <t>566301111</t>
  </si>
  <si>
    <t>Úprava krytu z kameniva drceného pro nový kryt s doplněním kameniva drceného přes 0,04 do 0,06 m3/m2</t>
  </si>
  <si>
    <t>https://podminky.urs.cz/item/CS_URS_2022_01/566301111</t>
  </si>
  <si>
    <t>ul. U Jeslí - předláždění chodníku u vjezdu</t>
  </si>
  <si>
    <t>567122111</t>
  </si>
  <si>
    <t>Podklad ze směsi stmelené cementem SC C 8/10 (KSC I) tl 120 mm</t>
  </si>
  <si>
    <t>https://podminky.urs.cz/item/CS_URS_2022_01/567122111</t>
  </si>
  <si>
    <t>573111112</t>
  </si>
  <si>
    <t>Postřik živičný infiltrační s posypem z asfaltu množství 1 kg/m2</t>
  </si>
  <si>
    <t>https://podminky.urs.cz/item/CS_URS_2022_01/573111112</t>
  </si>
  <si>
    <t>573211107</t>
  </si>
  <si>
    <t>Postřik živičný spojovací z asfaltu v množství 0,30 kg/m2</t>
  </si>
  <si>
    <t>https://podminky.urs.cz/item/CS_URS_2022_01/573211107</t>
  </si>
  <si>
    <t>napojení vjezdu přes odskoky - asfaltová vozovka</t>
  </si>
  <si>
    <t>12,250*0,500</t>
  </si>
  <si>
    <t>577134111</t>
  </si>
  <si>
    <t>Asfaltový beton vrstva obrusná ACO 11 (ABS) tř. I tl 40 mm š do 3 m z nemodifikovaného asfaltu</t>
  </si>
  <si>
    <t>https://podminky.urs.cz/item/CS_URS_2022_01/577134111</t>
  </si>
  <si>
    <t>577155112</t>
  </si>
  <si>
    <t>Asfaltový beton vrstva ložní ACL 16 (ABH) tl 60 mm š do 3 m z nemodifikovaného asfaltu</t>
  </si>
  <si>
    <t>https://podminky.urs.cz/item/CS_URS_2022_01/577155112</t>
  </si>
  <si>
    <t>596211110</t>
  </si>
  <si>
    <t>Kladení zámkové dlažby komunikací pro pěší ručně tl 60 mm skupiny A pl do 50 m2</t>
  </si>
  <si>
    <t>https://podminky.urs.cz/item/CS_URS_2022_01/596211110</t>
  </si>
  <si>
    <t>59245018</t>
  </si>
  <si>
    <t>dlažba tvar obdélník betonová 200x100x60mm přírodní</t>
  </si>
  <si>
    <t>596212212</t>
  </si>
  <si>
    <t>Kladení zámkové dlažby pozemních komunikací ručně tl 80 mm skupiny A pl přes 100 do 300 m2</t>
  </si>
  <si>
    <t>https://podminky.urs.cz/item/CS_URS_2022_01/596212212</t>
  </si>
  <si>
    <t>59245020</t>
  </si>
  <si>
    <t>dlažba tvar obdélník betonová 200x100x80mm přírodní</t>
  </si>
  <si>
    <t>234,028*1,02 "Přepočtené koeficientem množství</t>
  </si>
  <si>
    <t>596991111</t>
  </si>
  <si>
    <t>Řezání betonové, kameninové a kamenné dlažby do oblouku tl do 60 mm</t>
  </si>
  <si>
    <t>https://podminky.urs.cz/item/CS_URS_2022_01/596991111</t>
  </si>
  <si>
    <t>chodník u vjezdu v ul. U Jeslí</t>
  </si>
  <si>
    <t>2,300*2</t>
  </si>
  <si>
    <t>915111111</t>
  </si>
  <si>
    <t>Vodorovné dopravní značení dělící čáry souvislé š 125 mm základní bílá barva</t>
  </si>
  <si>
    <t>https://podminky.urs.cz/item/CS_URS_2022_01/915111111</t>
  </si>
  <si>
    <t>VDZ V10b</t>
  </si>
  <si>
    <t>5,000*5</t>
  </si>
  <si>
    <t>915611111</t>
  </si>
  <si>
    <t>Předznačení vodorovného liniového značení</t>
  </si>
  <si>
    <t>https://podminky.urs.cz/item/CS_URS_2022_01/915611111</t>
  </si>
  <si>
    <t>VV viz. položka č. 915111111</t>
  </si>
  <si>
    <t>25,000</t>
  </si>
  <si>
    <t>916131113</t>
  </si>
  <si>
    <t>Osazení silničního obrubníku betonového ležatého s boční opěrou do lože z betonu prostého</t>
  </si>
  <si>
    <t>https://podminky.urs.cz/item/CS_URS_2022_01/916131113</t>
  </si>
  <si>
    <t>vjezdová brána</t>
  </si>
  <si>
    <t>59217023</t>
  </si>
  <si>
    <t>obrubník betonový chodníkový 1000x150x250mm</t>
  </si>
  <si>
    <t>4*1,01 "Přepočtené koeficientem množství</t>
  </si>
  <si>
    <t>916131213</t>
  </si>
  <si>
    <t>Osazení silničního obrubníku betonového stojatého s boční opěrou do lože z betonu prostého</t>
  </si>
  <si>
    <t>https://podminky.urs.cz/item/CS_URS_2022_01/916131213</t>
  </si>
  <si>
    <t>napojení vjezdu na ul. U Jeslí</t>
  </si>
  <si>
    <t>5,000*2</t>
  </si>
  <si>
    <t>59217035</t>
  </si>
  <si>
    <t>obrubník betonový obloukový vnější 780x150x250mm</t>
  </si>
  <si>
    <t>8*1,01 "Přepočtené koeficientem množství</t>
  </si>
  <si>
    <t>59217040</t>
  </si>
  <si>
    <t>obrubník betonový bezbariérový náběhový</t>
  </si>
  <si>
    <t>2*1,01 "Přepočtené koeficientem množství</t>
  </si>
  <si>
    <t>916231293</t>
  </si>
  <si>
    <t>Příplatek za osazení obloukového obrubníku</t>
  </si>
  <si>
    <t>https://podminky.urs.cz/item/CS_URS_2022_01/916231293</t>
  </si>
  <si>
    <t>VV viz. položka č. 916131213</t>
  </si>
  <si>
    <t>10,000</t>
  </si>
  <si>
    <t>916991121</t>
  </si>
  <si>
    <t>Lože pod obrubníky, krajníky nebo obruby z dlažebních kostek z betonu prostého</t>
  </si>
  <si>
    <t>https://podminky.urs.cz/item/CS_URS_2022_01/916991121</t>
  </si>
  <si>
    <t>přípočet tl. lože nad tl. 100 mm</t>
  </si>
  <si>
    <t>4,000*0,350*0,200</t>
  </si>
  <si>
    <t>(5,000*2)*0,300*0,200</t>
  </si>
  <si>
    <t>919125111</t>
  </si>
  <si>
    <t>Těsnění svislé spáry mezi živičným krytem a ostatními prvky samolepicí asfaltovou páskou š 35 mm</t>
  </si>
  <si>
    <t>https://podminky.urs.cz/item/CS_URS_2022_01/919125111</t>
  </si>
  <si>
    <t>úprava napojení asfaltové vozovky na bet. obrubu</t>
  </si>
  <si>
    <t>919726123</t>
  </si>
  <si>
    <t>Geotextilie pro ochranu, separaci a filtraci netkaná měrná hm přes 300 do 500 g/m2</t>
  </si>
  <si>
    <t>https://podminky.urs.cz/item/CS_URS_2022_01/919726123</t>
  </si>
  <si>
    <t>separační vrstva proti prolínání podkl. vrstev na úrovni pláně</t>
  </si>
  <si>
    <t>919731121</t>
  </si>
  <si>
    <t>Zarovnání styčné plochy podkladu nebo krytu živičného tl do 50 mm</t>
  </si>
  <si>
    <t>https://podminky.urs.cz/item/CS_URS_2022_01/919731121</t>
  </si>
  <si>
    <t>10,250+0,500*2</t>
  </si>
  <si>
    <t>919732211</t>
  </si>
  <si>
    <t>Styčná spára napojení nového živičného povrchu na stávající za tepla š 15 mm hl 25 mm s prořezáním</t>
  </si>
  <si>
    <t>https://podminky.urs.cz/item/CS_URS_2022_01/919732211</t>
  </si>
  <si>
    <t>919735111</t>
  </si>
  <si>
    <t>Řezání stávajícího živičného krytu hl do 50 mm</t>
  </si>
  <si>
    <t>https://podminky.urs.cz/item/CS_URS_2022_01/919735111</t>
  </si>
  <si>
    <t>919735126</t>
  </si>
  <si>
    <t>Řezání stávajícího betonového krytu hl přes 250 do 300 mm</t>
  </si>
  <si>
    <t>https://podminky.urs.cz/item/CS_URS_2022_01/919735126</t>
  </si>
  <si>
    <t>stávající beton. základ</t>
  </si>
  <si>
    <t>2,950</t>
  </si>
  <si>
    <t>938908411</t>
  </si>
  <si>
    <t>Čištění vozovek splachováním vodou</t>
  </si>
  <si>
    <t>https://podminky.urs.cz/item/CS_URS_2022_01/938908411</t>
  </si>
  <si>
    <t>949121111</t>
  </si>
  <si>
    <t>Montáž lešení lehkého kozového dílcového v do 1,2 m</t>
  </si>
  <si>
    <t>sada</t>
  </si>
  <si>
    <t>https://podminky.urs.cz/item/CS_URS_2022_01/949121111</t>
  </si>
  <si>
    <t>949121211</t>
  </si>
  <si>
    <t>Příplatek k lešení lehkému kozovému dílcovému v do 1,2 m za první a ZKD den použití</t>
  </si>
  <si>
    <t>https://podminky.urs.cz/item/CS_URS_2022_01/949121211</t>
  </si>
  <si>
    <t>VV viz. položka č. 949121111</t>
  </si>
  <si>
    <t>1,000*30</t>
  </si>
  <si>
    <t>949121811</t>
  </si>
  <si>
    <t>Demontáž lešení lehkého kozového dílcového v do 1,2 m</t>
  </si>
  <si>
    <t>https://podminky.urs.cz/item/CS_URS_2022_01/949121811</t>
  </si>
  <si>
    <t>953961113</t>
  </si>
  <si>
    <t>Kotvy chemickým tmelem M 12 hl 110 mm do betonu, ŽB nebo kamene s vyvrtáním otvoru</t>
  </si>
  <si>
    <t>https://podminky.urs.cz/item/CS_URS_2022_01/953961113</t>
  </si>
  <si>
    <t>kotvení sloupku zábradlí</t>
  </si>
  <si>
    <t>4,000*8</t>
  </si>
  <si>
    <t>kotvení sloupku oplocení</t>
  </si>
  <si>
    <t>4,000*5</t>
  </si>
  <si>
    <t>953965121</t>
  </si>
  <si>
    <t>Kotevní šroub pro chemické kotvy M 12 dl 160 mm</t>
  </si>
  <si>
    <t>https://podminky.urs.cz/item/CS_URS_2022_01/953965121</t>
  </si>
  <si>
    <t>VV viz. položka č. 953961113</t>
  </si>
  <si>
    <t>52,000</t>
  </si>
  <si>
    <t>961044111</t>
  </si>
  <si>
    <t>Bourání základů z betonu prostého</t>
  </si>
  <si>
    <t>https://podminky.urs.cz/item/CS_URS_2022_01/961044111</t>
  </si>
  <si>
    <t>4,000*0,400*0,800</t>
  </si>
  <si>
    <t>966003818</t>
  </si>
  <si>
    <t>Rozebrání oplocení s příčníky a ocelovými sloupky z prken a latí</t>
  </si>
  <si>
    <t>https://podminky.urs.cz/item/CS_URS_2022_01/966003818</t>
  </si>
  <si>
    <t>1,029+7,472+1,887</t>
  </si>
  <si>
    <t>966071711</t>
  </si>
  <si>
    <t>Bourání sloupků a vzpěr plotových ocelových do 2,5 m zabetonovaných</t>
  </si>
  <si>
    <t>https://podminky.urs.cz/item/CS_URS_2022_01/966071711</t>
  </si>
  <si>
    <t>dřevěné oplocení</t>
  </si>
  <si>
    <t>966073811</t>
  </si>
  <si>
    <t>Rozebrání vrat a vrátek k oplocení pl přes 4 do 6 m2</t>
  </si>
  <si>
    <t>https://podminky.urs.cz/item/CS_URS_2022_01/966073811</t>
  </si>
  <si>
    <t>vjezdová vrata ul. U Jeslí</t>
  </si>
  <si>
    <t>bet. dlažba pro zpětné použití k předláždění</t>
  </si>
  <si>
    <t>16,170</t>
  </si>
  <si>
    <t>997013811</t>
  </si>
  <si>
    <t>Poplatek za uložení na skládce (skládkovné) stavebního odpadu dřevěného kód odpadu 17 02 01</t>
  </si>
  <si>
    <t>https://podminky.urs.cz/item/CS_URS_2022_01/997013811</t>
  </si>
  <si>
    <t>0,623</t>
  </si>
  <si>
    <t>997013841</t>
  </si>
  <si>
    <t>Poplatek za uložení na skládce (skládkovné) odpadu po otryskávání bez obsahu nebezpečných látek kód odpadu 12 01 17</t>
  </si>
  <si>
    <t>https://podminky.urs.cz/item/CS_URS_2022_01/997013841</t>
  </si>
  <si>
    <t>odpadní materiál po otryskání</t>
  </si>
  <si>
    <t>0,176</t>
  </si>
  <si>
    <t>997221551</t>
  </si>
  <si>
    <t>Vodorovná doprava suti ze sypkých materiálů do 1 km</t>
  </si>
  <si>
    <t>https://podminky.urs.cz/item/CS_URS_2022_01/997221551</t>
  </si>
  <si>
    <t>podkladní drcené kamenivo</t>
  </si>
  <si>
    <t>9,113</t>
  </si>
  <si>
    <t>asfaltová fréza</t>
  </si>
  <si>
    <t>0,472</t>
  </si>
  <si>
    <t>uliční smetky</t>
  </si>
  <si>
    <t>2,855</t>
  </si>
  <si>
    <t>997221559</t>
  </si>
  <si>
    <t>Příplatek ZKD 1 km u vodorovné dopravy suti ze sypkých materiálů</t>
  </si>
  <si>
    <t>https://podminky.urs.cz/item/CS_URS_2022_01/997221559</t>
  </si>
  <si>
    <t>VV viz. položka č. 997221551</t>
  </si>
  <si>
    <t>12,616*9</t>
  </si>
  <si>
    <t>997221561</t>
  </si>
  <si>
    <t>Vodorovná doprava suti z kusových materiálů do 1 km</t>
  </si>
  <si>
    <t>https://podminky.urs.cz/item/CS_URS_2022_01/997221561</t>
  </si>
  <si>
    <t>betonová dlažba</t>
  </si>
  <si>
    <t>5,443</t>
  </si>
  <si>
    <t>železobeton</t>
  </si>
  <si>
    <t>0,718+21,458</t>
  </si>
  <si>
    <t>kamenná obruba</t>
  </si>
  <si>
    <t>2,076</t>
  </si>
  <si>
    <t>betonová obruba</t>
  </si>
  <si>
    <t>1,016</t>
  </si>
  <si>
    <t>beton</t>
  </si>
  <si>
    <t>2,560</t>
  </si>
  <si>
    <t>997221569</t>
  </si>
  <si>
    <t>Příplatek ZKD 1 km u vodorovné dopravy suti z kusových materiálů</t>
  </si>
  <si>
    <t>https://podminky.urs.cz/item/CS_URS_2022_01/997221569</t>
  </si>
  <si>
    <t>VV viz. položka č. 997221561</t>
  </si>
  <si>
    <t>33,271*9</t>
  </si>
  <si>
    <t>997221571</t>
  </si>
  <si>
    <t>Vodorovná doprava vybouraných hmot do 1 km</t>
  </si>
  <si>
    <t>https://podminky.urs.cz/item/CS_URS_2022_01/997221571</t>
  </si>
  <si>
    <t>ocelová vrata a sloupky oplocení</t>
  </si>
  <si>
    <t>0,526+0,210</t>
  </si>
  <si>
    <t>997221579</t>
  </si>
  <si>
    <t>Příplatek ZKD 1 km u vodorovné dopravy vybouraných hmot</t>
  </si>
  <si>
    <t>https://podminky.urs.cz/item/CS_URS_2022_01/997221579</t>
  </si>
  <si>
    <t>VV viz. položka č. 997221571</t>
  </si>
  <si>
    <t>1,359*9</t>
  </si>
  <si>
    <t>997221611</t>
  </si>
  <si>
    <t>Nakládání suti na dopravní prostředky pro vodorovnou dopravu</t>
  </si>
  <si>
    <t>https://podminky.urs.cz/item/CS_URS_2022_01/997221611</t>
  </si>
  <si>
    <t>997221612</t>
  </si>
  <si>
    <t>Nakládání vybouraných hmot na dopravní prostředky pro vodorovnou dopravu</t>
  </si>
  <si>
    <t>https://podminky.urs.cz/item/CS_URS_2022_01/997221612</t>
  </si>
  <si>
    <t>997221615</t>
  </si>
  <si>
    <t>Poplatek za uložení na skládce (skládkovné) stavebního odpadu betonového kód odpadu 17 01 01</t>
  </si>
  <si>
    <t>https://podminky.urs.cz/item/CS_URS_2022_01/997221615</t>
  </si>
  <si>
    <t>997221625</t>
  </si>
  <si>
    <t>Poplatek za uložení na skládce (skládkovné) stavebního odpadu železobetonového kód odpadu 17 01 01</t>
  </si>
  <si>
    <t>https://podminky.urs.cz/item/CS_URS_2022_01/997221625</t>
  </si>
  <si>
    <t>997221645</t>
  </si>
  <si>
    <t>Poplatek za uložení na skládce (skládkovné) odpadu asfaltového bez dehtu kód odpadu 17 03 02</t>
  </si>
  <si>
    <t>https://podminky.urs.cz/item/CS_URS_2022_01/997221645</t>
  </si>
  <si>
    <t>997221655</t>
  </si>
  <si>
    <t>Poplatek za uložení na skládce (skládkovné) zeminy a kamení kód odpadu 17 05 04</t>
  </si>
  <si>
    <t>https://podminky.urs.cz/item/CS_URS_2022_01/997221655</t>
  </si>
  <si>
    <t>R-997013.1</t>
  </si>
  <si>
    <t>Výzisk z prodeje kovového odpadu/šrotu ve sběrně druhotných surovin</t>
  </si>
  <si>
    <t>-(0,526+0,210)</t>
  </si>
  <si>
    <t>998223011</t>
  </si>
  <si>
    <t>Přesun hmot pro pozemní komunikace s krytem dlážděným</t>
  </si>
  <si>
    <t>https://podminky.urs.cz/item/CS_URS_2022_01/998223011</t>
  </si>
  <si>
    <t>711161221</t>
  </si>
  <si>
    <t>Izolace proti zemní vlhkosti nopovou fólií s textilií svislá, nopek v 4,0 mm, tl. fólie do 0,6 mm</t>
  </si>
  <si>
    <t>https://podminky.urs.cz/item/CS_URS_2022_01/711161221</t>
  </si>
  <si>
    <t>OPZ - rubová strana</t>
  </si>
  <si>
    <t>1,637+2,000+3,000+12,909+11,730</t>
  </si>
  <si>
    <t>998711101</t>
  </si>
  <si>
    <t>Přesun hmot tonážní pro izolace proti vodě, vlhkosti a plynům v objektech v do 6 m</t>
  </si>
  <si>
    <t>https://podminky.urs.cz/item/CS_URS_2022_01/998711101</t>
  </si>
  <si>
    <t>742</t>
  </si>
  <si>
    <t>Elektroinstalace - slaboproud</t>
  </si>
  <si>
    <t>742121_R11</t>
  </si>
  <si>
    <t>Přeložka vedení CETIN</t>
  </si>
  <si>
    <t>-211916003</t>
  </si>
  <si>
    <t>https://podminky.urs.cz/item/CS_URS_2022_01/742121_R11</t>
  </si>
  <si>
    <t>767161111</t>
  </si>
  <si>
    <t>Montáž zábradlí rovného z trubek do zdi hm do 20 kg</t>
  </si>
  <si>
    <t>https://podminky.urs.cz/item/CS_URS_2022_01/767161111</t>
  </si>
  <si>
    <t>chodník</t>
  </si>
  <si>
    <t>13,080</t>
  </si>
  <si>
    <t>553423.1</t>
  </si>
  <si>
    <t>madlo a paždík z TR 51/2,6 mm rovný</t>
  </si>
  <si>
    <t>13,08*1,1 "Přepočtené koeficientem množství</t>
  </si>
  <si>
    <t>767220120</t>
  </si>
  <si>
    <t>Montáž zábradlí schodišťového hm přes 15 do 25 kg z trubek do zdi</t>
  </si>
  <si>
    <t>https://podminky.urs.cz/item/CS_URS_2022_01/767220120</t>
  </si>
  <si>
    <t>1,715</t>
  </si>
  <si>
    <t>553423.2</t>
  </si>
  <si>
    <t>madlo a paždík z TR 51/2,6 mm šikmý</t>
  </si>
  <si>
    <t>1,715*1,1 "Přepočtené koeficientem množství</t>
  </si>
  <si>
    <t>767220550</t>
  </si>
  <si>
    <t>Montáž zábradlí osazení samostatného sloupku</t>
  </si>
  <si>
    <t>https://podminky.urs.cz/item/CS_URS_2022_01/767220550</t>
  </si>
  <si>
    <t>2,000</t>
  </si>
  <si>
    <t>553423.3</t>
  </si>
  <si>
    <t>sloupek z TR 51/2,6 mm výšky 1050 mm s patním plechem P8/200/200 mm</t>
  </si>
  <si>
    <t>767995113</t>
  </si>
  <si>
    <t>Montáž atypických zámečnických konstrukcí hm přes 10 do 20 kg</t>
  </si>
  <si>
    <t>https://podminky.urs.cz/item/CS_URS_2022_01/767995113</t>
  </si>
  <si>
    <t>nosná plotová konstrukce mezi parkovací plochou a kotci</t>
  </si>
  <si>
    <t>jackel 60/60/6 mm</t>
  </si>
  <si>
    <t>sloupek patním plechem</t>
  </si>
  <si>
    <t>(1,500*5*8,31)+((0,200*0,200*5)*64,00)</t>
  </si>
  <si>
    <t>pomocný montážní a spojovací materiál - 10%</t>
  </si>
  <si>
    <t>75,125*10/100</t>
  </si>
  <si>
    <t>553421.1</t>
  </si>
  <si>
    <t>sloupek rámového oplocení 60/60/5 mm s patním plechem P6/200/200 výšky 1500 mm</t>
  </si>
  <si>
    <t>767995114</t>
  </si>
  <si>
    <t>Montáž atypických zámečnických konstrukcí hm přes 20 do 50 kg</t>
  </si>
  <si>
    <t>https://podminky.urs.cz/item/CS_URS_2022_01/767995114</t>
  </si>
  <si>
    <t>paždík</t>
  </si>
  <si>
    <t>3,000*8*8,31</t>
  </si>
  <si>
    <t>199,440*10/100</t>
  </si>
  <si>
    <t>553421.2</t>
  </si>
  <si>
    <t>paždík rámového oplocení 60/60/5 mm dl. 3000 mm</t>
  </si>
  <si>
    <t>998767101</t>
  </si>
  <si>
    <t>Přesun hmot tonážní pro zámečnické konstrukce v objektech v do 6 m</t>
  </si>
  <si>
    <t>https://podminky.urs.cz/item/CS_URS_2022_01/998767101</t>
  </si>
  <si>
    <t>R-76799.1</t>
  </si>
  <si>
    <t>Montáž ocelodřevěných psích kotců</t>
  </si>
  <si>
    <t>553439.1</t>
  </si>
  <si>
    <t>kotec pro psa 2500x2000x2000 mm</t>
  </si>
  <si>
    <t>772</t>
  </si>
  <si>
    <t>Podlahy z kamene</t>
  </si>
  <si>
    <t>772231313</t>
  </si>
  <si>
    <t>Montáž obkladu stupňů deskami lepenými z kamene tvrdého tl přes 30 do 50 mm</t>
  </si>
  <si>
    <t>https://podminky.urs.cz/item/CS_URS_2022_01/772231313</t>
  </si>
  <si>
    <t>1,600*6</t>
  </si>
  <si>
    <t>59246005</t>
  </si>
  <si>
    <t>dlažba plošná betonová terasová reliéfní 400x400x40mm</t>
  </si>
  <si>
    <t>3,84*1,1 "Přepočtené koeficientem množství</t>
  </si>
  <si>
    <t>772231424</t>
  </si>
  <si>
    <t>Montáž obkladu stupňů deskami podstupnicovými lepenými z kamene tvrdého tl přes 30 do 50 mm</t>
  </si>
  <si>
    <t>https://podminky.urs.cz/item/CS_URS_2022_01/772231424</t>
  </si>
  <si>
    <t>1,600*5</t>
  </si>
  <si>
    <t>59246002</t>
  </si>
  <si>
    <t>dlažba plošná betonová terasová hladká 400x400x40mm</t>
  </si>
  <si>
    <t>1,6*1,1 "Přepočtené koeficientem množství</t>
  </si>
  <si>
    <t>772991111</t>
  </si>
  <si>
    <t>Penetrace podkladu dlažby z kamene</t>
  </si>
  <si>
    <t>https://podminky.urs.cz/item/CS_URS_2022_01/772991111</t>
  </si>
  <si>
    <t>(0,340+0,167*5+0,280*4+0,450)*1,600</t>
  </si>
  <si>
    <t>772991411</t>
  </si>
  <si>
    <t>Základní čištění nově položených kamenných dlažeb vysátím a setřením vlhkým mopem</t>
  </si>
  <si>
    <t>https://podminky.urs.cz/item/CS_URS_2022_01/772991411</t>
  </si>
  <si>
    <t>(0,040+0,320*5+0,127*5+0,020*5+0,040*5+0,450)*1,600</t>
  </si>
  <si>
    <t>998772101</t>
  </si>
  <si>
    <t>Přesun hmot tonážní pro podlahy z kamene v objektech v do 6 m</t>
  </si>
  <si>
    <t>https://podminky.urs.cz/item/CS_URS_2022_01/998772101</t>
  </si>
  <si>
    <t>783301303</t>
  </si>
  <si>
    <t>Bezoplachové odrezivění zámečnických konstrukcí</t>
  </si>
  <si>
    <t>https://podminky.urs.cz/item/CS_URS_2022_01/783301303</t>
  </si>
  <si>
    <t>patní plech P8/200/200 mm</t>
  </si>
  <si>
    <t>(0,200*0,200)*8*2</t>
  </si>
  <si>
    <t>(0,200*0,008)*4*8</t>
  </si>
  <si>
    <t>VV viz. položka č. 783301303</t>
  </si>
  <si>
    <t>0,691</t>
  </si>
  <si>
    <t>783314201</t>
  </si>
  <si>
    <t>Základní antikorozní jednonásobný syntetický standardní nátěr zámečnických konstrukcí</t>
  </si>
  <si>
    <t>https://podminky.urs.cz/item/CS_URS_2022_01/783314201</t>
  </si>
  <si>
    <t>783601711</t>
  </si>
  <si>
    <t>Bezoplachové odrezivění potrubí DN do 50 mm</t>
  </si>
  <si>
    <t>https://podminky.urs.cz/item/CS_URS_2022_01/783601711</t>
  </si>
  <si>
    <t>zábradlí výšky 1100 mm</t>
  </si>
  <si>
    <t>sloupek TR 51/2,6 mm</t>
  </si>
  <si>
    <t>1,050*8</t>
  </si>
  <si>
    <t>paždík TR 51/2,6 mm</t>
  </si>
  <si>
    <t>1,715+13,080</t>
  </si>
  <si>
    <t>madlo TR 51/2,6 mm</t>
  </si>
  <si>
    <t>783601715</t>
  </si>
  <si>
    <t>Odmaštění ředidlovým odmašťovačem potrubí DN do 50 mm</t>
  </si>
  <si>
    <t>https://podminky.urs.cz/item/CS_URS_2022_01/783601715</t>
  </si>
  <si>
    <t>VV viz. položka č. 783601711</t>
  </si>
  <si>
    <t>37,990</t>
  </si>
  <si>
    <t>783614551</t>
  </si>
  <si>
    <t>Základní jednonásobný syntetický nátěr potrubí DN do 50 mm</t>
  </si>
  <si>
    <t>https://podminky.urs.cz/item/CS_URS_2022_01/783614551</t>
  </si>
  <si>
    <t>783615551</t>
  </si>
  <si>
    <t>Mezinátěr jednonásobný syntetický nátěr potrubí DN do 50 mm</t>
  </si>
  <si>
    <t>https://podminky.urs.cz/item/CS_URS_2022_01/783615551</t>
  </si>
  <si>
    <t>783617601</t>
  </si>
  <si>
    <t>Krycí jednonásobný syntetický nátěr potrubí DN do 50 mm</t>
  </si>
  <si>
    <t>https://podminky.urs.cz/item/CS_URS_2022_01/783617601</t>
  </si>
  <si>
    <t>789</t>
  </si>
  <si>
    <t>Povrchové úpravy ocelových konstrukcí a technologických zařízení</t>
  </si>
  <si>
    <t>789122210</t>
  </si>
  <si>
    <t>Omytí ocelových konstrukcí třídy II</t>
  </si>
  <si>
    <t>https://podminky.urs.cz/item/CS_URS_2022_01/789122210</t>
  </si>
  <si>
    <t>(0,060*4)*3,000*8</t>
  </si>
  <si>
    <t>sloupek</t>
  </si>
  <si>
    <t>(0,060*4)*1,500*5</t>
  </si>
  <si>
    <t>(0,200*0,200)*2*5</t>
  </si>
  <si>
    <t>((0,200*4)*0,008)*5</t>
  </si>
  <si>
    <t>789122230</t>
  </si>
  <si>
    <t>Osušení ocelových konstrukcí třídy II</t>
  </si>
  <si>
    <t>https://podminky.urs.cz/item/CS_URS_2022_01/789122230</t>
  </si>
  <si>
    <t>VV viz. položka č. 789122210</t>
  </si>
  <si>
    <t>7,992</t>
  </si>
  <si>
    <t>789122240</t>
  </si>
  <si>
    <t>Odmaštění ocelových konstrukcí třídy II</t>
  </si>
  <si>
    <t>https://podminky.urs.cz/item/CS_URS_2022_01/789122240</t>
  </si>
  <si>
    <t>789222542</t>
  </si>
  <si>
    <t>Otryskání abrazivem ze strusky ocelových kcí třídy II stupeň zarezavění D stupeň přípravy Sa 2 1/2</t>
  </si>
  <si>
    <t>https://podminky.urs.cz/item/CS_URS_2022_01/789222542</t>
  </si>
  <si>
    <t>789421532</t>
  </si>
  <si>
    <t>Žárové stříkání ocelových konstrukcí třídy II ZnAl 100 μm</t>
  </si>
  <si>
    <t>Žárové stříkání ocelových konstrukcí třídy II ZnAl 100 µm</t>
  </si>
  <si>
    <t>https://podminky.urs.cz/item/CS_URS_2022_01/789421532</t>
  </si>
  <si>
    <t>IO 01 - Venkovní kanaliza...</t>
  </si>
  <si>
    <t>119001402</t>
  </si>
  <si>
    <t>Dočasné zajištění potrubí ocelového nebo litinového DN přes 200 do 500 mm</t>
  </si>
  <si>
    <t>https://podminky.urs.cz/item/CS_URS_2022_01/119001402</t>
  </si>
  <si>
    <t>"IO_01_D_02_Situace.pdf</t>
  </si>
  <si>
    <t>0,800 " parovod</t>
  </si>
  <si>
    <t>119001421</t>
  </si>
  <si>
    <t>Dočasné zajištění kabelů a kabelových tratí ze 3 volně ložených kabelů</t>
  </si>
  <si>
    <t>https://podminky.urs.cz/item/CS_URS_2022_01/119001421</t>
  </si>
  <si>
    <t>0,800*2 " NN</t>
  </si>
  <si>
    <t>0,800 " sděl. kabel</t>
  </si>
  <si>
    <t>132254103</t>
  </si>
  <si>
    <t>Hloubení rýh zapažených š do 800 mm v hornině třídy těžitelnosti I skupiny 3 objem do 100 m3 strojně</t>
  </si>
  <si>
    <t>https://podminky.urs.cz/item/CS_URS_2022_01/132254103</t>
  </si>
  <si>
    <t>křížení stáv. IS</t>
  </si>
  <si>
    <t>0,800*1,000*1,310 " parovod</t>
  </si>
  <si>
    <t>(0,800*2)*1,000*1,500 " NN</t>
  </si>
  <si>
    <t>0,800*1,000*1,500 " sděl. kabel</t>
  </si>
  <si>
    <t>151811131</t>
  </si>
  <si>
    <t>Osazení pažicího boxu hl výkopu do 4 m š do 1,2 m</t>
  </si>
  <si>
    <t>https://podminky.urs.cz/item/CS_URS_2022_01/151811131</t>
  </si>
  <si>
    <t>"IO_01_D_03_Podélný_profil.pdf</t>
  </si>
  <si>
    <t>(0,500+1,300+12,800+1,250)*2*1,310 " úsek RŠ S1 - SO 01</t>
  </si>
  <si>
    <t>17,500*2*1,420 " úsek RŠ S1 - RŠ S2</t>
  </si>
  <si>
    <t>(0,500+3,700)*2*1,530 " úsek RŠ S2 - SO 01</t>
  </si>
  <si>
    <t>Mezisoučet " DN 125</t>
  </si>
  <si>
    <t>27,150*2*1,680 " úsek RŠ S2 - RŠ - stáv.</t>
  </si>
  <si>
    <t>(1,300+7,000)*2*1,630 " úsek SO 01 - RŠ S3 - hlavní stoka DN 150</t>
  </si>
  <si>
    <t>Mezisoučet " DN 150</t>
  </si>
  <si>
    <t>(0,800*2)*1,310 " rozšíření výkopu v místě RŠ S1</t>
  </si>
  <si>
    <t>(0,800*2)*1,530 " rozšíření výkopu v místě RŠ S2</t>
  </si>
  <si>
    <t>(0,800*2)*1,630 " rozšíření výkopu v místě RŠ S3</t>
  </si>
  <si>
    <t>151811231</t>
  </si>
  <si>
    <t>Odstranění pažicího boxu hl výkopu do 4 m š do 1,2 m</t>
  </si>
  <si>
    <t>https://podminky.urs.cz/item/CS_URS_2022_01/151811231</t>
  </si>
  <si>
    <t>VV viz. položka č. 151811131</t>
  </si>
  <si>
    <t>229,513</t>
  </si>
  <si>
    <t>162351103</t>
  </si>
  <si>
    <t>Vodorovné přemístění přes 50 do 500 m výkopku/sypaniny z horniny třídy těžitelnosti I skupiny 1 až 3</t>
  </si>
  <si>
    <t>https://podminky.urs.cz/item/CS_URS_2022_01/162351103</t>
  </si>
  <si>
    <t>66,709*2 " deponie výkopku na staveništi pro zpětný zásyp (na deponii a zpět)</t>
  </si>
  <si>
    <t>89,661-66,709 " trvalá skládka přebytečného výkopku</t>
  </si>
  <si>
    <t>167151101</t>
  </si>
  <si>
    <t>Nakládání výkopku z hornin třídy těžitelnosti I skupiny 1 až 3 do 100 m3</t>
  </si>
  <si>
    <t>https://podminky.urs.cz/item/CS_URS_2022_01/167151101</t>
  </si>
  <si>
    <t>66,709 " deponie výkopku na staveništi pro zpětný zásyp</t>
  </si>
  <si>
    <t>(89,661-66,709)*1,75 " trvalá skládka přebytečného výkopku - objem. hmotn. výkopku 1750 kg/m3</t>
  </si>
  <si>
    <t>175111101</t>
  </si>
  <si>
    <t>Obsypání potrubí ručně sypaninou bez prohození, uloženou do 3 m</t>
  </si>
  <si>
    <t>https://podminky.urs.cz/item/CS_URS_2022_01/175111101</t>
  </si>
  <si>
    <t>"IO_01_D_04_Vzorový_příčný_řez.pdf</t>
  </si>
  <si>
    <t>(0,500+1,300+12,800+1,250)*0,600*0,425 " úsek RŠ S1 - SO 01</t>
  </si>
  <si>
    <t>17,500*0,600*0,425 " úsek RŠ S1 - RŠ S2</t>
  </si>
  <si>
    <t>(0,500+3,700)*0,600*0,425 " úsek RŠ S2 - SO 01</t>
  </si>
  <si>
    <t>-(PI*0,0625*0,0625*37,550) " odpočet objemu potrubí DN 125</t>
  </si>
  <si>
    <t>27,150*0,600*0,460 " úsek RŠ S2 - RŠ - stáv.</t>
  </si>
  <si>
    <t>(1,300+7,000)*0,600*0,460 " úsek SO 01 - RŠ S3 - hlavní stoka DN 150</t>
  </si>
  <si>
    <t>-(PI*0,080*0,080*35,450) " odpočet objemu potrubí DN 160</t>
  </si>
  <si>
    <t>-(PI*0,300*0,300*0,425) " RŠ S1</t>
  </si>
  <si>
    <t>-(PI*0,300*0,300*0,460) "RŠ S2</t>
  </si>
  <si>
    <t>-(PI*0,300*0,300*0,460) RŠ S3</t>
  </si>
  <si>
    <t>Mezisoučet " odpočet objemu RŠ S1-S3</t>
  </si>
  <si>
    <t>58331200</t>
  </si>
  <si>
    <t>štěrkopísek netříděný</t>
  </si>
  <si>
    <t>17,936*2 "Přepočtené koeficientem množství</t>
  </si>
  <si>
    <t>359901211</t>
  </si>
  <si>
    <t>Monitoring stoky jakékoli výšky na nové kanalizaci</t>
  </si>
  <si>
    <t>https://podminky.urs.cz/item/CS_URS_2022_01/359901211</t>
  </si>
  <si>
    <t>0,500+1,300+12,800+1,250 " úsek RŠ S1 - SO 01</t>
  </si>
  <si>
    <t>17,500 " úsek RŠ S1 - RŠ S2</t>
  </si>
  <si>
    <t>(0,500+3,700) " úsek RŠ S2 - SO 01</t>
  </si>
  <si>
    <t>27,150 " úsek RŠ S2 - RŠ - stáv.</t>
  </si>
  <si>
    <t>1,300+7,000 " úsek SO 01 - RŠ S3 - hlavní stoka DN 150</t>
  </si>
  <si>
    <t>451573111</t>
  </si>
  <si>
    <t>Lože pod potrubí otevřený výkop ze štěrkopísku</t>
  </si>
  <si>
    <t>https://podminky.urs.cz/item/CS_URS_2022_01/451573111</t>
  </si>
  <si>
    <t>(0,500+1,300+12,800+1,250)*0,600*0,100 " úsek RŠ S1 - SO 01</t>
  </si>
  <si>
    <t>17,500*0,600*0,100 " úsek RŠ S1 - RŠ S2</t>
  </si>
  <si>
    <t>(0,500+3,700)*0,600*0,100 " úsek RŠ S2 - SO 01</t>
  </si>
  <si>
    <t>27,150*0,600*0,100 " úsek RŠ S2 - RŠ - stáv.</t>
  </si>
  <si>
    <t>(1,300+7,000)*0,600*0,100 " úsek SO 01 - RŠ S3 - hlavní stoka DN 150</t>
  </si>
  <si>
    <t>-(0,800*0,800*0,100)*3 " odpočet podkl. bet. desky RŠ S1-S3</t>
  </si>
  <si>
    <t>(0,800*0,800*0,100)*3 " RŠ S1 + RŠ S2 + RŠ S3</t>
  </si>
  <si>
    <t>452351101</t>
  </si>
  <si>
    <t>Bednění podkladních desek nebo bloků nebo sedlového lože otevřený výkop</t>
  </si>
  <si>
    <t>https://podminky.urs.cz/item/CS_URS_2022_01/452351101</t>
  </si>
  <si>
    <t>((0,800*4)*0,100)*3 " RŠ S1 + RŠ S2 + RŠ S3</t>
  </si>
  <si>
    <t>871275211</t>
  </si>
  <si>
    <t>Kanalizační potrubí z tvrdého PVC jednovrstvé tuhost třídy SN4 DN 125</t>
  </si>
  <si>
    <t>https://podminky.urs.cz/item/CS_URS_2022_01/871275211</t>
  </si>
  <si>
    <t>871315211</t>
  </si>
  <si>
    <t>Kanalizační potrubí z tvrdého PVC jednovrstvé tuhost třídy SN4 DN 160</t>
  </si>
  <si>
    <t>https://podminky.urs.cz/item/CS_URS_2022_01/871315211</t>
  </si>
  <si>
    <t>(1,300+7,000) " úsek SO 01 - RŠ S3 - hlavní stoka DN 150</t>
  </si>
  <si>
    <t>877275211</t>
  </si>
  <si>
    <t>Montáž tvarovek z tvrdého PVC-systém KG nebo z polypropylenu-systém KG 2000 jednoosé DN 125</t>
  </si>
  <si>
    <t>https://podminky.urs.cz/item/CS_URS_2022_01/877275211</t>
  </si>
  <si>
    <t>28611356</t>
  </si>
  <si>
    <t>koleno kanalizační PVC KG 125x45°</t>
  </si>
  <si>
    <t>3*1,015 "Přepočtené koeficientem množství</t>
  </si>
  <si>
    <t>28611355</t>
  </si>
  <si>
    <t>koleno kanalizace PVC KG 125x30°</t>
  </si>
  <si>
    <t>1*1,015 "Přepočtené koeficientem množství</t>
  </si>
  <si>
    <t>877275221</t>
  </si>
  <si>
    <t>Montáž tvarovek z tvrdého PVC-systém KG nebo z polypropylenu-systém KG 2000 dvouosé DN 125</t>
  </si>
  <si>
    <t>https://podminky.urs.cz/item/CS_URS_2022_01/877275221</t>
  </si>
  <si>
    <t>28611389</t>
  </si>
  <si>
    <t>odbočka kanalizační PVC s hrdlem 125/125/45°</t>
  </si>
  <si>
    <t>2*1,015 "Přepočtené koeficientem množství</t>
  </si>
  <si>
    <t>877315211</t>
  </si>
  <si>
    <t>Montáž tvarovek z tvrdého PVC-systém KG nebo z polypropylenu-systém KG 2000 jednoosé DN 160</t>
  </si>
  <si>
    <t>https://podminky.urs.cz/item/CS_URS_2022_01/877315211</t>
  </si>
  <si>
    <t>1,000 " napojení na RŠ - stáv.</t>
  </si>
  <si>
    <t>28617480</t>
  </si>
  <si>
    <t>vložka šachtová kanalizace PP korugované DN 160</t>
  </si>
  <si>
    <t>877315221</t>
  </si>
  <si>
    <t>Montáž tvarovek z tvrdého PVC-systém KG nebo z polypropylenu-systém KG 2000 dvouosé DN 160</t>
  </si>
  <si>
    <t>https://podminky.urs.cz/item/CS_URS_2022_01/877315221</t>
  </si>
  <si>
    <t>28611392</t>
  </si>
  <si>
    <t>odbočka kanalizační PVC s hrdlem 160/160/45°</t>
  </si>
  <si>
    <t>890351851</t>
  </si>
  <si>
    <t>Bourání šachet ze ŽB strojně obestavěného prostoru přes 3 do 5 m3</t>
  </si>
  <si>
    <t>https://podminky.urs.cz/item/CS_URS_2022_01/890351851</t>
  </si>
  <si>
    <t>(2,000*2,000*1,500)*3 "stávající rušené ŽB jímky</t>
  </si>
  <si>
    <t>894812312</t>
  </si>
  <si>
    <t>Revizní a čistící šachta z PP typ DN 600/160 šachtové dno průtočné 30°, 60°, 90°</t>
  </si>
  <si>
    <t>https://podminky.urs.cz/item/CS_URS_2022_01/894812312</t>
  </si>
  <si>
    <t>1,000 " RŠ S1</t>
  </si>
  <si>
    <t>1,000 " RŠ S3</t>
  </si>
  <si>
    <t>894812313</t>
  </si>
  <si>
    <t>Revizní a čistící šachta z PP typ DN 600/160 šachtové dno s přítokem tvaru T</t>
  </si>
  <si>
    <t>https://podminky.urs.cz/item/CS_URS_2022_01/894812313</t>
  </si>
  <si>
    <t>1,000 " RŠ S2</t>
  </si>
  <si>
    <t>894812332</t>
  </si>
  <si>
    <t>Revizní a čistící šachta z PP DN 600 šachtová roura korugovaná světlé hloubky 2000 mm</t>
  </si>
  <si>
    <t>https://podminky.urs.cz/item/CS_URS_2022_01/894812332</t>
  </si>
  <si>
    <t>1,000*3 " RŠ S1 + RŠ S2 + RŠ S3</t>
  </si>
  <si>
    <t>894812339</t>
  </si>
  <si>
    <t>Příplatek k rourám revizní a čistící šachty z PP DN 600 za uříznutí šachtové roury</t>
  </si>
  <si>
    <t>https://podminky.urs.cz/item/CS_URS_2022_01/894812339</t>
  </si>
  <si>
    <t>VV viz. položka č. 894812332</t>
  </si>
  <si>
    <t>3,000</t>
  </si>
  <si>
    <t>894812354</t>
  </si>
  <si>
    <t>Revizní a čistící šachta z PP DN 600 poklop litinový pro třídu zatížení A15 s plastovým konusem</t>
  </si>
  <si>
    <t>https://podminky.urs.cz/item/CS_URS_2022_01/894812354</t>
  </si>
  <si>
    <t>894812612</t>
  </si>
  <si>
    <t>Vyříznutí a utěsnění otvoru ve stěně šachty DN 160</t>
  </si>
  <si>
    <t>https://podminky.urs.cz/item/CS_URS_2022_01/894812612</t>
  </si>
  <si>
    <t>2,000 " RŠ S1 (2x DN 125)</t>
  </si>
  <si>
    <t>1,000+2,000 " RŠ S2 (1x DN 150 + 2x DN 125)</t>
  </si>
  <si>
    <t>2,000 " RŠ S3 (2x DN 125)</t>
  </si>
  <si>
    <t>899102211</t>
  </si>
  <si>
    <t>Demontáž poklopů litinových nebo ocelových včetně rámů hmotnosti přes 50 do 100 kg</t>
  </si>
  <si>
    <t>https://podminky.urs.cz/item/CS_URS_2022_01/899102211</t>
  </si>
  <si>
    <t>3,000 "stávající rušené ŽB jímky</t>
  </si>
  <si>
    <t>899721111</t>
  </si>
  <si>
    <t>Signalizační vodič DN do 150 mm na potrubí</t>
  </si>
  <si>
    <t>https://podminky.urs.cz/item/CS_URS_2022_01/899721111</t>
  </si>
  <si>
    <t>VV viz. položka č. 359901211</t>
  </si>
  <si>
    <t>73,000</t>
  </si>
  <si>
    <t>Krytí potrubí z plastů výstražnou fólií z PVC 40 cm</t>
  </si>
  <si>
    <t>0,200 " napojení na RŠ - stáv.</t>
  </si>
  <si>
    <t>977151911</t>
  </si>
  <si>
    <t>Příplatek k jádrovým vrtům za práci ve stísněném prostoru</t>
  </si>
  <si>
    <t>https://podminky.urs.cz/item/CS_URS_2022_01/977151911</t>
  </si>
  <si>
    <t>VV viz. položka č. 977151124</t>
  </si>
  <si>
    <t>0,200</t>
  </si>
  <si>
    <t>6,8*9 "Přepočtené koeficientem množství</t>
  </si>
  <si>
    <t>997013602</t>
  </si>
  <si>
    <t>https://podminky.urs.cz/item/CS_URS_2022_01/997013602</t>
  </si>
  <si>
    <t>998276101</t>
  </si>
  <si>
    <t>Přesun hmot pro trubní vedení z trub z plastických hmot otevřený výkop</t>
  </si>
  <si>
    <t>https://podminky.urs.cz/item/CS_URS_2022_01/998276101</t>
  </si>
  <si>
    <t>998276124</t>
  </si>
  <si>
    <t>Příplatek k přesunu hmot pro trubní vedení z trub z plastických hmot za zvětšený přesun do 500 m</t>
  </si>
  <si>
    <t>https://podminky.urs.cz/item/CS_URS_2022_01/998276124</t>
  </si>
  <si>
    <t>VON - Vedlejší a ostatní 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</si>
  <si>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</si>
  <si>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</si>
  <si>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</si>
  <si>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</si>
  <si>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</si>
  <si>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Průzkumné, geodetické a projektové práce</t>
  </si>
  <si>
    <t>012203000</t>
  </si>
  <si>
    <t>Geodetické práce při provádění stavby - prostorové (směrové + výškové) vytýčení stavebních a inženýrských objektů, vyznačení fixního výškového bodu a jeho udržování po celou dobu provádění prací, průběžná a kontrolní měření během provádění prací</t>
  </si>
  <si>
    <t>Kč</t>
  </si>
  <si>
    <t>https://podminky.urs.cz/item/CS_URS_2022_01/012203000</t>
  </si>
  <si>
    <t>012303000</t>
  </si>
  <si>
    <t>Geodetické práce po výstavbě - geodetické zaměření a vypracování geometrického plánu (1x v elektronické podobě + 4x v tištěné podobě)</t>
  </si>
  <si>
    <t>https://podminky.urs.cz/item/CS_URS_2022_01/012303000</t>
  </si>
  <si>
    <t>Dokumentace skutečného provedení stavby s barevným vyznačením případných změn a odchylek od schváleného stupně PD (1x v elektronické podobě + 4x v tištěné podobě)</t>
  </si>
  <si>
    <t>VRN3</t>
  </si>
  <si>
    <t>Zařízení staveniště</t>
  </si>
  <si>
    <t>032103000</t>
  </si>
  <si>
    <t>Náklady na stavební buňky v rozsahu zařízení staveniště dle potřeb zhotovitele (1x kancelářská buňka, 1x šatní buňka, 2x skladovací buňka, 2x mobilní chemická toaleta)</t>
  </si>
  <si>
    <t>https://podminky.urs.cz/item/CS_URS_2022_01/032103000</t>
  </si>
  <si>
    <t>034503000</t>
  </si>
  <si>
    <t>Informační tabule na staveništi s uvedením údajů o stavbě (název akce, objedatel, zhotovitel, TDS, AD, termíny realizace apod.) s uvedením zodpovědných osob a nezbytně nutných kontaktů</t>
  </si>
  <si>
    <t>https://podminky.urs.cz/item/CS_URS_2022_01/034503000</t>
  </si>
  <si>
    <t>Inženýrská činnost</t>
  </si>
  <si>
    <t>042503000</t>
  </si>
  <si>
    <t>Plán BOZP na staveništi</t>
  </si>
  <si>
    <t>https://podminky.urs.cz/item/CS_URS_2022_01/042503000</t>
  </si>
  <si>
    <t>042703000</t>
  </si>
  <si>
    <t>Technické požadavky na výrobky</t>
  </si>
  <si>
    <t>https://podminky.urs.cz/item/CS_URS_2022_01/042703000</t>
  </si>
  <si>
    <t>045303000</t>
  </si>
  <si>
    <t>Koordinační činnost zhotovitele</t>
  </si>
  <si>
    <t>https://podminky.urs.cz/item/CS_URS_2022_01/045303000</t>
  </si>
  <si>
    <t>SEZNAM FIGUR</t>
  </si>
  <si>
    <t>Výměra</t>
  </si>
  <si>
    <t xml:space="preserve"> SO 01/ D.1.1</t>
  </si>
  <si>
    <t>22,68*2+8,68*2+2,75*2</t>
  </si>
  <si>
    <t>Použití figury:</t>
  </si>
  <si>
    <t>"2.1/T"5,34</t>
  </si>
  <si>
    <t>"2.2/T"13,35</t>
  </si>
  <si>
    <t>"2.3/T"2,67</t>
  </si>
  <si>
    <t>"3.1/T"8,31</t>
  </si>
  <si>
    <t>"4.2/T"2,87</t>
  </si>
  <si>
    <t>"4.3/T"8,61</t>
  </si>
  <si>
    <t>"4.4/T"2,87</t>
  </si>
  <si>
    <t>"4.5/T"2,87</t>
  </si>
  <si>
    <t>"4.6/T"2,87</t>
  </si>
  <si>
    <t>"4.7/T"2,87</t>
  </si>
  <si>
    <t>"1.1/D"15,42</t>
  </si>
  <si>
    <t>"2.1/D"10,68</t>
  </si>
  <si>
    <t>"2.2/D"2,67</t>
  </si>
  <si>
    <t>"2.3/D"5,34</t>
  </si>
  <si>
    <t>"3.1/D"19,39</t>
  </si>
  <si>
    <t>"3.2/D"2,77</t>
  </si>
  <si>
    <t>"4.1/D"11,48</t>
  </si>
  <si>
    <t>(0,8+1,97*2)*7</t>
  </si>
  <si>
    <t>" m.č. 1.01 "7,35*2,83</t>
  </si>
  <si>
    <t>" m.č. 1.02a "17,18*2,83</t>
  </si>
  <si>
    <t>" m.č. 1.02b "21,99*4,12</t>
  </si>
  <si>
    <t>" m.č. 1.03 "11,12*2,83</t>
  </si>
  <si>
    <t>" m.č. 1.04 "6,03*2,84</t>
  </si>
  <si>
    <t>" m.č. 1.05 "13,3*2,6</t>
  </si>
  <si>
    <t>" m.č. 1.06 "8,19*2,5</t>
  </si>
  <si>
    <t>" m.č. 1.07a "5,23*2,5</t>
  </si>
  <si>
    <t>" m.č. 1.07b "9,39*2,5</t>
  </si>
  <si>
    <t>" m.č. 1.08 "15,39*2,6</t>
  </si>
  <si>
    <t>" m.č. 1.09 "22,8*2,6</t>
  </si>
  <si>
    <t>" m.č. 1.10 "20,6*2,74</t>
  </si>
  <si>
    <t>" m.č. 1.11 "5,61*2,5</t>
  </si>
  <si>
    <t>" m.č. 1.12 "5,66*2,5</t>
  </si>
  <si>
    <t>" m.č. 1.13 "10,22*2,84</t>
  </si>
  <si>
    <t>" m.č. 1.14 "8,58*2,84</t>
  </si>
  <si>
    <t>" m.č. 1.15 "8,58*2,6</t>
  </si>
  <si>
    <t>" m.č. 1.16 "12,48*2,6</t>
  </si>
  <si>
    <t>" m.č. 1.17 "11,63*2,74</t>
  </si>
  <si>
    <t>" m.č. 1.18 "4,78*2,6</t>
  </si>
  <si>
    <t>" m.č. 1.19 "22,69*2,84</t>
  </si>
  <si>
    <t>" m.č. 1.20 "13,98*2,63</t>
  </si>
  <si>
    <t>" m.č. 1.21 "11,7*2,65</t>
  </si>
  <si>
    <t>" m.č. 1.22 "16,89*2,65</t>
  </si>
  <si>
    <t>" m.č. 1.23 "4,8*2,65</t>
  </si>
  <si>
    <t>" m.č. 1.24 "10,06*2,65</t>
  </si>
  <si>
    <t>" m.č. 1.25A "24,13*2,65</t>
  </si>
  <si>
    <t>" m.č. 1.25B "16*2,65</t>
  </si>
  <si>
    <t>" m.č. 1.26 "16,62*2,65</t>
  </si>
  <si>
    <t>" m.č. 1.27 "24,13*2,65</t>
  </si>
  <si>
    <t>" m.č. 1.29 "8,31*2,65</t>
  </si>
  <si>
    <t>" m.č. 1.30 "5,54*2,65</t>
  </si>
  <si>
    <t>" m.č. 1.31 "5,15*2,65</t>
  </si>
  <si>
    <t>" m.č. 1.32 "5,66*2,65</t>
  </si>
  <si>
    <t>" m.č. 2.01 "17,91*2,74</t>
  </si>
  <si>
    <t>" m.č. 2.02 "14,69*2,74</t>
  </si>
  <si>
    <t>" m.č. 2.03a "5,06*2,74</t>
  </si>
  <si>
    <t>" m.č. 2.03b "5,06*2,74</t>
  </si>
  <si>
    <t>" m.č. 2.04a "5,73*2,74</t>
  </si>
  <si>
    <t>" m.č. 2.04b "6,85*2,74</t>
  </si>
  <si>
    <t>" m.č. 2.05 "24,1*2,74</t>
  </si>
  <si>
    <t>" m.č. 2.06 "24,34*2,74</t>
  </si>
  <si>
    <t>" m.č. 2.07 "24,1*2,74</t>
  </si>
  <si>
    <t>" m.č. 2.08a "5,06*2,74</t>
  </si>
  <si>
    <t>" m.č. 2.08b "5,06*2,74</t>
  </si>
  <si>
    <t>" m.č. 2.09a "5,73*2,74</t>
  </si>
  <si>
    <t>" m.č. 2.09b "6,86*2,74</t>
  </si>
  <si>
    <t>" m.č. 3.02 "14,69*2,76</t>
  </si>
  <si>
    <t>"m.č. 3.03 "39,1*2,76</t>
  </si>
  <si>
    <t>"m.č. 3.04 "5,73*2,76</t>
  </si>
  <si>
    <t>"m.č. 3.05 "8,69*2,76</t>
  </si>
  <si>
    <t>"m.č. 3.06 "17,83*2,76</t>
  </si>
  <si>
    <t>"m.č. 3.07 "17,66*2,76</t>
  </si>
  <si>
    <t>" m.č. 3.09 "5,06*2,76</t>
  </si>
  <si>
    <t>" m.č. 3.10a "5,06*2,76</t>
  </si>
  <si>
    <t>" m.č. 3.10b "9,21*2,76</t>
  </si>
  <si>
    <t>Odečet dveří</t>
  </si>
  <si>
    <t>"2.1/T"-5,516</t>
  </si>
  <si>
    <t>"2.2/T"-13,79</t>
  </si>
  <si>
    <t>"2.3/T"-2,758</t>
  </si>
  <si>
    <t>"3.1/T"-9,456</t>
  </si>
  <si>
    <t>"4.2/T"-3,546</t>
  </si>
  <si>
    <t>"4.3/T"-10,638</t>
  </si>
  <si>
    <t>"4.4/T"-3,546</t>
  </si>
  <si>
    <t>"4.5/T"-3,546</t>
  </si>
  <si>
    <t>"4.6/T"-3,546</t>
  </si>
  <si>
    <t>"4.7/T"-3,546</t>
  </si>
  <si>
    <t>Odečet oken</t>
  </si>
  <si>
    <t>-80,07</t>
  </si>
  <si>
    <t>-40,44</t>
  </si>
  <si>
    <t>Ostění a nadpraží</t>
  </si>
  <si>
    <t>5,54</t>
  </si>
  <si>
    <t>3,74</t>
  </si>
  <si>
    <t>Odečet obkladu</t>
  </si>
  <si>
    <t>-276,924</t>
  </si>
  <si>
    <t>" m.č. 1.25A "36,4</t>
  </si>
  <si>
    <t>" m.č. 1.27 "36,4</t>
  </si>
  <si>
    <t>" m.č. 1.31 "1,66</t>
  </si>
  <si>
    <t>" m.č. 1.32 "2</t>
  </si>
  <si>
    <t>" m.č. 2.04a "2,05</t>
  </si>
  <si>
    <t>" m.č. 2.04b "2,93</t>
  </si>
  <si>
    <t>" m.č. 2.09a "2,05</t>
  </si>
  <si>
    <t>" m.č. 2.09b "2,94</t>
  </si>
  <si>
    <t>8,68*22,68</t>
  </si>
  <si>
    <t>2,75*6,48</t>
  </si>
  <si>
    <t>7,68*21,68</t>
  </si>
  <si>
    <t>2,75*5,48</t>
  </si>
  <si>
    <t>(8,68*2+22,68*2-6,48)*(0,3+0,5)</t>
  </si>
  <si>
    <t>(2,75*2+6,48)*(0,3+0,5)</t>
  </si>
  <si>
    <t>(1,0*1,0)*4</t>
  </si>
  <si>
    <t>(1,0*2,0)*4</t>
  </si>
  <si>
    <t>Atika</t>
  </si>
  <si>
    <t>21,68*2+6,68*2+2,75*2</t>
  </si>
  <si>
    <t>Výlez</t>
  </si>
  <si>
    <t>0,95*2+1,1*2</t>
  </si>
  <si>
    <t>Plocha výplní oken a dveří na fasádě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</si>
</sst>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167" fontId="40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113106123" TargetMode="External" /><Relationship Id="rId3" Type="http://schemas.openxmlformats.org/officeDocument/2006/relationships/hyperlink" Target="https://podminky.urs.cz/item/CS_URS_2022_01/113106171" TargetMode="External" /><Relationship Id="rId4" Type="http://schemas.openxmlformats.org/officeDocument/2006/relationships/hyperlink" Target="https://podminky.urs.cz/item/CS_URS_2022_01/113107122" TargetMode="External" /><Relationship Id="rId5" Type="http://schemas.openxmlformats.org/officeDocument/2006/relationships/hyperlink" Target="https://podminky.urs.cz/item/CS_URS_2022_01/119001405" TargetMode="External" /><Relationship Id="rId6" Type="http://schemas.openxmlformats.org/officeDocument/2006/relationships/hyperlink" Target="https://podminky.urs.cz/item/CS_URS_2022_01/119002121" TargetMode="External" /><Relationship Id="rId7" Type="http://schemas.openxmlformats.org/officeDocument/2006/relationships/hyperlink" Target="https://podminky.urs.cz/item/CS_URS_2022_01/119002122" TargetMode="External" /><Relationship Id="rId8" Type="http://schemas.openxmlformats.org/officeDocument/2006/relationships/hyperlink" Target="https://podminky.urs.cz/item/CS_URS_2022_01/119003131" TargetMode="External" /><Relationship Id="rId9" Type="http://schemas.openxmlformats.org/officeDocument/2006/relationships/hyperlink" Target="https://podminky.urs.cz/item/CS_URS_2022_01/119003132" TargetMode="External" /><Relationship Id="rId10" Type="http://schemas.openxmlformats.org/officeDocument/2006/relationships/hyperlink" Target="https://podminky.urs.cz/item/CS_URS_2022_01/122211101" TargetMode="External" /><Relationship Id="rId11" Type="http://schemas.openxmlformats.org/officeDocument/2006/relationships/hyperlink" Target="https://podminky.urs.cz/item/CS_URS_2022_01/132212121" TargetMode="External" /><Relationship Id="rId12" Type="http://schemas.openxmlformats.org/officeDocument/2006/relationships/hyperlink" Target="https://podminky.urs.cz/item/CS_URS_2022_01/132211401" TargetMode="External" /><Relationship Id="rId13" Type="http://schemas.openxmlformats.org/officeDocument/2006/relationships/hyperlink" Target="https://podminky.urs.cz/item/CS_URS_2022_01/132212131" TargetMode="External" /><Relationship Id="rId14" Type="http://schemas.openxmlformats.org/officeDocument/2006/relationships/hyperlink" Target="https://podminky.urs.cz/item/CS_URS_2022_01/139001101" TargetMode="External" /><Relationship Id="rId15" Type="http://schemas.openxmlformats.org/officeDocument/2006/relationships/hyperlink" Target="https://podminky.urs.cz/item/CS_URS_2022_01/162211311" TargetMode="External" /><Relationship Id="rId16" Type="http://schemas.openxmlformats.org/officeDocument/2006/relationships/hyperlink" Target="https://podminky.urs.cz/item/CS_URS_2022_01/162211319" TargetMode="External" /><Relationship Id="rId17" Type="http://schemas.openxmlformats.org/officeDocument/2006/relationships/hyperlink" Target="https://podminky.urs.cz/item/CS_URS_2022_01/162751117" TargetMode="External" /><Relationship Id="rId18" Type="http://schemas.openxmlformats.org/officeDocument/2006/relationships/hyperlink" Target="https://podminky.urs.cz/item/CS_URS_2022_01/167111101" TargetMode="External" /><Relationship Id="rId19" Type="http://schemas.openxmlformats.org/officeDocument/2006/relationships/hyperlink" Target="https://podminky.urs.cz/item/CS_URS_2022_01/171201231" TargetMode="External" /><Relationship Id="rId20" Type="http://schemas.openxmlformats.org/officeDocument/2006/relationships/hyperlink" Target="https://podminky.urs.cz/item/CS_URS_2022_01/171251201" TargetMode="External" /><Relationship Id="rId21" Type="http://schemas.openxmlformats.org/officeDocument/2006/relationships/hyperlink" Target="https://podminky.urs.cz/item/CS_URS_2022_01/174111101" TargetMode="External" /><Relationship Id="rId22" Type="http://schemas.openxmlformats.org/officeDocument/2006/relationships/hyperlink" Target="https://podminky.urs.cz/item/CS_URS_2022_01/174111109" TargetMode="External" /><Relationship Id="rId23" Type="http://schemas.openxmlformats.org/officeDocument/2006/relationships/hyperlink" Target="https://podminky.urs.cz/item/CS_URS_2022_01/181912112" TargetMode="External" /><Relationship Id="rId24" Type="http://schemas.openxmlformats.org/officeDocument/2006/relationships/hyperlink" Target="https://podminky.urs.cz/item/CS_URS_2022_01/211971110" TargetMode="External" /><Relationship Id="rId25" Type="http://schemas.openxmlformats.org/officeDocument/2006/relationships/hyperlink" Target="https://podminky.urs.cz/item/CS_URS_2022_01/212750101" TargetMode="External" /><Relationship Id="rId26" Type="http://schemas.openxmlformats.org/officeDocument/2006/relationships/hyperlink" Target="https://podminky.urs.cz/item/CS_URS_2022_01/271572211" TargetMode="External" /><Relationship Id="rId27" Type="http://schemas.openxmlformats.org/officeDocument/2006/relationships/hyperlink" Target="https://podminky.urs.cz/item/CS_URS_2022_01/273321511" TargetMode="External" /><Relationship Id="rId28" Type="http://schemas.openxmlformats.org/officeDocument/2006/relationships/hyperlink" Target="https://podminky.urs.cz/item/CS_URS_2022_01/273362021" TargetMode="External" /><Relationship Id="rId29" Type="http://schemas.openxmlformats.org/officeDocument/2006/relationships/hyperlink" Target="https://podminky.urs.cz/item/CS_URS_2022_01/274313711" TargetMode="External" /><Relationship Id="rId30" Type="http://schemas.openxmlformats.org/officeDocument/2006/relationships/hyperlink" Target="https://podminky.urs.cz/item/CS_URS_2022_01/274351121" TargetMode="External" /><Relationship Id="rId31" Type="http://schemas.openxmlformats.org/officeDocument/2006/relationships/hyperlink" Target="https://podminky.urs.cz/item/CS_URS_2022_01/274351122" TargetMode="External" /><Relationship Id="rId32" Type="http://schemas.openxmlformats.org/officeDocument/2006/relationships/hyperlink" Target="https://podminky.urs.cz/item/CS_URS_2022_01/275313611" TargetMode="External" /><Relationship Id="rId33" Type="http://schemas.openxmlformats.org/officeDocument/2006/relationships/hyperlink" Target="https://podminky.urs.cz/item/CS_URS_2022_01/275361821" TargetMode="External" /><Relationship Id="rId34" Type="http://schemas.openxmlformats.org/officeDocument/2006/relationships/hyperlink" Target="https://podminky.urs.cz/item/CS_URS_2022_01/275351121" TargetMode="External" /><Relationship Id="rId35" Type="http://schemas.openxmlformats.org/officeDocument/2006/relationships/hyperlink" Target="https://podminky.urs.cz/item/CS_URS_2022_01/275351122" TargetMode="External" /><Relationship Id="rId36" Type="http://schemas.openxmlformats.org/officeDocument/2006/relationships/hyperlink" Target="https://podminky.urs.cz/item/CS_URS_2022_01/278231111" TargetMode="External" /><Relationship Id="rId37" Type="http://schemas.openxmlformats.org/officeDocument/2006/relationships/hyperlink" Target="https://podminky.urs.cz/item/CS_URS_2022_01/278311213" TargetMode="External" /><Relationship Id="rId38" Type="http://schemas.openxmlformats.org/officeDocument/2006/relationships/hyperlink" Target="https://podminky.urs.cz/item/CS_URS_2022_01/279311115" TargetMode="External" /><Relationship Id="rId39" Type="http://schemas.openxmlformats.org/officeDocument/2006/relationships/hyperlink" Target="https://podminky.urs.cz/item/CS_URS_2022_01/310239211" TargetMode="External" /><Relationship Id="rId40" Type="http://schemas.openxmlformats.org/officeDocument/2006/relationships/hyperlink" Target="https://podminky.urs.cz/item/CS_URS_2022_01/311272211" TargetMode="External" /><Relationship Id="rId41" Type="http://schemas.openxmlformats.org/officeDocument/2006/relationships/hyperlink" Target="https://podminky.urs.cz/item/CS_URS_2022_01/317142422" TargetMode="External" /><Relationship Id="rId42" Type="http://schemas.openxmlformats.org/officeDocument/2006/relationships/hyperlink" Target="https://podminky.urs.cz/item/CS_URS_2022_01/317142424" TargetMode="External" /><Relationship Id="rId43" Type="http://schemas.openxmlformats.org/officeDocument/2006/relationships/hyperlink" Target="https://podminky.urs.cz/item/CS_URS_2022_01/317234410" TargetMode="External" /><Relationship Id="rId44" Type="http://schemas.openxmlformats.org/officeDocument/2006/relationships/hyperlink" Target="https://podminky.urs.cz/item/CS_URS_2022_01/317944321" TargetMode="External" /><Relationship Id="rId45" Type="http://schemas.openxmlformats.org/officeDocument/2006/relationships/hyperlink" Target="https://podminky.urs.cz/item/CS_URS_2022_01/317944325" TargetMode="External" /><Relationship Id="rId46" Type="http://schemas.openxmlformats.org/officeDocument/2006/relationships/hyperlink" Target="https://podminky.urs.cz/item/CS_URS_2022_01/319202121" TargetMode="External" /><Relationship Id="rId47" Type="http://schemas.openxmlformats.org/officeDocument/2006/relationships/hyperlink" Target="https://podminky.urs.cz/item/CS_URS_2022_01/319202122" TargetMode="External" /><Relationship Id="rId48" Type="http://schemas.openxmlformats.org/officeDocument/2006/relationships/hyperlink" Target="https://podminky.urs.cz/item/CS_URS_2022_01/319202123" TargetMode="External" /><Relationship Id="rId49" Type="http://schemas.openxmlformats.org/officeDocument/2006/relationships/hyperlink" Target="https://podminky.urs.cz/item/CS_URS_2022_01/340271025" TargetMode="External" /><Relationship Id="rId50" Type="http://schemas.openxmlformats.org/officeDocument/2006/relationships/hyperlink" Target="https://podminky.urs.cz/item/CS_URS_2022_01/342272225" TargetMode="External" /><Relationship Id="rId51" Type="http://schemas.openxmlformats.org/officeDocument/2006/relationships/hyperlink" Target="https://podminky.urs.cz/item/CS_URS_2022_01/342272245" TargetMode="External" /><Relationship Id="rId52" Type="http://schemas.openxmlformats.org/officeDocument/2006/relationships/hyperlink" Target="https://podminky.urs.cz/item/CS_URS_2022_01/342291111" TargetMode="External" /><Relationship Id="rId53" Type="http://schemas.openxmlformats.org/officeDocument/2006/relationships/hyperlink" Target="https://podminky.urs.cz/item/CS_URS_2022_01/342291112" TargetMode="External" /><Relationship Id="rId54" Type="http://schemas.openxmlformats.org/officeDocument/2006/relationships/hyperlink" Target="https://podminky.urs.cz/item/CS_URS_2022_01/342291121" TargetMode="External" /><Relationship Id="rId55" Type="http://schemas.openxmlformats.org/officeDocument/2006/relationships/hyperlink" Target="https://podminky.urs.cz/item/CS_URS_2022_01/342291141" TargetMode="External" /><Relationship Id="rId56" Type="http://schemas.openxmlformats.org/officeDocument/2006/relationships/hyperlink" Target="https://podminky.urs.cz/item/CS_URS_2022_01/342291143" TargetMode="External" /><Relationship Id="rId57" Type="http://schemas.openxmlformats.org/officeDocument/2006/relationships/hyperlink" Target="https://podminky.urs.cz/item/CS_URS_2022_01/346244381" TargetMode="External" /><Relationship Id="rId58" Type="http://schemas.openxmlformats.org/officeDocument/2006/relationships/hyperlink" Target="https://podminky.urs.cz/item/CS_URS_2022_01/346481112" TargetMode="External" /><Relationship Id="rId59" Type="http://schemas.openxmlformats.org/officeDocument/2006/relationships/hyperlink" Target="https://podminky.urs.cz/item/CS_URS_2022_01/349231821" TargetMode="External" /><Relationship Id="rId60" Type="http://schemas.openxmlformats.org/officeDocument/2006/relationships/hyperlink" Target="https://podminky.urs.cz/item/CS_URS_2022_01/359901212" TargetMode="External" /><Relationship Id="rId61" Type="http://schemas.openxmlformats.org/officeDocument/2006/relationships/hyperlink" Target="https://podminky.urs.cz/item/CS_URS_2022_01/452311131" TargetMode="External" /><Relationship Id="rId62" Type="http://schemas.openxmlformats.org/officeDocument/2006/relationships/hyperlink" Target="https://podminky.urs.cz/item/CS_URS_2022_01/564710011" TargetMode="External" /><Relationship Id="rId63" Type="http://schemas.openxmlformats.org/officeDocument/2006/relationships/hyperlink" Target="https://podminky.urs.cz/item/CS_URS_2022_01/564731111" TargetMode="External" /><Relationship Id="rId64" Type="http://schemas.openxmlformats.org/officeDocument/2006/relationships/hyperlink" Target="https://podminky.urs.cz/item/CS_URS_2022_01/596211111" TargetMode="External" /><Relationship Id="rId65" Type="http://schemas.openxmlformats.org/officeDocument/2006/relationships/hyperlink" Target="https://podminky.urs.cz/item/CS_URS_2022_01/611131121" TargetMode="External" /><Relationship Id="rId66" Type="http://schemas.openxmlformats.org/officeDocument/2006/relationships/hyperlink" Target="https://podminky.urs.cz/item/CS_URS_2022_01/611142001" TargetMode="External" /><Relationship Id="rId67" Type="http://schemas.openxmlformats.org/officeDocument/2006/relationships/hyperlink" Target="https://podminky.urs.cz/item/CS_URS_2022_01/611311131" TargetMode="External" /><Relationship Id="rId68" Type="http://schemas.openxmlformats.org/officeDocument/2006/relationships/hyperlink" Target="https://podminky.urs.cz/item/CS_URS_2022_01/611325412" TargetMode="External" /><Relationship Id="rId69" Type="http://schemas.openxmlformats.org/officeDocument/2006/relationships/hyperlink" Target="https://podminky.urs.cz/item/CS_URS_2022_01/612121112" TargetMode="External" /><Relationship Id="rId70" Type="http://schemas.openxmlformats.org/officeDocument/2006/relationships/hyperlink" Target="https://podminky.urs.cz/item/CS_URS_2022_01/612131121" TargetMode="External" /><Relationship Id="rId71" Type="http://schemas.openxmlformats.org/officeDocument/2006/relationships/hyperlink" Target="https://podminky.urs.cz/item/CS_URS_2022_01/612142001" TargetMode="External" /><Relationship Id="rId72" Type="http://schemas.openxmlformats.org/officeDocument/2006/relationships/hyperlink" Target="https://podminky.urs.cz/item/CS_URS_2022_01/612311131" TargetMode="External" /><Relationship Id="rId73" Type="http://schemas.openxmlformats.org/officeDocument/2006/relationships/hyperlink" Target="https://podminky.urs.cz/item/CS_URS_2022_01/612316121" TargetMode="External" /><Relationship Id="rId74" Type="http://schemas.openxmlformats.org/officeDocument/2006/relationships/hyperlink" Target="https://podminky.urs.cz/item/CS_URS_2022_01/612311191" TargetMode="External" /><Relationship Id="rId75" Type="http://schemas.openxmlformats.org/officeDocument/2006/relationships/hyperlink" Target="https://podminky.urs.cz/item/CS_URS_2022_01/612323111" TargetMode="External" /><Relationship Id="rId76" Type="http://schemas.openxmlformats.org/officeDocument/2006/relationships/hyperlink" Target="https://podminky.urs.cz/item/CS_URS_2022_01/612325417" TargetMode="External" /><Relationship Id="rId77" Type="http://schemas.openxmlformats.org/officeDocument/2006/relationships/hyperlink" Target="https://podminky.urs.cz/item/CS_URS_2022_01/619991001" TargetMode="External" /><Relationship Id="rId78" Type="http://schemas.openxmlformats.org/officeDocument/2006/relationships/hyperlink" Target="https://podminky.urs.cz/item/CS_URS_2022_01/619991011" TargetMode="External" /><Relationship Id="rId79" Type="http://schemas.openxmlformats.org/officeDocument/2006/relationships/hyperlink" Target="https://podminky.urs.cz/item/CS_URS_2022_01/622131121" TargetMode="External" /><Relationship Id="rId80" Type="http://schemas.openxmlformats.org/officeDocument/2006/relationships/hyperlink" Target="https://podminky.urs.cz/item/CS_URS_2022_01/622215121" TargetMode="External" /><Relationship Id="rId81" Type="http://schemas.openxmlformats.org/officeDocument/2006/relationships/hyperlink" Target="https://podminky.urs.cz/item/CS_URS_2022_01/642944121" TargetMode="External" /><Relationship Id="rId82" Type="http://schemas.openxmlformats.org/officeDocument/2006/relationships/hyperlink" Target="https://podminky.urs.cz/item/CS_URS_2022_01/642945111" TargetMode="External" /><Relationship Id="rId83" Type="http://schemas.openxmlformats.org/officeDocument/2006/relationships/hyperlink" Target="https://podminky.urs.cz/item/CS_URS_2022_01/622525101" TargetMode="External" /><Relationship Id="rId84" Type="http://schemas.openxmlformats.org/officeDocument/2006/relationships/hyperlink" Target="https://podminky.urs.cz/item/CS_URS_2022_01/622525105" TargetMode="External" /><Relationship Id="rId85" Type="http://schemas.openxmlformats.org/officeDocument/2006/relationships/hyperlink" Target="https://podminky.urs.cz/item/CS_URS_2022_01/631311116" TargetMode="External" /><Relationship Id="rId86" Type="http://schemas.openxmlformats.org/officeDocument/2006/relationships/hyperlink" Target="https://podminky.urs.cz/item/CS_URS_2022_01/631312141" TargetMode="External" /><Relationship Id="rId87" Type="http://schemas.openxmlformats.org/officeDocument/2006/relationships/hyperlink" Target="https://podminky.urs.cz/item/CS_URS_2022_01/631319011" TargetMode="External" /><Relationship Id="rId88" Type="http://schemas.openxmlformats.org/officeDocument/2006/relationships/hyperlink" Target="https://podminky.urs.cz/item/CS_URS_2022_01/631319195" TargetMode="External" /><Relationship Id="rId89" Type="http://schemas.openxmlformats.org/officeDocument/2006/relationships/hyperlink" Target="https://podminky.urs.cz/item/CS_URS_2022_01/632481213" TargetMode="External" /><Relationship Id="rId90" Type="http://schemas.openxmlformats.org/officeDocument/2006/relationships/hyperlink" Target="https://podminky.urs.cz/item/CS_URS_2022_01/633811111" TargetMode="External" /><Relationship Id="rId91" Type="http://schemas.openxmlformats.org/officeDocument/2006/relationships/hyperlink" Target="https://podminky.urs.cz/item/CS_URS_2022_01/633991111" TargetMode="External" /><Relationship Id="rId92" Type="http://schemas.openxmlformats.org/officeDocument/2006/relationships/hyperlink" Target="https://podminky.urs.cz/item/CS_URS_2022_01/634112123" TargetMode="External" /><Relationship Id="rId93" Type="http://schemas.openxmlformats.org/officeDocument/2006/relationships/hyperlink" Target="https://podminky.urs.cz/item/CS_URS_2022_01/634663111" TargetMode="External" /><Relationship Id="rId94" Type="http://schemas.openxmlformats.org/officeDocument/2006/relationships/hyperlink" Target="https://podminky.urs.cz/item/CS_URS_2022_01/634911112" TargetMode="External" /><Relationship Id="rId95" Type="http://schemas.openxmlformats.org/officeDocument/2006/relationships/hyperlink" Target="https://podminky.urs.cz/item/CS_URS_2022_01/636624328" TargetMode="External" /><Relationship Id="rId96" Type="http://schemas.openxmlformats.org/officeDocument/2006/relationships/hyperlink" Target="https://podminky.urs.cz/item/CS_URS_2022_01/636624331" TargetMode="External" /><Relationship Id="rId97" Type="http://schemas.openxmlformats.org/officeDocument/2006/relationships/hyperlink" Target="https://podminky.urs.cz/item/CS_URS_2022_01/637211121" TargetMode="External" /><Relationship Id="rId98" Type="http://schemas.openxmlformats.org/officeDocument/2006/relationships/hyperlink" Target="https://podminky.urs.cz/item/CS_URS_2022_01/637311131" TargetMode="External" /><Relationship Id="rId99" Type="http://schemas.openxmlformats.org/officeDocument/2006/relationships/hyperlink" Target="https://podminky.urs.cz/item/CS_URS_2022_01/871263121" TargetMode="External" /><Relationship Id="rId100" Type="http://schemas.openxmlformats.org/officeDocument/2006/relationships/hyperlink" Target="https://podminky.urs.cz/item/CS_URS_2022_01/871275811" TargetMode="External" /><Relationship Id="rId101" Type="http://schemas.openxmlformats.org/officeDocument/2006/relationships/hyperlink" Target="https://podminky.urs.cz/item/CS_URS_2022_01/877265211" TargetMode="External" /><Relationship Id="rId102" Type="http://schemas.openxmlformats.org/officeDocument/2006/relationships/hyperlink" Target="https://podminky.urs.cz/item/CS_URS_2022_01/877265221" TargetMode="External" /><Relationship Id="rId103" Type="http://schemas.openxmlformats.org/officeDocument/2006/relationships/hyperlink" Target="https://podminky.urs.cz/item/CS_URS_2022_01/877265271" TargetMode="External" /><Relationship Id="rId104" Type="http://schemas.openxmlformats.org/officeDocument/2006/relationships/hyperlink" Target="https://podminky.urs.cz/item/CS_URS_2022_01/895270001" TargetMode="External" /><Relationship Id="rId105" Type="http://schemas.openxmlformats.org/officeDocument/2006/relationships/hyperlink" Target="https://podminky.urs.cz/item/CS_URS_2022_01/895270021" TargetMode="External" /><Relationship Id="rId106" Type="http://schemas.openxmlformats.org/officeDocument/2006/relationships/hyperlink" Target="https://podminky.urs.cz/item/CS_URS_2022_01/895270031" TargetMode="External" /><Relationship Id="rId107" Type="http://schemas.openxmlformats.org/officeDocument/2006/relationships/hyperlink" Target="https://podminky.urs.cz/item/CS_URS_2022_01/895270042" TargetMode="External" /><Relationship Id="rId108" Type="http://schemas.openxmlformats.org/officeDocument/2006/relationships/hyperlink" Target="https://podminky.urs.cz/item/CS_URS_2022_01/895270067" TargetMode="External" /><Relationship Id="rId109" Type="http://schemas.openxmlformats.org/officeDocument/2006/relationships/hyperlink" Target="https://podminky.urs.cz/item/CS_URS_2022_01/945412111" TargetMode="External" /><Relationship Id="rId110" Type="http://schemas.openxmlformats.org/officeDocument/2006/relationships/hyperlink" Target="https://podminky.urs.cz/item/CS_URS_2022_01/946111111" TargetMode="External" /><Relationship Id="rId111" Type="http://schemas.openxmlformats.org/officeDocument/2006/relationships/hyperlink" Target="https://podminky.urs.cz/item/CS_URS_2022_01/946111211" TargetMode="External" /><Relationship Id="rId112" Type="http://schemas.openxmlformats.org/officeDocument/2006/relationships/hyperlink" Target="https://podminky.urs.cz/item/CS_URS_2022_01/946111811" TargetMode="External" /><Relationship Id="rId113" Type="http://schemas.openxmlformats.org/officeDocument/2006/relationships/hyperlink" Target="https://podminky.urs.cz/item/CS_URS_2022_01/949101111" TargetMode="External" /><Relationship Id="rId114" Type="http://schemas.openxmlformats.org/officeDocument/2006/relationships/hyperlink" Target="https://podminky.urs.cz/item/CS_URS_2022_01/952901111" TargetMode="External" /><Relationship Id="rId115" Type="http://schemas.openxmlformats.org/officeDocument/2006/relationships/hyperlink" Target="https://podminky.urs.cz/item/CS_URS_2022_01/953735113" TargetMode="External" /><Relationship Id="rId116" Type="http://schemas.openxmlformats.org/officeDocument/2006/relationships/hyperlink" Target="https://podminky.urs.cz/item/CS_URS_2022_01/953735114" TargetMode="External" /><Relationship Id="rId117" Type="http://schemas.openxmlformats.org/officeDocument/2006/relationships/hyperlink" Target="https://podminky.urs.cz/item/CS_URS_2022_01/953735115" TargetMode="External" /><Relationship Id="rId118" Type="http://schemas.openxmlformats.org/officeDocument/2006/relationships/hyperlink" Target="https://podminky.urs.cz/item/CS_URS_2022_01/953943211" TargetMode="External" /><Relationship Id="rId119" Type="http://schemas.openxmlformats.org/officeDocument/2006/relationships/hyperlink" Target="https://podminky.urs.cz/item/CS_URS_2022_01/962031132" TargetMode="External" /><Relationship Id="rId120" Type="http://schemas.openxmlformats.org/officeDocument/2006/relationships/hyperlink" Target="https://podminky.urs.cz/item/CS_URS_2022_01/962031133" TargetMode="External" /><Relationship Id="rId121" Type="http://schemas.openxmlformats.org/officeDocument/2006/relationships/hyperlink" Target="https://podminky.urs.cz/item/CS_URS_2022_01/962032231" TargetMode="External" /><Relationship Id="rId122" Type="http://schemas.openxmlformats.org/officeDocument/2006/relationships/hyperlink" Target="https://podminky.urs.cz/item/CS_URS_2022_01/965042241" TargetMode="External" /><Relationship Id="rId123" Type="http://schemas.openxmlformats.org/officeDocument/2006/relationships/hyperlink" Target="https://podminky.urs.cz/item/CS_URS_2022_01/965046111" TargetMode="External" /><Relationship Id="rId124" Type="http://schemas.openxmlformats.org/officeDocument/2006/relationships/hyperlink" Target="https://podminky.urs.cz/item/CS_URS_2022_01/965046119" TargetMode="External" /><Relationship Id="rId125" Type="http://schemas.openxmlformats.org/officeDocument/2006/relationships/hyperlink" Target="https://podminky.urs.cz/item/CS_URS_2022_01/965049112" TargetMode="External" /><Relationship Id="rId126" Type="http://schemas.openxmlformats.org/officeDocument/2006/relationships/hyperlink" Target="https://podminky.urs.cz/item/CS_URS_2022_01/967031132" TargetMode="External" /><Relationship Id="rId127" Type="http://schemas.openxmlformats.org/officeDocument/2006/relationships/hyperlink" Target="https://podminky.urs.cz/item/CS_URS_2022_01/968072455" TargetMode="External" /><Relationship Id="rId128" Type="http://schemas.openxmlformats.org/officeDocument/2006/relationships/hyperlink" Target="https://podminky.urs.cz/item/CS_URS_2022_01/968082016" TargetMode="External" /><Relationship Id="rId129" Type="http://schemas.openxmlformats.org/officeDocument/2006/relationships/hyperlink" Target="https://podminky.urs.cz/item/CS_URS_2022_01/968082018" TargetMode="External" /><Relationship Id="rId130" Type="http://schemas.openxmlformats.org/officeDocument/2006/relationships/hyperlink" Target="https://podminky.urs.cz/item/CS_URS_2022_01/968082022" TargetMode="External" /><Relationship Id="rId131" Type="http://schemas.openxmlformats.org/officeDocument/2006/relationships/hyperlink" Target="https://podminky.urs.cz/item/CS_URS_2022_01/971033241" TargetMode="External" /><Relationship Id="rId132" Type="http://schemas.openxmlformats.org/officeDocument/2006/relationships/hyperlink" Target="https://podminky.urs.cz/item/CS_URS_2022_01/971033441" TargetMode="External" /><Relationship Id="rId133" Type="http://schemas.openxmlformats.org/officeDocument/2006/relationships/hyperlink" Target="https://podminky.urs.cz/item/CS_URS_2022_01/971033541" TargetMode="External" /><Relationship Id="rId134" Type="http://schemas.openxmlformats.org/officeDocument/2006/relationships/hyperlink" Target="https://podminky.urs.cz/item/CS_URS_2022_01/971033641" TargetMode="External" /><Relationship Id="rId135" Type="http://schemas.openxmlformats.org/officeDocument/2006/relationships/hyperlink" Target="https://podminky.urs.cz/item/CS_URS_2022_01/971033651" TargetMode="External" /><Relationship Id="rId136" Type="http://schemas.openxmlformats.org/officeDocument/2006/relationships/hyperlink" Target="https://podminky.urs.cz/item/CS_URS_2022_01/973031324" TargetMode="External" /><Relationship Id="rId137" Type="http://schemas.openxmlformats.org/officeDocument/2006/relationships/hyperlink" Target="https://podminky.urs.cz/item/CS_URS_2022_01/974031664" TargetMode="External" /><Relationship Id="rId138" Type="http://schemas.openxmlformats.org/officeDocument/2006/relationships/hyperlink" Target="https://podminky.urs.cz/item/CS_URS_2022_01/974031666" TargetMode="External" /><Relationship Id="rId139" Type="http://schemas.openxmlformats.org/officeDocument/2006/relationships/hyperlink" Target="https://podminky.urs.cz/item/CS_URS_2022_01/974042544" TargetMode="External" /><Relationship Id="rId140" Type="http://schemas.openxmlformats.org/officeDocument/2006/relationships/hyperlink" Target="https://podminky.urs.cz/item/CS_URS_2022_01/974042553" TargetMode="External" /><Relationship Id="rId141" Type="http://schemas.openxmlformats.org/officeDocument/2006/relationships/hyperlink" Target="https://podminky.urs.cz/item/CS_URS_2022_01/974042554" TargetMode="External" /><Relationship Id="rId142" Type="http://schemas.openxmlformats.org/officeDocument/2006/relationships/hyperlink" Target="https://podminky.urs.cz/item/CS_URS_2022_01/974042555" TargetMode="External" /><Relationship Id="rId143" Type="http://schemas.openxmlformats.org/officeDocument/2006/relationships/hyperlink" Target="https://podminky.urs.cz/item/CS_URS_2022_01/975043121" TargetMode="External" /><Relationship Id="rId144" Type="http://schemas.openxmlformats.org/officeDocument/2006/relationships/hyperlink" Target="https://podminky.urs.cz/item/CS_URS_2022_01/977151111" TargetMode="External" /><Relationship Id="rId145" Type="http://schemas.openxmlformats.org/officeDocument/2006/relationships/hyperlink" Target="https://podminky.urs.cz/item/CS_URS_2022_01/977151119" TargetMode="External" /><Relationship Id="rId146" Type="http://schemas.openxmlformats.org/officeDocument/2006/relationships/hyperlink" Target="https://podminky.urs.cz/item/CS_URS_2022_01/977151122" TargetMode="External" /><Relationship Id="rId147" Type="http://schemas.openxmlformats.org/officeDocument/2006/relationships/hyperlink" Target="https://podminky.urs.cz/item/CS_URS_2022_01/977151124" TargetMode="External" /><Relationship Id="rId148" Type="http://schemas.openxmlformats.org/officeDocument/2006/relationships/hyperlink" Target="https://podminky.urs.cz/item/CS_URS_2022_01/977311112" TargetMode="External" /><Relationship Id="rId149" Type="http://schemas.openxmlformats.org/officeDocument/2006/relationships/hyperlink" Target="https://podminky.urs.cz/item/CS_URS_2022_01/978011141" TargetMode="External" /><Relationship Id="rId150" Type="http://schemas.openxmlformats.org/officeDocument/2006/relationships/hyperlink" Target="https://podminky.urs.cz/item/CS_URS_2022_01/978013141" TargetMode="External" /><Relationship Id="rId151" Type="http://schemas.openxmlformats.org/officeDocument/2006/relationships/hyperlink" Target="https://podminky.urs.cz/item/CS_URS_2022_01/978013191" TargetMode="External" /><Relationship Id="rId152" Type="http://schemas.openxmlformats.org/officeDocument/2006/relationships/hyperlink" Target="https://podminky.urs.cz/item/CS_URS_2022_01/979054451" TargetMode="External" /><Relationship Id="rId153" Type="http://schemas.openxmlformats.org/officeDocument/2006/relationships/hyperlink" Target="https://podminky.urs.cz/item/CS_URS_2022_01/985331213" TargetMode="External" /><Relationship Id="rId154" Type="http://schemas.openxmlformats.org/officeDocument/2006/relationships/hyperlink" Target="https://podminky.urs.cz/item/CS_URS_2022_01/997013153" TargetMode="External" /><Relationship Id="rId155" Type="http://schemas.openxmlformats.org/officeDocument/2006/relationships/hyperlink" Target="https://podminky.urs.cz/item/CS_URS_2022_01/997013501" TargetMode="External" /><Relationship Id="rId156" Type="http://schemas.openxmlformats.org/officeDocument/2006/relationships/hyperlink" Target="https://podminky.urs.cz/item/CS_URS_2022_01/997013509" TargetMode="External" /><Relationship Id="rId157" Type="http://schemas.openxmlformats.org/officeDocument/2006/relationships/hyperlink" Target="https://podminky.urs.cz/item/CS_URS_2022_01/997013871" TargetMode="External" /><Relationship Id="rId158" Type="http://schemas.openxmlformats.org/officeDocument/2006/relationships/hyperlink" Target="https://podminky.urs.cz/item/CS_URS_2022_01/998017002" TargetMode="External" /><Relationship Id="rId159" Type="http://schemas.openxmlformats.org/officeDocument/2006/relationships/hyperlink" Target="https://podminky.urs.cz/item/CS_URS_2022_01/711111001" TargetMode="External" /><Relationship Id="rId160" Type="http://schemas.openxmlformats.org/officeDocument/2006/relationships/hyperlink" Target="https://podminky.urs.cz/item/CS_URS_2022_01/711112001" TargetMode="External" /><Relationship Id="rId161" Type="http://schemas.openxmlformats.org/officeDocument/2006/relationships/hyperlink" Target="https://podminky.urs.cz/item/CS_URS_2022_01/711113125" TargetMode="External" /><Relationship Id="rId162" Type="http://schemas.openxmlformats.org/officeDocument/2006/relationships/hyperlink" Target="https://podminky.urs.cz/item/CS_URS_2022_01/711141559" TargetMode="External" /><Relationship Id="rId163" Type="http://schemas.openxmlformats.org/officeDocument/2006/relationships/hyperlink" Target="https://podminky.urs.cz/item/CS_URS_2022_01/711142559" TargetMode="External" /><Relationship Id="rId164" Type="http://schemas.openxmlformats.org/officeDocument/2006/relationships/hyperlink" Target="https://podminky.urs.cz/item/CS_URS_2022_01/711161112" TargetMode="External" /><Relationship Id="rId165" Type="http://schemas.openxmlformats.org/officeDocument/2006/relationships/hyperlink" Target="https://podminky.urs.cz/item/CS_URS_2022_01/711161212" TargetMode="External" /><Relationship Id="rId166" Type="http://schemas.openxmlformats.org/officeDocument/2006/relationships/hyperlink" Target="https://podminky.urs.cz/item/CS_URS_2022_01/711161384" TargetMode="External" /><Relationship Id="rId167" Type="http://schemas.openxmlformats.org/officeDocument/2006/relationships/hyperlink" Target="https://podminky.urs.cz/item/CS_URS_2022_01/998711102" TargetMode="External" /><Relationship Id="rId168" Type="http://schemas.openxmlformats.org/officeDocument/2006/relationships/hyperlink" Target="https://podminky.urs.cz/item/CS_URS_2022_01/998711181" TargetMode="External" /><Relationship Id="rId169" Type="http://schemas.openxmlformats.org/officeDocument/2006/relationships/hyperlink" Target="https://podminky.urs.cz/item/CS_URS_2022_01/712300911" TargetMode="External" /><Relationship Id="rId170" Type="http://schemas.openxmlformats.org/officeDocument/2006/relationships/hyperlink" Target="https://podminky.urs.cz/item/CS_URS_2022_01/712300921" TargetMode="External" /><Relationship Id="rId171" Type="http://schemas.openxmlformats.org/officeDocument/2006/relationships/hyperlink" Target="https://podminky.urs.cz/item/CS_URS_2022_01/712311101" TargetMode="External" /><Relationship Id="rId172" Type="http://schemas.openxmlformats.org/officeDocument/2006/relationships/hyperlink" Target="https://podminky.urs.cz/item/CS_URS_2022_01/712331111" TargetMode="External" /><Relationship Id="rId173" Type="http://schemas.openxmlformats.org/officeDocument/2006/relationships/hyperlink" Target="https://podminky.urs.cz/item/CS_URS_2022_01/712340833" TargetMode="External" /><Relationship Id="rId174" Type="http://schemas.openxmlformats.org/officeDocument/2006/relationships/hyperlink" Target="https://podminky.urs.cz/item/CS_URS_2022_01/712341559" TargetMode="External" /><Relationship Id="rId175" Type="http://schemas.openxmlformats.org/officeDocument/2006/relationships/hyperlink" Target="https://podminky.urs.cz/item/CS_URS_2022_01/712341559" TargetMode="External" /><Relationship Id="rId176" Type="http://schemas.openxmlformats.org/officeDocument/2006/relationships/hyperlink" Target="https://podminky.urs.cz/item/CS_URS_2022_01/712341715" TargetMode="External" /><Relationship Id="rId177" Type="http://schemas.openxmlformats.org/officeDocument/2006/relationships/hyperlink" Target="https://podminky.urs.cz/item/CS_URS_2022_01/712341719" TargetMode="External" /><Relationship Id="rId178" Type="http://schemas.openxmlformats.org/officeDocument/2006/relationships/hyperlink" Target="https://podminky.urs.cz/item/CS_URS_2022_01/712341720" TargetMode="External" /><Relationship Id="rId179" Type="http://schemas.openxmlformats.org/officeDocument/2006/relationships/hyperlink" Target="https://podminky.urs.cz/item/CS_URS_2022_01/712800841" TargetMode="External" /><Relationship Id="rId180" Type="http://schemas.openxmlformats.org/officeDocument/2006/relationships/hyperlink" Target="https://podminky.urs.cz/item/CS_URS_2022_01/712800843" TargetMode="External" /><Relationship Id="rId181" Type="http://schemas.openxmlformats.org/officeDocument/2006/relationships/hyperlink" Target="https://podminky.urs.cz/item/CS_URS_2022_01/712841559" TargetMode="External" /><Relationship Id="rId182" Type="http://schemas.openxmlformats.org/officeDocument/2006/relationships/hyperlink" Target="https://podminky.urs.cz/item/CS_URS_2022_01/712997001" TargetMode="External" /><Relationship Id="rId183" Type="http://schemas.openxmlformats.org/officeDocument/2006/relationships/hyperlink" Target="https://podminky.urs.cz/item/CS_URS_2022_01/712998005" TargetMode="External" /><Relationship Id="rId184" Type="http://schemas.openxmlformats.org/officeDocument/2006/relationships/hyperlink" Target="https://podminky.urs.cz/item/CS_URS_2022_01/998712102" TargetMode="External" /><Relationship Id="rId185" Type="http://schemas.openxmlformats.org/officeDocument/2006/relationships/hyperlink" Target="https://podminky.urs.cz/item/CS_URS_2022_01/998712181" TargetMode="External" /><Relationship Id="rId186" Type="http://schemas.openxmlformats.org/officeDocument/2006/relationships/hyperlink" Target="https://podminky.urs.cz/item/CS_URS_2022_01/713121121" TargetMode="External" /><Relationship Id="rId187" Type="http://schemas.openxmlformats.org/officeDocument/2006/relationships/hyperlink" Target="https://podminky.urs.cz/item/CS_URS_2022_01/713141131" TargetMode="External" /><Relationship Id="rId188" Type="http://schemas.openxmlformats.org/officeDocument/2006/relationships/hyperlink" Target="https://podminky.urs.cz/item/CS_URS_2022_01/713141224" TargetMode="External" /><Relationship Id="rId189" Type="http://schemas.openxmlformats.org/officeDocument/2006/relationships/hyperlink" Target="https://podminky.urs.cz/item/CS_URS_2022_01/713141135" TargetMode="External" /><Relationship Id="rId190" Type="http://schemas.openxmlformats.org/officeDocument/2006/relationships/hyperlink" Target="https://podminky.urs.cz/item/CS_URS_2022_01/713521121" TargetMode="External" /><Relationship Id="rId191" Type="http://schemas.openxmlformats.org/officeDocument/2006/relationships/hyperlink" Target="https://podminky.urs.cz/item/CS_URS_2022_01/998713102" TargetMode="External" /><Relationship Id="rId192" Type="http://schemas.openxmlformats.org/officeDocument/2006/relationships/hyperlink" Target="https://podminky.urs.cz/item/CS_URS_2022_01/998713102" TargetMode="External" /><Relationship Id="rId193" Type="http://schemas.openxmlformats.org/officeDocument/2006/relationships/hyperlink" Target="https://podminky.urs.cz/item/CS_URS_2022_01/998713181" TargetMode="External" /><Relationship Id="rId194" Type="http://schemas.openxmlformats.org/officeDocument/2006/relationships/hyperlink" Target="https://podminky.urs.cz/item/CS_URS_2022_01/998713181" TargetMode="External" /><Relationship Id="rId195" Type="http://schemas.openxmlformats.org/officeDocument/2006/relationships/hyperlink" Target="https://podminky.urs.cz/item/CS_URS_2022_01/721279153" TargetMode="External" /><Relationship Id="rId196" Type="http://schemas.openxmlformats.org/officeDocument/2006/relationships/hyperlink" Target="https://podminky.urs.cz/item/CS_URS_2022_01/721910922" TargetMode="External" /><Relationship Id="rId197" Type="http://schemas.openxmlformats.org/officeDocument/2006/relationships/hyperlink" Target="https://podminky.urs.cz/item/CS_URS_2022_01/725110814" TargetMode="External" /><Relationship Id="rId198" Type="http://schemas.openxmlformats.org/officeDocument/2006/relationships/hyperlink" Target="https://podminky.urs.cz/item/CS_URS_2022_01/725122817" TargetMode="External" /><Relationship Id="rId199" Type="http://schemas.openxmlformats.org/officeDocument/2006/relationships/hyperlink" Target="https://podminky.urs.cz/item/CS_URS_2022_01/725210821" TargetMode="External" /><Relationship Id="rId200" Type="http://schemas.openxmlformats.org/officeDocument/2006/relationships/hyperlink" Target="https://podminky.urs.cz/item/CS_URS_2022_01/725240812" TargetMode="External" /><Relationship Id="rId201" Type="http://schemas.openxmlformats.org/officeDocument/2006/relationships/hyperlink" Target="https://podminky.urs.cz/item/CS_URS_2022_01/725310823" TargetMode="External" /><Relationship Id="rId202" Type="http://schemas.openxmlformats.org/officeDocument/2006/relationships/hyperlink" Target="https://podminky.urs.cz/item/CS_URS_2022_01/725330820" TargetMode="External" /><Relationship Id="rId203" Type="http://schemas.openxmlformats.org/officeDocument/2006/relationships/hyperlink" Target="https://podminky.urs.cz/item/CS_URS_2022_01/725820801" TargetMode="External" /><Relationship Id="rId204" Type="http://schemas.openxmlformats.org/officeDocument/2006/relationships/hyperlink" Target="https://podminky.urs.cz/item/CS_URS_2022_01/725820802" TargetMode="External" /><Relationship Id="rId205" Type="http://schemas.openxmlformats.org/officeDocument/2006/relationships/hyperlink" Target="https://podminky.urs.cz/item/CS_URS_2022_01/725840850" TargetMode="External" /><Relationship Id="rId206" Type="http://schemas.openxmlformats.org/officeDocument/2006/relationships/hyperlink" Target="https://podminky.urs.cz/item/CS_URS_2022_01/725840860" TargetMode="External" /><Relationship Id="rId207" Type="http://schemas.openxmlformats.org/officeDocument/2006/relationships/hyperlink" Target="https://podminky.urs.cz/item/CS_URS_2022_01/725860811" TargetMode="External" /><Relationship Id="rId208" Type="http://schemas.openxmlformats.org/officeDocument/2006/relationships/hyperlink" Target="https://podminky.urs.cz/item/CS_URS_2022_01/725860812" TargetMode="External" /><Relationship Id="rId209" Type="http://schemas.openxmlformats.org/officeDocument/2006/relationships/hyperlink" Target="https://podminky.urs.cz/item/CS_URS_2022_01/725590812" TargetMode="External" /><Relationship Id="rId210" Type="http://schemas.openxmlformats.org/officeDocument/2006/relationships/hyperlink" Target="https://podminky.urs.cz/item/CS_URS_2022_01/741421823" TargetMode="External" /><Relationship Id="rId211" Type="http://schemas.openxmlformats.org/officeDocument/2006/relationships/hyperlink" Target="https://podminky.urs.cz/item/CS_URS_2022_01/741421843" TargetMode="External" /><Relationship Id="rId212" Type="http://schemas.openxmlformats.org/officeDocument/2006/relationships/hyperlink" Target="https://podminky.urs.cz/item/CS_URS_2022_01/741421845" TargetMode="External" /><Relationship Id="rId213" Type="http://schemas.openxmlformats.org/officeDocument/2006/relationships/hyperlink" Target="https://podminky.urs.cz/item/CS_URS_2022_01/741421855" TargetMode="External" /><Relationship Id="rId214" Type="http://schemas.openxmlformats.org/officeDocument/2006/relationships/hyperlink" Target="https://podminky.urs.cz/item/CS_URS_2022_01/998761102" TargetMode="External" /><Relationship Id="rId215" Type="http://schemas.openxmlformats.org/officeDocument/2006/relationships/hyperlink" Target="https://podminky.urs.cz/item/CS_URS_2022_01/998761181" TargetMode="External" /><Relationship Id="rId216" Type="http://schemas.openxmlformats.org/officeDocument/2006/relationships/hyperlink" Target="https://podminky.urs.cz/item/CS_URS_2022_01/762361313" TargetMode="External" /><Relationship Id="rId217" Type="http://schemas.openxmlformats.org/officeDocument/2006/relationships/hyperlink" Target="https://podminky.urs.cz/item/CS_URS_2022_01/998762102" TargetMode="External" /><Relationship Id="rId218" Type="http://schemas.openxmlformats.org/officeDocument/2006/relationships/hyperlink" Target="https://podminky.urs.cz/item/CS_URS_2022_01/998762181" TargetMode="External" /><Relationship Id="rId219" Type="http://schemas.openxmlformats.org/officeDocument/2006/relationships/hyperlink" Target="https://podminky.urs.cz/item/CS_URS_2022_01/763111821" TargetMode="External" /><Relationship Id="rId220" Type="http://schemas.openxmlformats.org/officeDocument/2006/relationships/hyperlink" Target="https://podminky.urs.cz/item/CS_URS_2022_01/763121590" TargetMode="External" /><Relationship Id="rId221" Type="http://schemas.openxmlformats.org/officeDocument/2006/relationships/hyperlink" Target="https://podminky.urs.cz/item/CS_URS_2022_01/763121751" TargetMode="External" /><Relationship Id="rId222" Type="http://schemas.openxmlformats.org/officeDocument/2006/relationships/hyperlink" Target="https://podminky.urs.cz/item/CS_URS_2022_01/763121761" TargetMode="External" /><Relationship Id="rId223" Type="http://schemas.openxmlformats.org/officeDocument/2006/relationships/hyperlink" Target="https://podminky.urs.cz/item/CS_URS_2022_01/763131451" TargetMode="External" /><Relationship Id="rId224" Type="http://schemas.openxmlformats.org/officeDocument/2006/relationships/hyperlink" Target="https://podminky.urs.cz/item/CS_URS_2022_01/763131751" TargetMode="External" /><Relationship Id="rId225" Type="http://schemas.openxmlformats.org/officeDocument/2006/relationships/hyperlink" Target="https://podminky.urs.cz/item/CS_URS_2022_01/763131761" TargetMode="External" /><Relationship Id="rId226" Type="http://schemas.openxmlformats.org/officeDocument/2006/relationships/hyperlink" Target="https://podminky.urs.cz/item/CS_URS_2022_01/763131771" TargetMode="External" /><Relationship Id="rId227" Type="http://schemas.openxmlformats.org/officeDocument/2006/relationships/hyperlink" Target="https://podminky.urs.cz/item/CS_URS_2022_01/763131821" TargetMode="External" /><Relationship Id="rId228" Type="http://schemas.openxmlformats.org/officeDocument/2006/relationships/hyperlink" Target="https://podminky.urs.cz/item/CS_URS_2022_01/763173113" TargetMode="External" /><Relationship Id="rId229" Type="http://schemas.openxmlformats.org/officeDocument/2006/relationships/hyperlink" Target="https://podminky.urs.cz/item/CS_URS_2022_01/763411111" TargetMode="External" /><Relationship Id="rId230" Type="http://schemas.openxmlformats.org/officeDocument/2006/relationships/hyperlink" Target="https://podminky.urs.cz/item/CS_URS_2022_01/763411121" TargetMode="External" /><Relationship Id="rId231" Type="http://schemas.openxmlformats.org/officeDocument/2006/relationships/hyperlink" Target="https://podminky.urs.cz/item/CS_URS_2022_01/998763302" TargetMode="External" /><Relationship Id="rId232" Type="http://schemas.openxmlformats.org/officeDocument/2006/relationships/hyperlink" Target="https://podminky.urs.cz/item/CS_URS_2022_01/998763381" TargetMode="External" /><Relationship Id="rId233" Type="http://schemas.openxmlformats.org/officeDocument/2006/relationships/hyperlink" Target="https://podminky.urs.cz/item/CS_URS_2022_01/764001901" TargetMode="External" /><Relationship Id="rId234" Type="http://schemas.openxmlformats.org/officeDocument/2006/relationships/hyperlink" Target="https://podminky.urs.cz/item/CS_URS_2022_01/764002841" TargetMode="External" /><Relationship Id="rId235" Type="http://schemas.openxmlformats.org/officeDocument/2006/relationships/hyperlink" Target="https://podminky.urs.cz/item/CS_URS_2022_01/764002851" TargetMode="External" /><Relationship Id="rId236" Type="http://schemas.openxmlformats.org/officeDocument/2006/relationships/hyperlink" Target="https://podminky.urs.cz/item/CS_URS_2022_01/764004863" TargetMode="External" /><Relationship Id="rId237" Type="http://schemas.openxmlformats.org/officeDocument/2006/relationships/hyperlink" Target="https://podminky.urs.cz/item/CS_URS_2022_01/764011447" TargetMode="External" /><Relationship Id="rId238" Type="http://schemas.openxmlformats.org/officeDocument/2006/relationships/hyperlink" Target="https://podminky.urs.cz/item/CS_URS_2022_01/764245411" TargetMode="External" /><Relationship Id="rId239" Type="http://schemas.openxmlformats.org/officeDocument/2006/relationships/hyperlink" Target="https://podminky.urs.cz/item/CS_URS_2022_01/764245446" TargetMode="External" /><Relationship Id="rId240" Type="http://schemas.openxmlformats.org/officeDocument/2006/relationships/hyperlink" Target="https://podminky.urs.cz/item/CS_URS_2022_01/764508131" TargetMode="External" /><Relationship Id="rId241" Type="http://schemas.openxmlformats.org/officeDocument/2006/relationships/hyperlink" Target="https://podminky.urs.cz/item/CS_URS_2022_01/998764102" TargetMode="External" /><Relationship Id="rId242" Type="http://schemas.openxmlformats.org/officeDocument/2006/relationships/hyperlink" Target="https://podminky.urs.cz/item/CS_URS_2022_01/998764102" TargetMode="External" /><Relationship Id="rId243" Type="http://schemas.openxmlformats.org/officeDocument/2006/relationships/hyperlink" Target="https://podminky.urs.cz/item/CS_URS_2022_01/998764181" TargetMode="External" /><Relationship Id="rId244" Type="http://schemas.openxmlformats.org/officeDocument/2006/relationships/hyperlink" Target="https://podminky.urs.cz/item/CS_URS_2022_01/998764181" TargetMode="External" /><Relationship Id="rId245" Type="http://schemas.openxmlformats.org/officeDocument/2006/relationships/hyperlink" Target="https://podminky.urs.cz/item/CS_URS_2022_01/766231113" TargetMode="External" /><Relationship Id="rId246" Type="http://schemas.openxmlformats.org/officeDocument/2006/relationships/hyperlink" Target="https://podminky.urs.cz/item/CS_URS_2022_01/766441811" TargetMode="External" /><Relationship Id="rId247" Type="http://schemas.openxmlformats.org/officeDocument/2006/relationships/hyperlink" Target="https://podminky.urs.cz/item/CS_URS_2022_01/766441821" TargetMode="External" /><Relationship Id="rId248" Type="http://schemas.openxmlformats.org/officeDocument/2006/relationships/hyperlink" Target="https://podminky.urs.cz/item/CS_URS_2022_01/766660001" TargetMode="External" /><Relationship Id="rId249" Type="http://schemas.openxmlformats.org/officeDocument/2006/relationships/hyperlink" Target="https://podminky.urs.cz/item/CS_URS_2022_01/766660002" TargetMode="External" /><Relationship Id="rId250" Type="http://schemas.openxmlformats.org/officeDocument/2006/relationships/hyperlink" Target="https://podminky.urs.cz/item/CS_URS_2022_01/766660022" TargetMode="External" /><Relationship Id="rId251" Type="http://schemas.openxmlformats.org/officeDocument/2006/relationships/hyperlink" Target="https://podminky.urs.cz/item/CS_URS_2022_01/766660717" TargetMode="External" /><Relationship Id="rId252" Type="http://schemas.openxmlformats.org/officeDocument/2006/relationships/hyperlink" Target="https://podminky.urs.cz/item/CS_URS_2022_01/766691914" TargetMode="External" /><Relationship Id="rId253" Type="http://schemas.openxmlformats.org/officeDocument/2006/relationships/hyperlink" Target="https://podminky.urs.cz/item/CS_URS_2022_01/766694111" TargetMode="External" /><Relationship Id="rId254" Type="http://schemas.openxmlformats.org/officeDocument/2006/relationships/hyperlink" Target="https://podminky.urs.cz/item/CS_URS_2022_01/766694121" TargetMode="External" /><Relationship Id="rId255" Type="http://schemas.openxmlformats.org/officeDocument/2006/relationships/hyperlink" Target="https://podminky.urs.cz/item/CS_URS_2022_01/766694122" TargetMode="External" /><Relationship Id="rId256" Type="http://schemas.openxmlformats.org/officeDocument/2006/relationships/hyperlink" Target="https://podminky.urs.cz/item/CS_URS_2022_01/998766102" TargetMode="External" /><Relationship Id="rId257" Type="http://schemas.openxmlformats.org/officeDocument/2006/relationships/hyperlink" Target="https://podminky.urs.cz/item/CS_URS_2022_01/998766181" TargetMode="External" /><Relationship Id="rId258" Type="http://schemas.openxmlformats.org/officeDocument/2006/relationships/hyperlink" Target="https://podminky.urs.cz/item/CS_URS_2022_01/767161824" TargetMode="External" /><Relationship Id="rId259" Type="http://schemas.openxmlformats.org/officeDocument/2006/relationships/hyperlink" Target="https://podminky.urs.cz/item/CS_URS_2022_01/767161851" TargetMode="External" /><Relationship Id="rId260" Type="http://schemas.openxmlformats.org/officeDocument/2006/relationships/hyperlink" Target="https://podminky.urs.cz/item/CS_URS_2022_01/767610118" TargetMode="External" /><Relationship Id="rId261" Type="http://schemas.openxmlformats.org/officeDocument/2006/relationships/hyperlink" Target="https://podminky.urs.cz/item/CS_URS_2022_01/767640113" TargetMode="External" /><Relationship Id="rId262" Type="http://schemas.openxmlformats.org/officeDocument/2006/relationships/hyperlink" Target="https://podminky.urs.cz/item/CS_URS_2022_01/767640114" TargetMode="External" /><Relationship Id="rId263" Type="http://schemas.openxmlformats.org/officeDocument/2006/relationships/hyperlink" Target="https://podminky.urs.cz/item/CS_URS_2022_01/767641112" TargetMode="External" /><Relationship Id="rId264" Type="http://schemas.openxmlformats.org/officeDocument/2006/relationships/hyperlink" Target="https://podminky.urs.cz/item/CS_URS_2022_01/767661811" TargetMode="External" /><Relationship Id="rId265" Type="http://schemas.openxmlformats.org/officeDocument/2006/relationships/hyperlink" Target="https://podminky.urs.cz/item/CS_URS_2022_01/767662110" TargetMode="External" /><Relationship Id="rId266" Type="http://schemas.openxmlformats.org/officeDocument/2006/relationships/hyperlink" Target="https://podminky.urs.cz/item/CS_URS_2022_01/767871_R11" TargetMode="External" /><Relationship Id="rId267" Type="http://schemas.openxmlformats.org/officeDocument/2006/relationships/hyperlink" Target="https://podminky.urs.cz/item/CS_URS_2022_01/767648351" TargetMode="External" /><Relationship Id="rId268" Type="http://schemas.openxmlformats.org/officeDocument/2006/relationships/hyperlink" Target="https://podminky.urs.cz/item/CS_URS_2022_01/767648511" TargetMode="External" /><Relationship Id="rId269" Type="http://schemas.openxmlformats.org/officeDocument/2006/relationships/hyperlink" Target="https://podminky.urs.cz/item/CS_URS_2022_01/767996803" TargetMode="External" /><Relationship Id="rId270" Type="http://schemas.openxmlformats.org/officeDocument/2006/relationships/hyperlink" Target="https://podminky.urs.cz/item/CS_URS_2022_01/998767102" TargetMode="External" /><Relationship Id="rId271" Type="http://schemas.openxmlformats.org/officeDocument/2006/relationships/hyperlink" Target="https://podminky.urs.cz/item/CS_URS_2022_01/998767181" TargetMode="External" /><Relationship Id="rId272" Type="http://schemas.openxmlformats.org/officeDocument/2006/relationships/hyperlink" Target="https://podminky.urs.cz/item/CS_URS_2022_01/771111011" TargetMode="External" /><Relationship Id="rId273" Type="http://schemas.openxmlformats.org/officeDocument/2006/relationships/hyperlink" Target="https://podminky.urs.cz/item/CS_URS_2022_01/771121011" TargetMode="External" /><Relationship Id="rId274" Type="http://schemas.openxmlformats.org/officeDocument/2006/relationships/hyperlink" Target="https://podminky.urs.cz/item/CS_URS_2022_01/771151022" TargetMode="External" /><Relationship Id="rId275" Type="http://schemas.openxmlformats.org/officeDocument/2006/relationships/hyperlink" Target="https://podminky.urs.cz/item/CS_URS_2022_01/771161011" TargetMode="External" /><Relationship Id="rId276" Type="http://schemas.openxmlformats.org/officeDocument/2006/relationships/hyperlink" Target="https://podminky.urs.cz/item/CS_URS_2022_01/771161021" TargetMode="External" /><Relationship Id="rId277" Type="http://schemas.openxmlformats.org/officeDocument/2006/relationships/hyperlink" Target="https://podminky.urs.cz/item/CS_URS_2022_01/771473810" TargetMode="External" /><Relationship Id="rId278" Type="http://schemas.openxmlformats.org/officeDocument/2006/relationships/hyperlink" Target="https://podminky.urs.cz/item/CS_URS_2022_01/771474112" TargetMode="External" /><Relationship Id="rId279" Type="http://schemas.openxmlformats.org/officeDocument/2006/relationships/hyperlink" Target="https://podminky.urs.cz/item/CS_URS_2022_01/771573810" TargetMode="External" /><Relationship Id="rId280" Type="http://schemas.openxmlformats.org/officeDocument/2006/relationships/hyperlink" Target="https://podminky.urs.cz/item/CS_URS_2022_01/771574112" TargetMode="External" /><Relationship Id="rId281" Type="http://schemas.openxmlformats.org/officeDocument/2006/relationships/hyperlink" Target="https://podminky.urs.cz/item/CS_URS_2022_01/771577111" TargetMode="External" /><Relationship Id="rId282" Type="http://schemas.openxmlformats.org/officeDocument/2006/relationships/hyperlink" Target="https://podminky.urs.cz/item/CS_URS_2022_01/771591112" TargetMode="External" /><Relationship Id="rId283" Type="http://schemas.openxmlformats.org/officeDocument/2006/relationships/hyperlink" Target="https://podminky.urs.cz/item/CS_URS_2022_01/771591115" TargetMode="External" /><Relationship Id="rId284" Type="http://schemas.openxmlformats.org/officeDocument/2006/relationships/hyperlink" Target="https://podminky.urs.cz/item/CS_URS_2022_01/771591121" TargetMode="External" /><Relationship Id="rId285" Type="http://schemas.openxmlformats.org/officeDocument/2006/relationships/hyperlink" Target="https://podminky.urs.cz/item/CS_URS_2022_01/771591184" TargetMode="External" /><Relationship Id="rId286" Type="http://schemas.openxmlformats.org/officeDocument/2006/relationships/hyperlink" Target="https://podminky.urs.cz/item/CS_URS_2022_01/771591241" TargetMode="External" /><Relationship Id="rId287" Type="http://schemas.openxmlformats.org/officeDocument/2006/relationships/hyperlink" Target="https://podminky.urs.cz/item/CS_URS_2022_01/771591242" TargetMode="External" /><Relationship Id="rId288" Type="http://schemas.openxmlformats.org/officeDocument/2006/relationships/hyperlink" Target="https://podminky.urs.cz/item/CS_URS_2022_01/771591264" TargetMode="External" /><Relationship Id="rId289" Type="http://schemas.openxmlformats.org/officeDocument/2006/relationships/hyperlink" Target="https://podminky.urs.cz/item/CS_URS_2022_01/771592011" TargetMode="External" /><Relationship Id="rId290" Type="http://schemas.openxmlformats.org/officeDocument/2006/relationships/hyperlink" Target="https://podminky.urs.cz/item/CS_URS_2022_01/998771102" TargetMode="External" /><Relationship Id="rId291" Type="http://schemas.openxmlformats.org/officeDocument/2006/relationships/hyperlink" Target="https://podminky.urs.cz/item/CS_URS_2022_01/998771181" TargetMode="External" /><Relationship Id="rId292" Type="http://schemas.openxmlformats.org/officeDocument/2006/relationships/hyperlink" Target="https://podminky.urs.cz/item/CS_URS_2022_01/773993901" TargetMode="External" /><Relationship Id="rId293" Type="http://schemas.openxmlformats.org/officeDocument/2006/relationships/hyperlink" Target="https://podminky.urs.cz/item/CS_URS_2022_01/773993903" TargetMode="External" /><Relationship Id="rId294" Type="http://schemas.openxmlformats.org/officeDocument/2006/relationships/hyperlink" Target="https://podminky.urs.cz/item/CS_URS_2022_01/773993907" TargetMode="External" /><Relationship Id="rId295" Type="http://schemas.openxmlformats.org/officeDocument/2006/relationships/hyperlink" Target="https://podminky.urs.cz/item/CS_URS_2022_01/998773102" TargetMode="External" /><Relationship Id="rId296" Type="http://schemas.openxmlformats.org/officeDocument/2006/relationships/hyperlink" Target="https://podminky.urs.cz/item/CS_URS_2022_01/998773181" TargetMode="External" /><Relationship Id="rId297" Type="http://schemas.openxmlformats.org/officeDocument/2006/relationships/hyperlink" Target="https://podminky.urs.cz/item/CS_URS_2022_01/776111112" TargetMode="External" /><Relationship Id="rId298" Type="http://schemas.openxmlformats.org/officeDocument/2006/relationships/hyperlink" Target="https://podminky.urs.cz/item/CS_URS_2022_01/776111311" TargetMode="External" /><Relationship Id="rId299" Type="http://schemas.openxmlformats.org/officeDocument/2006/relationships/hyperlink" Target="https://podminky.urs.cz/item/CS_URS_2022_01/776111323" TargetMode="External" /><Relationship Id="rId300" Type="http://schemas.openxmlformats.org/officeDocument/2006/relationships/hyperlink" Target="https://podminky.urs.cz/item/CS_URS_2022_01/776111311" TargetMode="External" /><Relationship Id="rId301" Type="http://schemas.openxmlformats.org/officeDocument/2006/relationships/hyperlink" Target="https://podminky.urs.cz/item/CS_URS_2022_01/776121111" TargetMode="External" /><Relationship Id="rId302" Type="http://schemas.openxmlformats.org/officeDocument/2006/relationships/hyperlink" Target="https://podminky.urs.cz/item/CS_URS_2022_01/776121113" TargetMode="External" /><Relationship Id="rId303" Type="http://schemas.openxmlformats.org/officeDocument/2006/relationships/hyperlink" Target="https://podminky.urs.cz/item/CS_URS_2022_01/776121113" TargetMode="External" /><Relationship Id="rId304" Type="http://schemas.openxmlformats.org/officeDocument/2006/relationships/hyperlink" Target="https://podminky.urs.cz/item/CS_URS_2022_01/776141122" TargetMode="External" /><Relationship Id="rId305" Type="http://schemas.openxmlformats.org/officeDocument/2006/relationships/hyperlink" Target="https://podminky.urs.cz/item/CS_URS_2022_01/776201811" TargetMode="External" /><Relationship Id="rId306" Type="http://schemas.openxmlformats.org/officeDocument/2006/relationships/hyperlink" Target="https://podminky.urs.cz/item/CS_URS_2022_01/776201812" TargetMode="External" /><Relationship Id="rId307" Type="http://schemas.openxmlformats.org/officeDocument/2006/relationships/hyperlink" Target="https://podminky.urs.cz/item/CS_URS_2022_01/776221111" TargetMode="External" /><Relationship Id="rId308" Type="http://schemas.openxmlformats.org/officeDocument/2006/relationships/hyperlink" Target="https://podminky.urs.cz/item/CS_URS_2022_01/776301811" TargetMode="External" /><Relationship Id="rId309" Type="http://schemas.openxmlformats.org/officeDocument/2006/relationships/hyperlink" Target="https://podminky.urs.cz/item/CS_URS_2022_01/776321111" TargetMode="External" /><Relationship Id="rId310" Type="http://schemas.openxmlformats.org/officeDocument/2006/relationships/hyperlink" Target="https://podminky.urs.cz/item/CS_URS_2022_01/776321211" TargetMode="External" /><Relationship Id="rId311" Type="http://schemas.openxmlformats.org/officeDocument/2006/relationships/hyperlink" Target="https://podminky.urs.cz/item/CS_URS_2022_01/776410811" TargetMode="External" /><Relationship Id="rId312" Type="http://schemas.openxmlformats.org/officeDocument/2006/relationships/hyperlink" Target="https://podminky.urs.cz/item/CS_URS_2022_01/776411121" TargetMode="External" /><Relationship Id="rId313" Type="http://schemas.openxmlformats.org/officeDocument/2006/relationships/hyperlink" Target="https://podminky.urs.cz/item/CS_URS_2022_01/776411211" TargetMode="External" /><Relationship Id="rId314" Type="http://schemas.openxmlformats.org/officeDocument/2006/relationships/hyperlink" Target="https://podminky.urs.cz/item/CS_URS_2022_01/776411213" TargetMode="External" /><Relationship Id="rId315" Type="http://schemas.openxmlformats.org/officeDocument/2006/relationships/hyperlink" Target="https://podminky.urs.cz/item/CS_URS_2022_01/776421311" TargetMode="External" /><Relationship Id="rId316" Type="http://schemas.openxmlformats.org/officeDocument/2006/relationships/hyperlink" Target="https://podminky.urs.cz/item/CS_URS_2022_01/776430811" TargetMode="External" /><Relationship Id="rId317" Type="http://schemas.openxmlformats.org/officeDocument/2006/relationships/hyperlink" Target="https://podminky.urs.cz/item/CS_URS_2022_01/776431111" TargetMode="External" /><Relationship Id="rId318" Type="http://schemas.openxmlformats.org/officeDocument/2006/relationships/hyperlink" Target="https://podminky.urs.cz/item/CS_URS_2022_01/776991121" TargetMode="External" /><Relationship Id="rId319" Type="http://schemas.openxmlformats.org/officeDocument/2006/relationships/hyperlink" Target="https://podminky.urs.cz/item/CS_URS_2022_01/776991141" TargetMode="External" /><Relationship Id="rId320" Type="http://schemas.openxmlformats.org/officeDocument/2006/relationships/hyperlink" Target="https://podminky.urs.cz/item/CS_URS_2022_01/776991821" TargetMode="External" /><Relationship Id="rId321" Type="http://schemas.openxmlformats.org/officeDocument/2006/relationships/hyperlink" Target="https://podminky.urs.cz/item/CS_URS_2022_01/776991822" TargetMode="External" /><Relationship Id="rId322" Type="http://schemas.openxmlformats.org/officeDocument/2006/relationships/hyperlink" Target="https://podminky.urs.cz/item/CS_URS_2022_01/998776102" TargetMode="External" /><Relationship Id="rId323" Type="http://schemas.openxmlformats.org/officeDocument/2006/relationships/hyperlink" Target="https://podminky.urs.cz/item/CS_URS_2022_01/998776181" TargetMode="External" /><Relationship Id="rId324" Type="http://schemas.openxmlformats.org/officeDocument/2006/relationships/hyperlink" Target="https://podminky.urs.cz/item/CS_URS_2022_01/781111011" TargetMode="External" /><Relationship Id="rId325" Type="http://schemas.openxmlformats.org/officeDocument/2006/relationships/hyperlink" Target="https://podminky.urs.cz/item/CS_URS_2022_01/781121011" TargetMode="External" /><Relationship Id="rId326" Type="http://schemas.openxmlformats.org/officeDocument/2006/relationships/hyperlink" Target="https://podminky.urs.cz/item/CS_URS_2022_01/781131112" TargetMode="External" /><Relationship Id="rId327" Type="http://schemas.openxmlformats.org/officeDocument/2006/relationships/hyperlink" Target="https://podminky.urs.cz/item/CS_URS_2022_01/781151031" TargetMode="External" /><Relationship Id="rId328" Type="http://schemas.openxmlformats.org/officeDocument/2006/relationships/hyperlink" Target="https://podminky.urs.cz/item/CS_URS_2022_01/781473810" TargetMode="External" /><Relationship Id="rId329" Type="http://schemas.openxmlformats.org/officeDocument/2006/relationships/hyperlink" Target="https://podminky.urs.cz/item/CS_URS_2022_01/781474117" TargetMode="External" /><Relationship Id="rId330" Type="http://schemas.openxmlformats.org/officeDocument/2006/relationships/hyperlink" Target="https://podminky.urs.cz/item/CS_URS_2022_01/781477111" TargetMode="External" /><Relationship Id="rId331" Type="http://schemas.openxmlformats.org/officeDocument/2006/relationships/hyperlink" Target="https://podminky.urs.cz/item/CS_URS_2022_01/781491021" TargetMode="External" /><Relationship Id="rId332" Type="http://schemas.openxmlformats.org/officeDocument/2006/relationships/hyperlink" Target="https://podminky.urs.cz/item/CS_URS_2022_01/781491811" TargetMode="External" /><Relationship Id="rId333" Type="http://schemas.openxmlformats.org/officeDocument/2006/relationships/hyperlink" Target="https://podminky.urs.cz/item/CS_URS_2022_01/781491815" TargetMode="External" /><Relationship Id="rId334" Type="http://schemas.openxmlformats.org/officeDocument/2006/relationships/hyperlink" Target="https://podminky.urs.cz/item/CS_URS_2022_01/781491822" TargetMode="External" /><Relationship Id="rId335" Type="http://schemas.openxmlformats.org/officeDocument/2006/relationships/hyperlink" Target="https://podminky.urs.cz/item/CS_URS_2022_01/781494511" TargetMode="External" /><Relationship Id="rId336" Type="http://schemas.openxmlformats.org/officeDocument/2006/relationships/hyperlink" Target="https://podminky.urs.cz/item/CS_URS_2022_01/781495115" TargetMode="External" /><Relationship Id="rId337" Type="http://schemas.openxmlformats.org/officeDocument/2006/relationships/hyperlink" Target="https://podminky.urs.cz/item/CS_URS_2022_01/781495122" TargetMode="External" /><Relationship Id="rId338" Type="http://schemas.openxmlformats.org/officeDocument/2006/relationships/hyperlink" Target="https://podminky.urs.cz/item/CS_URS_2022_01/781495141" TargetMode="External" /><Relationship Id="rId339" Type="http://schemas.openxmlformats.org/officeDocument/2006/relationships/hyperlink" Target="https://podminky.urs.cz/item/CS_URS_2022_01/781495184" TargetMode="External" /><Relationship Id="rId340" Type="http://schemas.openxmlformats.org/officeDocument/2006/relationships/hyperlink" Target="https://podminky.urs.cz/item/CS_URS_2022_01/781495211" TargetMode="External" /><Relationship Id="rId341" Type="http://schemas.openxmlformats.org/officeDocument/2006/relationships/hyperlink" Target="https://podminky.urs.cz/item/CS_URS_2022_01/998781102" TargetMode="External" /><Relationship Id="rId342" Type="http://schemas.openxmlformats.org/officeDocument/2006/relationships/hyperlink" Target="https://podminky.urs.cz/item/CS_URS_2022_01/998781181" TargetMode="External" /><Relationship Id="rId343" Type="http://schemas.openxmlformats.org/officeDocument/2006/relationships/hyperlink" Target="https://podminky.urs.cz/item/CS_URS_2022_01/783000111" TargetMode="External" /><Relationship Id="rId344" Type="http://schemas.openxmlformats.org/officeDocument/2006/relationships/hyperlink" Target="https://podminky.urs.cz/item/CS_URS_2022_01/783301313" TargetMode="External" /><Relationship Id="rId345" Type="http://schemas.openxmlformats.org/officeDocument/2006/relationships/hyperlink" Target="https://podminky.urs.cz/item/CS_URS_2022_01/783301401" TargetMode="External" /><Relationship Id="rId346" Type="http://schemas.openxmlformats.org/officeDocument/2006/relationships/hyperlink" Target="https://podminky.urs.cz/item/CS_URS_2022_01/783315101" TargetMode="External" /><Relationship Id="rId347" Type="http://schemas.openxmlformats.org/officeDocument/2006/relationships/hyperlink" Target="https://podminky.urs.cz/item/CS_URS_2022_01/783317101" TargetMode="External" /><Relationship Id="rId348" Type="http://schemas.openxmlformats.org/officeDocument/2006/relationships/hyperlink" Target="https://podminky.urs.cz/item/CS_URS_2022_01/783606864" TargetMode="External" /><Relationship Id="rId349" Type="http://schemas.openxmlformats.org/officeDocument/2006/relationships/hyperlink" Target="https://podminky.urs.cz/item/CS_URS_2022_01/783617613" TargetMode="External" /><Relationship Id="rId350" Type="http://schemas.openxmlformats.org/officeDocument/2006/relationships/hyperlink" Target="https://podminky.urs.cz/item/CS_URS_2022_01/783801403" TargetMode="External" /><Relationship Id="rId351" Type="http://schemas.openxmlformats.org/officeDocument/2006/relationships/hyperlink" Target="https://podminky.urs.cz/item/CS_URS_2022_01/783817421" TargetMode="External" /><Relationship Id="rId352" Type="http://schemas.openxmlformats.org/officeDocument/2006/relationships/hyperlink" Target="https://podminky.urs.cz/item/CS_URS_2022_01/783801403" TargetMode="External" /><Relationship Id="rId353" Type="http://schemas.openxmlformats.org/officeDocument/2006/relationships/hyperlink" Target="https://podminky.urs.cz/item/CS_URS_2022_01/783823101" TargetMode="External" /><Relationship Id="rId354" Type="http://schemas.openxmlformats.org/officeDocument/2006/relationships/hyperlink" Target="https://podminky.urs.cz/item/CS_URS_2022_01/783827401" TargetMode="External" /><Relationship Id="rId355" Type="http://schemas.openxmlformats.org/officeDocument/2006/relationships/hyperlink" Target="https://podminky.urs.cz/item/CS_URS_2022_01/784111001" TargetMode="External" /><Relationship Id="rId356" Type="http://schemas.openxmlformats.org/officeDocument/2006/relationships/hyperlink" Target="https://podminky.urs.cz/item/CS_URS_2022_01/784121001" TargetMode="External" /><Relationship Id="rId357" Type="http://schemas.openxmlformats.org/officeDocument/2006/relationships/hyperlink" Target="https://podminky.urs.cz/item/CS_URS_2022_01/784171101" TargetMode="External" /><Relationship Id="rId358" Type="http://schemas.openxmlformats.org/officeDocument/2006/relationships/hyperlink" Target="https://podminky.urs.cz/item/CS_URS_2022_01/784171111" TargetMode="External" /><Relationship Id="rId359" Type="http://schemas.openxmlformats.org/officeDocument/2006/relationships/hyperlink" Target="https://podminky.urs.cz/item/CS_URS_2022_01/784181121" TargetMode="External" /><Relationship Id="rId360" Type="http://schemas.openxmlformats.org/officeDocument/2006/relationships/hyperlink" Target="https://podminky.urs.cz/item/CS_URS_2022_01/784221101" TargetMode="External" /><Relationship Id="rId361" Type="http://schemas.openxmlformats.org/officeDocument/2006/relationships/hyperlink" Target="https://podminky.urs.cz/item/CS_URS_2022_01/998786102" TargetMode="External" /><Relationship Id="rId362" Type="http://schemas.openxmlformats.org/officeDocument/2006/relationships/hyperlink" Target="https://podminky.urs.cz/item/CS_URS_2022_01/998786181" TargetMode="External" /><Relationship Id="rId3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451595111" TargetMode="External" /><Relationship Id="rId2" Type="http://schemas.openxmlformats.org/officeDocument/2006/relationships/hyperlink" Target="https://podminky.urs.cz/item/CS_URS_2022_01/899722114" TargetMode="External" /><Relationship Id="rId3" Type="http://schemas.openxmlformats.org/officeDocument/2006/relationships/hyperlink" Target="https://podminky.urs.cz/item/CS_URS_2022_01/713463211" TargetMode="External" /><Relationship Id="rId4" Type="http://schemas.openxmlformats.org/officeDocument/2006/relationships/hyperlink" Target="https://podminky.urs.cz/item/CS_URS_2022_01/998713202" TargetMode="External" /><Relationship Id="rId5" Type="http://schemas.openxmlformats.org/officeDocument/2006/relationships/hyperlink" Target="https://podminky.urs.cz/item/CS_URS_2022_01/721173401" TargetMode="External" /><Relationship Id="rId6" Type="http://schemas.openxmlformats.org/officeDocument/2006/relationships/hyperlink" Target="https://podminky.urs.cz/item/CS_URS_2022_01/721173402" TargetMode="External" /><Relationship Id="rId7" Type="http://schemas.openxmlformats.org/officeDocument/2006/relationships/hyperlink" Target="https://podminky.urs.cz/item/CS_URS_2022_01/721174025" TargetMode="External" /><Relationship Id="rId8" Type="http://schemas.openxmlformats.org/officeDocument/2006/relationships/hyperlink" Target="https://podminky.urs.cz/item/CS_URS_2022_01/721174042" TargetMode="External" /><Relationship Id="rId9" Type="http://schemas.openxmlformats.org/officeDocument/2006/relationships/hyperlink" Target="https://podminky.urs.cz/item/CS_URS_2022_01/721174043" TargetMode="External" /><Relationship Id="rId10" Type="http://schemas.openxmlformats.org/officeDocument/2006/relationships/hyperlink" Target="https://podminky.urs.cz/item/CS_URS_2022_01/721174045" TargetMode="External" /><Relationship Id="rId11" Type="http://schemas.openxmlformats.org/officeDocument/2006/relationships/hyperlink" Target="https://podminky.urs.cz/item/CS_URS_2022_01/721174063" TargetMode="External" /><Relationship Id="rId12" Type="http://schemas.openxmlformats.org/officeDocument/2006/relationships/hyperlink" Target="https://podminky.urs.cz/item/CS_URS_2022_01/721226512" TargetMode="External" /><Relationship Id="rId13" Type="http://schemas.openxmlformats.org/officeDocument/2006/relationships/hyperlink" Target="https://podminky.urs.cz/item/CS_URS_2022_01/721273153" TargetMode="External" /><Relationship Id="rId14" Type="http://schemas.openxmlformats.org/officeDocument/2006/relationships/hyperlink" Target="https://podminky.urs.cz/item/CS_URS_2022_01/722170801" TargetMode="External" /><Relationship Id="rId15" Type="http://schemas.openxmlformats.org/officeDocument/2006/relationships/hyperlink" Target="https://podminky.urs.cz/item/CS_URS_2022_01/998721202" TargetMode="External" /><Relationship Id="rId16" Type="http://schemas.openxmlformats.org/officeDocument/2006/relationships/hyperlink" Target="https://podminky.urs.cz/item/CS_URS_2022_01/722174021" TargetMode="External" /><Relationship Id="rId17" Type="http://schemas.openxmlformats.org/officeDocument/2006/relationships/hyperlink" Target="https://podminky.urs.cz/item/CS_URS_2022_01/722174022" TargetMode="External" /><Relationship Id="rId18" Type="http://schemas.openxmlformats.org/officeDocument/2006/relationships/hyperlink" Target="https://podminky.urs.cz/item/CS_URS_2022_01/722174023" TargetMode="External" /><Relationship Id="rId19" Type="http://schemas.openxmlformats.org/officeDocument/2006/relationships/hyperlink" Target="https://podminky.urs.cz/item/CS_URS_2022_01/722174024" TargetMode="External" /><Relationship Id="rId20" Type="http://schemas.openxmlformats.org/officeDocument/2006/relationships/hyperlink" Target="https://podminky.urs.cz/item/CS_URS_2022_01/722174025" TargetMode="External" /><Relationship Id="rId21" Type="http://schemas.openxmlformats.org/officeDocument/2006/relationships/hyperlink" Target="https://podminky.urs.cz/item/CS_URS_2022_01/722174026" TargetMode="External" /><Relationship Id="rId22" Type="http://schemas.openxmlformats.org/officeDocument/2006/relationships/hyperlink" Target="https://podminky.urs.cz/item/CS_URS_2022_01/722174027" TargetMode="External" /><Relationship Id="rId23" Type="http://schemas.openxmlformats.org/officeDocument/2006/relationships/hyperlink" Target="https://podminky.urs.cz/item/CS_URS_2022_01/722181231" TargetMode="External" /><Relationship Id="rId24" Type="http://schemas.openxmlformats.org/officeDocument/2006/relationships/hyperlink" Target="https://podminky.urs.cz/item/CS_URS_2022_01/722181232" TargetMode="External" /><Relationship Id="rId25" Type="http://schemas.openxmlformats.org/officeDocument/2006/relationships/hyperlink" Target="https://podminky.urs.cz/item/CS_URS_2022_01/722181241" TargetMode="External" /><Relationship Id="rId26" Type="http://schemas.openxmlformats.org/officeDocument/2006/relationships/hyperlink" Target="https://podminky.urs.cz/item/CS_URS_2022_01/722181242" TargetMode="External" /><Relationship Id="rId27" Type="http://schemas.openxmlformats.org/officeDocument/2006/relationships/hyperlink" Target="https://podminky.urs.cz/item/CS_URS_2022_01/722181243" TargetMode="External" /><Relationship Id="rId28" Type="http://schemas.openxmlformats.org/officeDocument/2006/relationships/hyperlink" Target="https://podminky.urs.cz/item/CS_URS_2022_01/722181252" TargetMode="External" /><Relationship Id="rId29" Type="http://schemas.openxmlformats.org/officeDocument/2006/relationships/hyperlink" Target="https://podminky.urs.cz/item/CS_URS_2022_01/722220111" TargetMode="External" /><Relationship Id="rId30" Type="http://schemas.openxmlformats.org/officeDocument/2006/relationships/hyperlink" Target="https://podminky.urs.cz/item/CS_URS_2022_01/722220112" TargetMode="External" /><Relationship Id="rId31" Type="http://schemas.openxmlformats.org/officeDocument/2006/relationships/hyperlink" Target="https://podminky.urs.cz/item/CS_URS_2022_01/722220121" TargetMode="External" /><Relationship Id="rId32" Type="http://schemas.openxmlformats.org/officeDocument/2006/relationships/hyperlink" Target="https://podminky.urs.cz/item/CS_URS_2022_01/722224153" TargetMode="External" /><Relationship Id="rId33" Type="http://schemas.openxmlformats.org/officeDocument/2006/relationships/hyperlink" Target="https://podminky.urs.cz/item/CS_URS_2022_01/722232043" TargetMode="External" /><Relationship Id="rId34" Type="http://schemas.openxmlformats.org/officeDocument/2006/relationships/hyperlink" Target="https://podminky.urs.cz/item/CS_URS_2022_01/722232044" TargetMode="External" /><Relationship Id="rId35" Type="http://schemas.openxmlformats.org/officeDocument/2006/relationships/hyperlink" Target="https://podminky.urs.cz/item/CS_URS_2022_01/722232045" TargetMode="External" /><Relationship Id="rId36" Type="http://schemas.openxmlformats.org/officeDocument/2006/relationships/hyperlink" Target="https://podminky.urs.cz/item/CS_URS_2022_01/722232046" TargetMode="External" /><Relationship Id="rId37" Type="http://schemas.openxmlformats.org/officeDocument/2006/relationships/hyperlink" Target="https://podminky.urs.cz/item/CS_URS_2022_01/722232047" TargetMode="External" /><Relationship Id="rId38" Type="http://schemas.openxmlformats.org/officeDocument/2006/relationships/hyperlink" Target="https://podminky.urs.cz/item/CS_URS_2022_01/722290234" TargetMode="External" /><Relationship Id="rId39" Type="http://schemas.openxmlformats.org/officeDocument/2006/relationships/hyperlink" Target="https://podminky.urs.cz/item/CS_URS_2022_01/732421201" TargetMode="External" /><Relationship Id="rId40" Type="http://schemas.openxmlformats.org/officeDocument/2006/relationships/hyperlink" Target="https://podminky.urs.cz/item/CS_URS_2022_01/734220101" TargetMode="External" /><Relationship Id="rId41" Type="http://schemas.openxmlformats.org/officeDocument/2006/relationships/hyperlink" Target="https://podminky.urs.cz/item/CS_URS_2022_01/998722202" TargetMode="External" /><Relationship Id="rId42" Type="http://schemas.openxmlformats.org/officeDocument/2006/relationships/hyperlink" Target="https://podminky.urs.cz/item/CS_URS_2022_01/725112022" TargetMode="External" /><Relationship Id="rId43" Type="http://schemas.openxmlformats.org/officeDocument/2006/relationships/hyperlink" Target="https://podminky.urs.cz/item/CS_URS_2022_01/725112171" TargetMode="External" /><Relationship Id="rId44" Type="http://schemas.openxmlformats.org/officeDocument/2006/relationships/hyperlink" Target="https://podminky.urs.cz/item/CS_URS_2022_01/725121521" TargetMode="External" /><Relationship Id="rId45" Type="http://schemas.openxmlformats.org/officeDocument/2006/relationships/hyperlink" Target="https://podminky.urs.cz/item/CS_URS_2022_01/725211603" TargetMode="External" /><Relationship Id="rId46" Type="http://schemas.openxmlformats.org/officeDocument/2006/relationships/hyperlink" Target="https://podminky.urs.cz/item/CS_URS_2022_01/725211604" TargetMode="External" /><Relationship Id="rId47" Type="http://schemas.openxmlformats.org/officeDocument/2006/relationships/hyperlink" Target="https://podminky.urs.cz/item/CS_URS_2022_01/725311121" TargetMode="External" /><Relationship Id="rId48" Type="http://schemas.openxmlformats.org/officeDocument/2006/relationships/hyperlink" Target="https://podminky.urs.cz/item/CS_URS_2022_01/725331111" TargetMode="External" /><Relationship Id="rId49" Type="http://schemas.openxmlformats.org/officeDocument/2006/relationships/hyperlink" Target="https://podminky.urs.cz/item/CS_URS_2022_01/725813111" TargetMode="External" /><Relationship Id="rId50" Type="http://schemas.openxmlformats.org/officeDocument/2006/relationships/hyperlink" Target="https://podminky.urs.cz/item/CS_URS_2022_01/725813112" TargetMode="External" /><Relationship Id="rId51" Type="http://schemas.openxmlformats.org/officeDocument/2006/relationships/hyperlink" Target="https://podminky.urs.cz/item/CS_URS_2022_01/725822611" TargetMode="External" /><Relationship Id="rId52" Type="http://schemas.openxmlformats.org/officeDocument/2006/relationships/hyperlink" Target="https://podminky.urs.cz/item/CS_URS_2022_01/725832111" TargetMode="External" /><Relationship Id="rId53" Type="http://schemas.openxmlformats.org/officeDocument/2006/relationships/hyperlink" Target="https://podminky.urs.cz/item/CS_URS_2022_01/725861102" TargetMode="External" /><Relationship Id="rId54" Type="http://schemas.openxmlformats.org/officeDocument/2006/relationships/hyperlink" Target="https://podminky.urs.cz/item/CS_URS_2022_01/725862103" TargetMode="External" /><Relationship Id="rId55" Type="http://schemas.openxmlformats.org/officeDocument/2006/relationships/hyperlink" Target="https://podminky.urs.cz/item/CS_URS_2022_01/725865311" TargetMode="External" /><Relationship Id="rId56" Type="http://schemas.openxmlformats.org/officeDocument/2006/relationships/hyperlink" Target="https://podminky.urs.cz/item/CS_URS_2022_01/725865312" TargetMode="External" /><Relationship Id="rId57" Type="http://schemas.openxmlformats.org/officeDocument/2006/relationships/hyperlink" Target="https://podminky.urs.cz/item/CS_URS_2022_01/725865411" TargetMode="External" /><Relationship Id="rId58" Type="http://schemas.openxmlformats.org/officeDocument/2006/relationships/hyperlink" Target="https://podminky.urs.cz/item/CS_URS_2022_01/725980123" TargetMode="External" /><Relationship Id="rId59" Type="http://schemas.openxmlformats.org/officeDocument/2006/relationships/hyperlink" Target="https://podminky.urs.cz/item/CS_URS_2022_01/998725202" TargetMode="External" /><Relationship Id="rId60" Type="http://schemas.openxmlformats.org/officeDocument/2006/relationships/hyperlink" Target="https://podminky.urs.cz/item/CS_URS_2022_01/726111021" TargetMode="External" /><Relationship Id="rId61" Type="http://schemas.openxmlformats.org/officeDocument/2006/relationships/hyperlink" Target="https://podminky.urs.cz/item/CS_URS_2022_01/726111031" TargetMode="External" /><Relationship Id="rId62" Type="http://schemas.openxmlformats.org/officeDocument/2006/relationships/hyperlink" Target="https://podminky.urs.cz/item/CS_URS_2022_01/726191001" TargetMode="External" /><Relationship Id="rId63" Type="http://schemas.openxmlformats.org/officeDocument/2006/relationships/hyperlink" Target="https://podminky.urs.cz/item/CS_URS_2022_01/726191002" TargetMode="External" /><Relationship Id="rId64" Type="http://schemas.openxmlformats.org/officeDocument/2006/relationships/hyperlink" Target="https://podminky.urs.cz/item/CS_URS_2022_01/998726212" TargetMode="External" /><Relationship Id="rId65" Type="http://schemas.openxmlformats.org/officeDocument/2006/relationships/hyperlink" Target="https://podminky.urs.cz/item/CS_URS_2022_01/013254000" TargetMode="External" /><Relationship Id="rId66" Type="http://schemas.openxmlformats.org/officeDocument/2006/relationships/hyperlink" Target="https://podminky.urs.cz/item/CS_URS_2022_01/043103000" TargetMode="External" /><Relationship Id="rId67" Type="http://schemas.openxmlformats.org/officeDocument/2006/relationships/hyperlink" Target="https://podminky.urs.cz/item/CS_URS_2022_01/043103002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13463131" TargetMode="External" /><Relationship Id="rId2" Type="http://schemas.openxmlformats.org/officeDocument/2006/relationships/hyperlink" Target="https://podminky.urs.cz/item/CS_URS_2022_01/713463211" TargetMode="External" /><Relationship Id="rId3" Type="http://schemas.openxmlformats.org/officeDocument/2006/relationships/hyperlink" Target="https://podminky.urs.cz/item/CS_URS_2022_01/998713202" TargetMode="External" /><Relationship Id="rId4" Type="http://schemas.openxmlformats.org/officeDocument/2006/relationships/hyperlink" Target="https://podminky.urs.cz/item/CS_URS_2022_01/732229111" TargetMode="External" /><Relationship Id="rId5" Type="http://schemas.openxmlformats.org/officeDocument/2006/relationships/hyperlink" Target="https://podminky.urs.cz/item/CS_URS_2022_01/998732202" TargetMode="External" /><Relationship Id="rId6" Type="http://schemas.openxmlformats.org/officeDocument/2006/relationships/hyperlink" Target="https://podminky.urs.cz/item/CS_URS_2022_01/733223303" TargetMode="External" /><Relationship Id="rId7" Type="http://schemas.openxmlformats.org/officeDocument/2006/relationships/hyperlink" Target="https://podminky.urs.cz/item/CS_URS_2022_01/733223307" TargetMode="External" /><Relationship Id="rId8" Type="http://schemas.openxmlformats.org/officeDocument/2006/relationships/hyperlink" Target="https://podminky.urs.cz/item/CS_URS_2022_01/733291101" TargetMode="External" /><Relationship Id="rId9" Type="http://schemas.openxmlformats.org/officeDocument/2006/relationships/hyperlink" Target="https://podminky.urs.cz/item/CS_URS_2022_01/733291102" TargetMode="External" /><Relationship Id="rId10" Type="http://schemas.openxmlformats.org/officeDocument/2006/relationships/hyperlink" Target="https://podminky.urs.cz/item/CS_URS_2022_01/733391101" TargetMode="External" /><Relationship Id="rId11" Type="http://schemas.openxmlformats.org/officeDocument/2006/relationships/hyperlink" Target="https://podminky.urs.cz/item/CS_URS_2022_01/733391102" TargetMode="External" /><Relationship Id="rId12" Type="http://schemas.openxmlformats.org/officeDocument/2006/relationships/hyperlink" Target="https://podminky.urs.cz/item/CS_URS_2022_01/998733202" TargetMode="External" /><Relationship Id="rId13" Type="http://schemas.openxmlformats.org/officeDocument/2006/relationships/hyperlink" Target="https://podminky.urs.cz/item/CS_URS_2022_01/734211112" TargetMode="External" /><Relationship Id="rId14" Type="http://schemas.openxmlformats.org/officeDocument/2006/relationships/hyperlink" Target="https://podminky.urs.cz/item/CS_URS_2022_01/734221682" TargetMode="External" /><Relationship Id="rId15" Type="http://schemas.openxmlformats.org/officeDocument/2006/relationships/hyperlink" Target="https://podminky.urs.cz/item/CS_URS_2022_01/734261402" TargetMode="External" /><Relationship Id="rId16" Type="http://schemas.openxmlformats.org/officeDocument/2006/relationships/hyperlink" Target="https://podminky.urs.cz/item/CS_URS_2022_01/734271146" TargetMode="External" /><Relationship Id="rId17" Type="http://schemas.openxmlformats.org/officeDocument/2006/relationships/hyperlink" Target="https://podminky.urs.cz/item/CS_URS_2022_01/734890803" TargetMode="External" /><Relationship Id="rId18" Type="http://schemas.openxmlformats.org/officeDocument/2006/relationships/hyperlink" Target="https://podminky.urs.cz/item/CS_URS_2022_01/998734202" TargetMode="External" /><Relationship Id="rId19" Type="http://schemas.openxmlformats.org/officeDocument/2006/relationships/hyperlink" Target="https://podminky.urs.cz/item/CS_URS_2022_01/735152151" TargetMode="External" /><Relationship Id="rId20" Type="http://schemas.openxmlformats.org/officeDocument/2006/relationships/hyperlink" Target="https://podminky.urs.cz/item/CS_URS_2022_01/735152154" TargetMode="External" /><Relationship Id="rId21" Type="http://schemas.openxmlformats.org/officeDocument/2006/relationships/hyperlink" Target="https://podminky.urs.cz/item/CS_URS_2022_01/735152253" TargetMode="External" /><Relationship Id="rId22" Type="http://schemas.openxmlformats.org/officeDocument/2006/relationships/hyperlink" Target="https://podminky.urs.cz/item/CS_URS_2022_01/735152254" TargetMode="External" /><Relationship Id="rId23" Type="http://schemas.openxmlformats.org/officeDocument/2006/relationships/hyperlink" Target="https://podminky.urs.cz/item/CS_URS_2022_01/735152255" TargetMode="External" /><Relationship Id="rId24" Type="http://schemas.openxmlformats.org/officeDocument/2006/relationships/hyperlink" Target="https://podminky.urs.cz/item/CS_URS_2022_01/735152353" TargetMode="External" /><Relationship Id="rId25" Type="http://schemas.openxmlformats.org/officeDocument/2006/relationships/hyperlink" Target="https://podminky.urs.cz/item/CS_URS_2022_01/735152354" TargetMode="External" /><Relationship Id="rId26" Type="http://schemas.openxmlformats.org/officeDocument/2006/relationships/hyperlink" Target="https://podminky.urs.cz/item/CS_URS_2022_01/735152452" TargetMode="External" /><Relationship Id="rId27" Type="http://schemas.openxmlformats.org/officeDocument/2006/relationships/hyperlink" Target="https://podminky.urs.cz/item/CS_URS_2022_01/735152453" TargetMode="External" /><Relationship Id="rId28" Type="http://schemas.openxmlformats.org/officeDocument/2006/relationships/hyperlink" Target="https://podminky.urs.cz/item/CS_URS_2022_01/735152454" TargetMode="External" /><Relationship Id="rId29" Type="http://schemas.openxmlformats.org/officeDocument/2006/relationships/hyperlink" Target="https://podminky.urs.cz/item/CS_URS_2022_01/735152455" TargetMode="External" /><Relationship Id="rId30" Type="http://schemas.openxmlformats.org/officeDocument/2006/relationships/hyperlink" Target="https://podminky.urs.cz/item/CS_URS_2022_01/735152456" TargetMode="External" /><Relationship Id="rId31" Type="http://schemas.openxmlformats.org/officeDocument/2006/relationships/hyperlink" Target="https://podminky.urs.cz/item/CS_URS_2022_01/735152458" TargetMode="External" /><Relationship Id="rId32" Type="http://schemas.openxmlformats.org/officeDocument/2006/relationships/hyperlink" Target="https://podminky.urs.cz/item/CS_URS_2022_01/735152459" TargetMode="External" /><Relationship Id="rId33" Type="http://schemas.openxmlformats.org/officeDocument/2006/relationships/hyperlink" Target="https://podminky.urs.cz/item/CS_URS_2022_01/735152460" TargetMode="External" /><Relationship Id="rId34" Type="http://schemas.openxmlformats.org/officeDocument/2006/relationships/hyperlink" Target="https://podminky.urs.cz/item/CS_URS_2022_01/735152492" TargetMode="External" /><Relationship Id="rId35" Type="http://schemas.openxmlformats.org/officeDocument/2006/relationships/hyperlink" Target="https://podminky.urs.cz/item/CS_URS_2022_01/735152493" TargetMode="External" /><Relationship Id="rId36" Type="http://schemas.openxmlformats.org/officeDocument/2006/relationships/hyperlink" Target="https://podminky.urs.cz/item/CS_URS_2022_01/735152518" TargetMode="External" /><Relationship Id="rId37" Type="http://schemas.openxmlformats.org/officeDocument/2006/relationships/hyperlink" Target="https://podminky.urs.cz/item/CS_URS_2022_01/735152520" TargetMode="External" /><Relationship Id="rId38" Type="http://schemas.openxmlformats.org/officeDocument/2006/relationships/hyperlink" Target="https://podminky.urs.cz/item/CS_URS_2022_01/735152553" TargetMode="External" /><Relationship Id="rId39" Type="http://schemas.openxmlformats.org/officeDocument/2006/relationships/hyperlink" Target="https://podminky.urs.cz/item/CS_URS_2022_01/735152554" TargetMode="External" /><Relationship Id="rId40" Type="http://schemas.openxmlformats.org/officeDocument/2006/relationships/hyperlink" Target="https://podminky.urs.cz/item/CS_URS_2022_01/735152556" TargetMode="External" /><Relationship Id="rId41" Type="http://schemas.openxmlformats.org/officeDocument/2006/relationships/hyperlink" Target="https://podminky.urs.cz/item/CS_URS_2022_01/735152557" TargetMode="External" /><Relationship Id="rId42" Type="http://schemas.openxmlformats.org/officeDocument/2006/relationships/hyperlink" Target="https://podminky.urs.cz/item/CS_URS_2022_01/735152559" TargetMode="External" /><Relationship Id="rId43" Type="http://schemas.openxmlformats.org/officeDocument/2006/relationships/hyperlink" Target="https://podminky.urs.cz/item/CS_URS_2022_01/735152560" TargetMode="External" /><Relationship Id="rId44" Type="http://schemas.openxmlformats.org/officeDocument/2006/relationships/hyperlink" Target="https://podminky.urs.cz/item/CS_URS_2022_01/735152655" TargetMode="External" /><Relationship Id="rId45" Type="http://schemas.openxmlformats.org/officeDocument/2006/relationships/hyperlink" Target="https://podminky.urs.cz/item/CS_URS_2022_01/735211811" TargetMode="External" /><Relationship Id="rId46" Type="http://schemas.openxmlformats.org/officeDocument/2006/relationships/hyperlink" Target="https://podminky.urs.cz/item/CS_URS_2022_01/735494811" TargetMode="External" /><Relationship Id="rId47" Type="http://schemas.openxmlformats.org/officeDocument/2006/relationships/hyperlink" Target="https://podminky.urs.cz/item/CS_URS_2022_01/998735202" TargetMode="External" /><Relationship Id="rId48" Type="http://schemas.openxmlformats.org/officeDocument/2006/relationships/hyperlink" Target="https://podminky.urs.cz/item/CS_URS_2022_01/013254000" TargetMode="External" /><Relationship Id="rId49" Type="http://schemas.openxmlformats.org/officeDocument/2006/relationships/hyperlink" Target="https://podminky.urs.cz/item/CS_URS_2022_01/043103000" TargetMode="External" /><Relationship Id="rId50" Type="http://schemas.openxmlformats.org/officeDocument/2006/relationships/hyperlink" Target="https://podminky.urs.cz/item/CS_URS_2022_01/043103002" TargetMode="External" /><Relationship Id="rId5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113106123" TargetMode="External" /><Relationship Id="rId3" Type="http://schemas.openxmlformats.org/officeDocument/2006/relationships/hyperlink" Target="https://podminky.urs.cz/item/CS_URS_2022_01/113107122" TargetMode="External" /><Relationship Id="rId4" Type="http://schemas.openxmlformats.org/officeDocument/2006/relationships/hyperlink" Target="https://podminky.urs.cz/item/CS_URS_2022_01/113107337" TargetMode="External" /><Relationship Id="rId5" Type="http://schemas.openxmlformats.org/officeDocument/2006/relationships/hyperlink" Target="https://podminky.urs.cz/item/CS_URS_2022_01/113107339" TargetMode="External" /><Relationship Id="rId6" Type="http://schemas.openxmlformats.org/officeDocument/2006/relationships/hyperlink" Target="https://podminky.urs.cz/item/CS_URS_2022_01/113154112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13204111" TargetMode="External" /><Relationship Id="rId9" Type="http://schemas.openxmlformats.org/officeDocument/2006/relationships/hyperlink" Target="https://podminky.urs.cz/item/CS_URS_2022_01/115101201" TargetMode="External" /><Relationship Id="rId10" Type="http://schemas.openxmlformats.org/officeDocument/2006/relationships/hyperlink" Target="https://podminky.urs.cz/item/CS_URS_2022_01/115101301" TargetMode="External" /><Relationship Id="rId11" Type="http://schemas.openxmlformats.org/officeDocument/2006/relationships/hyperlink" Target="https://podminky.urs.cz/item/CS_URS_2022_01/119003141" TargetMode="External" /><Relationship Id="rId12" Type="http://schemas.openxmlformats.org/officeDocument/2006/relationships/hyperlink" Target="https://podminky.urs.cz/item/CS_URS_2022_01/119003142" TargetMode="External" /><Relationship Id="rId13" Type="http://schemas.openxmlformats.org/officeDocument/2006/relationships/hyperlink" Target="https://podminky.urs.cz/item/CS_URS_2022_01/119003223" TargetMode="External" /><Relationship Id="rId14" Type="http://schemas.openxmlformats.org/officeDocument/2006/relationships/hyperlink" Target="https://podminky.urs.cz/item/CS_URS_2022_01/119003224" TargetMode="External" /><Relationship Id="rId15" Type="http://schemas.openxmlformats.org/officeDocument/2006/relationships/hyperlink" Target="https://podminky.urs.cz/item/CS_URS_2022_01/122252203" TargetMode="External" /><Relationship Id="rId16" Type="http://schemas.openxmlformats.org/officeDocument/2006/relationships/hyperlink" Target="https://podminky.urs.cz/item/CS_URS_2022_01/131251103" TargetMode="External" /><Relationship Id="rId17" Type="http://schemas.openxmlformats.org/officeDocument/2006/relationships/hyperlink" Target="https://podminky.urs.cz/item/CS_URS_2022_01/132212121" TargetMode="External" /><Relationship Id="rId18" Type="http://schemas.openxmlformats.org/officeDocument/2006/relationships/hyperlink" Target="https://podminky.urs.cz/item/CS_URS_2022_01/133251101" TargetMode="External" /><Relationship Id="rId19" Type="http://schemas.openxmlformats.org/officeDocument/2006/relationships/hyperlink" Target="https://podminky.urs.cz/item/CS_URS_2022_01/162211311" TargetMode="External" /><Relationship Id="rId20" Type="http://schemas.openxmlformats.org/officeDocument/2006/relationships/hyperlink" Target="https://podminky.urs.cz/item/CS_URS_2022_01/162211319" TargetMode="External" /><Relationship Id="rId21" Type="http://schemas.openxmlformats.org/officeDocument/2006/relationships/hyperlink" Target="https://podminky.urs.cz/item/CS_URS_2022_01/162751117" TargetMode="External" /><Relationship Id="rId22" Type="http://schemas.openxmlformats.org/officeDocument/2006/relationships/hyperlink" Target="https://podminky.urs.cz/item/CS_URS_2022_01/171201231" TargetMode="External" /><Relationship Id="rId23" Type="http://schemas.openxmlformats.org/officeDocument/2006/relationships/hyperlink" Target="https://podminky.urs.cz/item/CS_URS_2022_01/171251201" TargetMode="External" /><Relationship Id="rId24" Type="http://schemas.openxmlformats.org/officeDocument/2006/relationships/hyperlink" Target="https://podminky.urs.cz/item/CS_URS_2022_01/174111101" TargetMode="External" /><Relationship Id="rId25" Type="http://schemas.openxmlformats.org/officeDocument/2006/relationships/hyperlink" Target="https://podminky.urs.cz/item/CS_URS_2022_01/174111109" TargetMode="External" /><Relationship Id="rId26" Type="http://schemas.openxmlformats.org/officeDocument/2006/relationships/hyperlink" Target="https://podminky.urs.cz/item/CS_URS_2022_01/174151101" TargetMode="External" /><Relationship Id="rId27" Type="http://schemas.openxmlformats.org/officeDocument/2006/relationships/hyperlink" Target="https://podminky.urs.cz/item/CS_URS_2022_01/181111131" TargetMode="External" /><Relationship Id="rId28" Type="http://schemas.openxmlformats.org/officeDocument/2006/relationships/hyperlink" Target="https://podminky.urs.cz/item/CS_URS_2022_01/181152302" TargetMode="External" /><Relationship Id="rId29" Type="http://schemas.openxmlformats.org/officeDocument/2006/relationships/hyperlink" Target="https://podminky.urs.cz/item/CS_URS_2022_01/181311103" TargetMode="External" /><Relationship Id="rId30" Type="http://schemas.openxmlformats.org/officeDocument/2006/relationships/hyperlink" Target="https://podminky.urs.cz/item/CS_URS_2022_01/181411141" TargetMode="External" /><Relationship Id="rId31" Type="http://schemas.openxmlformats.org/officeDocument/2006/relationships/hyperlink" Target="https://podminky.urs.cz/item/CS_URS_2022_01/183403153" TargetMode="External" /><Relationship Id="rId32" Type="http://schemas.openxmlformats.org/officeDocument/2006/relationships/hyperlink" Target="https://podminky.urs.cz/item/CS_URS_2022_01/183403161" TargetMode="External" /><Relationship Id="rId33" Type="http://schemas.openxmlformats.org/officeDocument/2006/relationships/hyperlink" Target="https://podminky.urs.cz/item/CS_URS_2022_01/184802611" TargetMode="External" /><Relationship Id="rId34" Type="http://schemas.openxmlformats.org/officeDocument/2006/relationships/hyperlink" Target="https://podminky.urs.cz/item/CS_URS_2022_01/185803111" TargetMode="External" /><Relationship Id="rId35" Type="http://schemas.openxmlformats.org/officeDocument/2006/relationships/hyperlink" Target="https://podminky.urs.cz/item/CS_URS_2022_01/185804215" TargetMode="External" /><Relationship Id="rId36" Type="http://schemas.openxmlformats.org/officeDocument/2006/relationships/hyperlink" Target="https://podminky.urs.cz/item/CS_URS_2022_01/185804311" TargetMode="External" /><Relationship Id="rId37" Type="http://schemas.openxmlformats.org/officeDocument/2006/relationships/hyperlink" Target="https://podminky.urs.cz/item/CS_URS_2022_01/185851121" TargetMode="External" /><Relationship Id="rId38" Type="http://schemas.openxmlformats.org/officeDocument/2006/relationships/hyperlink" Target="https://podminky.urs.cz/item/CS_URS_2022_01/185851129" TargetMode="External" /><Relationship Id="rId39" Type="http://schemas.openxmlformats.org/officeDocument/2006/relationships/hyperlink" Target="https://podminky.urs.cz/item/CS_URS_2022_01/273313511" TargetMode="External" /><Relationship Id="rId40" Type="http://schemas.openxmlformats.org/officeDocument/2006/relationships/hyperlink" Target="https://podminky.urs.cz/item/CS_URS_2022_01/273351121" TargetMode="External" /><Relationship Id="rId41" Type="http://schemas.openxmlformats.org/officeDocument/2006/relationships/hyperlink" Target="https://podminky.urs.cz/item/CS_URS_2022_01/273351122" TargetMode="External" /><Relationship Id="rId42" Type="http://schemas.openxmlformats.org/officeDocument/2006/relationships/hyperlink" Target="https://podminky.urs.cz/item/CS_URS_2022_01/274321411" TargetMode="External" /><Relationship Id="rId43" Type="http://schemas.openxmlformats.org/officeDocument/2006/relationships/hyperlink" Target="https://podminky.urs.cz/item/CS_URS_2022_01/274351121" TargetMode="External" /><Relationship Id="rId44" Type="http://schemas.openxmlformats.org/officeDocument/2006/relationships/hyperlink" Target="https://podminky.urs.cz/item/CS_URS_2022_01/274351122" TargetMode="External" /><Relationship Id="rId45" Type="http://schemas.openxmlformats.org/officeDocument/2006/relationships/hyperlink" Target="https://podminky.urs.cz/item/CS_URS_2022_01/274361821" TargetMode="External" /><Relationship Id="rId46" Type="http://schemas.openxmlformats.org/officeDocument/2006/relationships/hyperlink" Target="https://podminky.urs.cz/item/CS_URS_2022_01/275313611" TargetMode="External" /><Relationship Id="rId47" Type="http://schemas.openxmlformats.org/officeDocument/2006/relationships/hyperlink" Target="https://podminky.urs.cz/item/CS_URS_2022_01/275351121" TargetMode="External" /><Relationship Id="rId48" Type="http://schemas.openxmlformats.org/officeDocument/2006/relationships/hyperlink" Target="https://podminky.urs.cz/item/CS_URS_2022_01/275351122" TargetMode="External" /><Relationship Id="rId49" Type="http://schemas.openxmlformats.org/officeDocument/2006/relationships/hyperlink" Target="https://podminky.urs.cz/item/CS_URS_2022_01/275361821" TargetMode="External" /><Relationship Id="rId50" Type="http://schemas.openxmlformats.org/officeDocument/2006/relationships/hyperlink" Target="https://podminky.urs.cz/item/CS_URS_2022_01/278381541" TargetMode="External" /><Relationship Id="rId51" Type="http://schemas.openxmlformats.org/officeDocument/2006/relationships/hyperlink" Target="https://podminky.urs.cz/item/CS_URS_2022_01/278383132" TargetMode="External" /><Relationship Id="rId52" Type="http://schemas.openxmlformats.org/officeDocument/2006/relationships/hyperlink" Target="https://podminky.urs.cz/item/CS_URS_2022_01/311113214" TargetMode="External" /><Relationship Id="rId53" Type="http://schemas.openxmlformats.org/officeDocument/2006/relationships/hyperlink" Target="https://podminky.urs.cz/item/CS_URS_2022_01/311361821" TargetMode="External" /><Relationship Id="rId54" Type="http://schemas.openxmlformats.org/officeDocument/2006/relationships/hyperlink" Target="https://podminky.urs.cz/item/CS_URS_2022_01/348171510" TargetMode="External" /><Relationship Id="rId55" Type="http://schemas.openxmlformats.org/officeDocument/2006/relationships/hyperlink" Target="https://podminky.urs.cz/item/CS_URS_2022_01/348172114" TargetMode="External" /><Relationship Id="rId56" Type="http://schemas.openxmlformats.org/officeDocument/2006/relationships/hyperlink" Target="https://podminky.urs.cz/item/CS_URS_2022_01/348272515" TargetMode="External" /><Relationship Id="rId57" Type="http://schemas.openxmlformats.org/officeDocument/2006/relationships/hyperlink" Target="https://podminky.urs.cz/item/CS_URS_2022_01/430321414" TargetMode="External" /><Relationship Id="rId58" Type="http://schemas.openxmlformats.org/officeDocument/2006/relationships/hyperlink" Target="https://podminky.urs.cz/item/CS_URS_2022_01/430362021" TargetMode="External" /><Relationship Id="rId59" Type="http://schemas.openxmlformats.org/officeDocument/2006/relationships/hyperlink" Target="https://podminky.urs.cz/item/CS_URS_2022_01/431351121" TargetMode="External" /><Relationship Id="rId60" Type="http://schemas.openxmlformats.org/officeDocument/2006/relationships/hyperlink" Target="https://podminky.urs.cz/item/CS_URS_2022_01/431351122" TargetMode="External" /><Relationship Id="rId61" Type="http://schemas.openxmlformats.org/officeDocument/2006/relationships/hyperlink" Target="https://podminky.urs.cz/item/CS_URS_2022_01/434351141" TargetMode="External" /><Relationship Id="rId62" Type="http://schemas.openxmlformats.org/officeDocument/2006/relationships/hyperlink" Target="https://podminky.urs.cz/item/CS_URS_2022_01/434351142" TargetMode="External" /><Relationship Id="rId63" Type="http://schemas.openxmlformats.org/officeDocument/2006/relationships/hyperlink" Target="https://podminky.urs.cz/item/CS_URS_2022_01/564231111" TargetMode="External" /><Relationship Id="rId64" Type="http://schemas.openxmlformats.org/officeDocument/2006/relationships/hyperlink" Target="https://podminky.urs.cz/item/CS_URS_2022_01/564710011" TargetMode="External" /><Relationship Id="rId65" Type="http://schemas.openxmlformats.org/officeDocument/2006/relationships/hyperlink" Target="https://podminky.urs.cz/item/CS_URS_2022_01/564731111" TargetMode="External" /><Relationship Id="rId66" Type="http://schemas.openxmlformats.org/officeDocument/2006/relationships/hyperlink" Target="https://podminky.urs.cz/item/CS_URS_2022_01/564751111" TargetMode="External" /><Relationship Id="rId67" Type="http://schemas.openxmlformats.org/officeDocument/2006/relationships/hyperlink" Target="https://podminky.urs.cz/item/CS_URS_2022_01/564771111" TargetMode="External" /><Relationship Id="rId68" Type="http://schemas.openxmlformats.org/officeDocument/2006/relationships/hyperlink" Target="https://podminky.urs.cz/item/CS_URS_2022_01/564851111" TargetMode="External" /><Relationship Id="rId69" Type="http://schemas.openxmlformats.org/officeDocument/2006/relationships/hyperlink" Target="https://podminky.urs.cz/item/CS_URS_2022_01/566301111" TargetMode="External" /><Relationship Id="rId70" Type="http://schemas.openxmlformats.org/officeDocument/2006/relationships/hyperlink" Target="https://podminky.urs.cz/item/CS_URS_2022_01/567122111" TargetMode="External" /><Relationship Id="rId71" Type="http://schemas.openxmlformats.org/officeDocument/2006/relationships/hyperlink" Target="https://podminky.urs.cz/item/CS_URS_2022_01/573111112" TargetMode="External" /><Relationship Id="rId72" Type="http://schemas.openxmlformats.org/officeDocument/2006/relationships/hyperlink" Target="https://podminky.urs.cz/item/CS_URS_2022_01/573211107" TargetMode="External" /><Relationship Id="rId73" Type="http://schemas.openxmlformats.org/officeDocument/2006/relationships/hyperlink" Target="https://podminky.urs.cz/item/CS_URS_2022_01/577134111" TargetMode="External" /><Relationship Id="rId74" Type="http://schemas.openxmlformats.org/officeDocument/2006/relationships/hyperlink" Target="https://podminky.urs.cz/item/CS_URS_2022_01/577155112" TargetMode="External" /><Relationship Id="rId75" Type="http://schemas.openxmlformats.org/officeDocument/2006/relationships/hyperlink" Target="https://podminky.urs.cz/item/CS_URS_2022_01/596211110" TargetMode="External" /><Relationship Id="rId76" Type="http://schemas.openxmlformats.org/officeDocument/2006/relationships/hyperlink" Target="https://podminky.urs.cz/item/CS_URS_2022_01/596212212" TargetMode="External" /><Relationship Id="rId77" Type="http://schemas.openxmlformats.org/officeDocument/2006/relationships/hyperlink" Target="https://podminky.urs.cz/item/CS_URS_2022_01/596991111" TargetMode="External" /><Relationship Id="rId78" Type="http://schemas.openxmlformats.org/officeDocument/2006/relationships/hyperlink" Target="https://podminky.urs.cz/item/CS_URS_2022_01/915111111" TargetMode="External" /><Relationship Id="rId79" Type="http://schemas.openxmlformats.org/officeDocument/2006/relationships/hyperlink" Target="https://podminky.urs.cz/item/CS_URS_2022_01/915611111" TargetMode="External" /><Relationship Id="rId80" Type="http://schemas.openxmlformats.org/officeDocument/2006/relationships/hyperlink" Target="https://podminky.urs.cz/item/CS_URS_2022_01/916131113" TargetMode="External" /><Relationship Id="rId81" Type="http://schemas.openxmlformats.org/officeDocument/2006/relationships/hyperlink" Target="https://podminky.urs.cz/item/CS_URS_2022_01/916131213" TargetMode="External" /><Relationship Id="rId82" Type="http://schemas.openxmlformats.org/officeDocument/2006/relationships/hyperlink" Target="https://podminky.urs.cz/item/CS_URS_2022_01/916231293" TargetMode="External" /><Relationship Id="rId83" Type="http://schemas.openxmlformats.org/officeDocument/2006/relationships/hyperlink" Target="https://podminky.urs.cz/item/CS_URS_2022_01/916991121" TargetMode="External" /><Relationship Id="rId84" Type="http://schemas.openxmlformats.org/officeDocument/2006/relationships/hyperlink" Target="https://podminky.urs.cz/item/CS_URS_2022_01/919125111" TargetMode="External" /><Relationship Id="rId85" Type="http://schemas.openxmlformats.org/officeDocument/2006/relationships/hyperlink" Target="https://podminky.urs.cz/item/CS_URS_2022_01/919726123" TargetMode="External" /><Relationship Id="rId86" Type="http://schemas.openxmlformats.org/officeDocument/2006/relationships/hyperlink" Target="https://podminky.urs.cz/item/CS_URS_2022_01/919731121" TargetMode="External" /><Relationship Id="rId87" Type="http://schemas.openxmlformats.org/officeDocument/2006/relationships/hyperlink" Target="https://podminky.urs.cz/item/CS_URS_2022_01/919732211" TargetMode="External" /><Relationship Id="rId88" Type="http://schemas.openxmlformats.org/officeDocument/2006/relationships/hyperlink" Target="https://podminky.urs.cz/item/CS_URS_2022_01/919735111" TargetMode="External" /><Relationship Id="rId89" Type="http://schemas.openxmlformats.org/officeDocument/2006/relationships/hyperlink" Target="https://podminky.urs.cz/item/CS_URS_2022_01/919735126" TargetMode="External" /><Relationship Id="rId90" Type="http://schemas.openxmlformats.org/officeDocument/2006/relationships/hyperlink" Target="https://podminky.urs.cz/item/CS_URS_2022_01/938908411" TargetMode="External" /><Relationship Id="rId91" Type="http://schemas.openxmlformats.org/officeDocument/2006/relationships/hyperlink" Target="https://podminky.urs.cz/item/CS_URS_2022_01/949121111" TargetMode="External" /><Relationship Id="rId92" Type="http://schemas.openxmlformats.org/officeDocument/2006/relationships/hyperlink" Target="https://podminky.urs.cz/item/CS_URS_2022_01/949121211" TargetMode="External" /><Relationship Id="rId93" Type="http://schemas.openxmlformats.org/officeDocument/2006/relationships/hyperlink" Target="https://podminky.urs.cz/item/CS_URS_2022_01/949121811" TargetMode="External" /><Relationship Id="rId94" Type="http://schemas.openxmlformats.org/officeDocument/2006/relationships/hyperlink" Target="https://podminky.urs.cz/item/CS_URS_2022_01/953961113" TargetMode="External" /><Relationship Id="rId95" Type="http://schemas.openxmlformats.org/officeDocument/2006/relationships/hyperlink" Target="https://podminky.urs.cz/item/CS_URS_2022_01/953965121" TargetMode="External" /><Relationship Id="rId96" Type="http://schemas.openxmlformats.org/officeDocument/2006/relationships/hyperlink" Target="https://podminky.urs.cz/item/CS_URS_2022_01/961044111" TargetMode="External" /><Relationship Id="rId97" Type="http://schemas.openxmlformats.org/officeDocument/2006/relationships/hyperlink" Target="https://podminky.urs.cz/item/CS_URS_2022_01/966003818" TargetMode="External" /><Relationship Id="rId98" Type="http://schemas.openxmlformats.org/officeDocument/2006/relationships/hyperlink" Target="https://podminky.urs.cz/item/CS_URS_2022_01/966071711" TargetMode="External" /><Relationship Id="rId99" Type="http://schemas.openxmlformats.org/officeDocument/2006/relationships/hyperlink" Target="https://podminky.urs.cz/item/CS_URS_2022_01/966073811" TargetMode="External" /><Relationship Id="rId100" Type="http://schemas.openxmlformats.org/officeDocument/2006/relationships/hyperlink" Target="https://podminky.urs.cz/item/CS_URS_2022_01/979054451" TargetMode="External" /><Relationship Id="rId101" Type="http://schemas.openxmlformats.org/officeDocument/2006/relationships/hyperlink" Target="https://podminky.urs.cz/item/CS_URS_2022_01/997013811" TargetMode="External" /><Relationship Id="rId102" Type="http://schemas.openxmlformats.org/officeDocument/2006/relationships/hyperlink" Target="https://podminky.urs.cz/item/CS_URS_2022_01/997013841" TargetMode="External" /><Relationship Id="rId103" Type="http://schemas.openxmlformats.org/officeDocument/2006/relationships/hyperlink" Target="https://podminky.urs.cz/item/CS_URS_2022_01/997221551" TargetMode="External" /><Relationship Id="rId104" Type="http://schemas.openxmlformats.org/officeDocument/2006/relationships/hyperlink" Target="https://podminky.urs.cz/item/CS_URS_2022_01/997221559" TargetMode="External" /><Relationship Id="rId105" Type="http://schemas.openxmlformats.org/officeDocument/2006/relationships/hyperlink" Target="https://podminky.urs.cz/item/CS_URS_2022_01/997221561" TargetMode="External" /><Relationship Id="rId106" Type="http://schemas.openxmlformats.org/officeDocument/2006/relationships/hyperlink" Target="https://podminky.urs.cz/item/CS_URS_2022_01/997221569" TargetMode="External" /><Relationship Id="rId107" Type="http://schemas.openxmlformats.org/officeDocument/2006/relationships/hyperlink" Target="https://podminky.urs.cz/item/CS_URS_2022_01/997221571" TargetMode="External" /><Relationship Id="rId108" Type="http://schemas.openxmlformats.org/officeDocument/2006/relationships/hyperlink" Target="https://podminky.urs.cz/item/CS_URS_2022_01/997221579" TargetMode="External" /><Relationship Id="rId109" Type="http://schemas.openxmlformats.org/officeDocument/2006/relationships/hyperlink" Target="https://podminky.urs.cz/item/CS_URS_2022_01/997221611" TargetMode="External" /><Relationship Id="rId110" Type="http://schemas.openxmlformats.org/officeDocument/2006/relationships/hyperlink" Target="https://podminky.urs.cz/item/CS_URS_2022_01/997221612" TargetMode="External" /><Relationship Id="rId111" Type="http://schemas.openxmlformats.org/officeDocument/2006/relationships/hyperlink" Target="https://podminky.urs.cz/item/CS_URS_2022_01/997221615" TargetMode="External" /><Relationship Id="rId112" Type="http://schemas.openxmlformats.org/officeDocument/2006/relationships/hyperlink" Target="https://podminky.urs.cz/item/CS_URS_2022_01/997221625" TargetMode="External" /><Relationship Id="rId113" Type="http://schemas.openxmlformats.org/officeDocument/2006/relationships/hyperlink" Target="https://podminky.urs.cz/item/CS_URS_2022_01/997221645" TargetMode="External" /><Relationship Id="rId114" Type="http://schemas.openxmlformats.org/officeDocument/2006/relationships/hyperlink" Target="https://podminky.urs.cz/item/CS_URS_2022_01/997221655" TargetMode="External" /><Relationship Id="rId115" Type="http://schemas.openxmlformats.org/officeDocument/2006/relationships/hyperlink" Target="https://podminky.urs.cz/item/CS_URS_2022_01/998223011" TargetMode="External" /><Relationship Id="rId116" Type="http://schemas.openxmlformats.org/officeDocument/2006/relationships/hyperlink" Target="https://podminky.urs.cz/item/CS_URS_2022_01/711161221" TargetMode="External" /><Relationship Id="rId117" Type="http://schemas.openxmlformats.org/officeDocument/2006/relationships/hyperlink" Target="https://podminky.urs.cz/item/CS_URS_2022_01/711161384" TargetMode="External" /><Relationship Id="rId118" Type="http://schemas.openxmlformats.org/officeDocument/2006/relationships/hyperlink" Target="https://podminky.urs.cz/item/CS_URS_2022_01/998711101" TargetMode="External" /><Relationship Id="rId119" Type="http://schemas.openxmlformats.org/officeDocument/2006/relationships/hyperlink" Target="https://podminky.urs.cz/item/CS_URS_2022_01/742121_R11" TargetMode="External" /><Relationship Id="rId120" Type="http://schemas.openxmlformats.org/officeDocument/2006/relationships/hyperlink" Target="https://podminky.urs.cz/item/CS_URS_2022_01/767161111" TargetMode="External" /><Relationship Id="rId121" Type="http://schemas.openxmlformats.org/officeDocument/2006/relationships/hyperlink" Target="https://podminky.urs.cz/item/CS_URS_2022_01/767220120" TargetMode="External" /><Relationship Id="rId122" Type="http://schemas.openxmlformats.org/officeDocument/2006/relationships/hyperlink" Target="https://podminky.urs.cz/item/CS_URS_2022_01/767220550" TargetMode="External" /><Relationship Id="rId123" Type="http://schemas.openxmlformats.org/officeDocument/2006/relationships/hyperlink" Target="https://podminky.urs.cz/item/CS_URS_2022_01/767995113" TargetMode="External" /><Relationship Id="rId124" Type="http://schemas.openxmlformats.org/officeDocument/2006/relationships/hyperlink" Target="https://podminky.urs.cz/item/CS_URS_2022_01/767995114" TargetMode="External" /><Relationship Id="rId125" Type="http://schemas.openxmlformats.org/officeDocument/2006/relationships/hyperlink" Target="https://podminky.urs.cz/item/CS_URS_2022_01/998767101" TargetMode="External" /><Relationship Id="rId126" Type="http://schemas.openxmlformats.org/officeDocument/2006/relationships/hyperlink" Target="https://podminky.urs.cz/item/CS_URS_2022_01/772231313" TargetMode="External" /><Relationship Id="rId127" Type="http://schemas.openxmlformats.org/officeDocument/2006/relationships/hyperlink" Target="https://podminky.urs.cz/item/CS_URS_2022_01/772231424" TargetMode="External" /><Relationship Id="rId128" Type="http://schemas.openxmlformats.org/officeDocument/2006/relationships/hyperlink" Target="https://podminky.urs.cz/item/CS_URS_2022_01/772991111" TargetMode="External" /><Relationship Id="rId129" Type="http://schemas.openxmlformats.org/officeDocument/2006/relationships/hyperlink" Target="https://podminky.urs.cz/item/CS_URS_2022_01/772991411" TargetMode="External" /><Relationship Id="rId130" Type="http://schemas.openxmlformats.org/officeDocument/2006/relationships/hyperlink" Target="https://podminky.urs.cz/item/CS_URS_2022_01/998772101" TargetMode="External" /><Relationship Id="rId131" Type="http://schemas.openxmlformats.org/officeDocument/2006/relationships/hyperlink" Target="https://podminky.urs.cz/item/CS_URS_2022_01/783301303" TargetMode="External" /><Relationship Id="rId132" Type="http://schemas.openxmlformats.org/officeDocument/2006/relationships/hyperlink" Target="https://podminky.urs.cz/item/CS_URS_2022_01/783301313" TargetMode="External" /><Relationship Id="rId133" Type="http://schemas.openxmlformats.org/officeDocument/2006/relationships/hyperlink" Target="https://podminky.urs.cz/item/CS_URS_2022_01/783301401" TargetMode="External" /><Relationship Id="rId134" Type="http://schemas.openxmlformats.org/officeDocument/2006/relationships/hyperlink" Target="https://podminky.urs.cz/item/CS_URS_2022_01/783314201" TargetMode="External" /><Relationship Id="rId135" Type="http://schemas.openxmlformats.org/officeDocument/2006/relationships/hyperlink" Target="https://podminky.urs.cz/item/CS_URS_2022_01/783315101" TargetMode="External" /><Relationship Id="rId136" Type="http://schemas.openxmlformats.org/officeDocument/2006/relationships/hyperlink" Target="https://podminky.urs.cz/item/CS_URS_2022_01/783317101" TargetMode="External" /><Relationship Id="rId137" Type="http://schemas.openxmlformats.org/officeDocument/2006/relationships/hyperlink" Target="https://podminky.urs.cz/item/CS_URS_2022_01/783601711" TargetMode="External" /><Relationship Id="rId138" Type="http://schemas.openxmlformats.org/officeDocument/2006/relationships/hyperlink" Target="https://podminky.urs.cz/item/CS_URS_2022_01/783601715" TargetMode="External" /><Relationship Id="rId139" Type="http://schemas.openxmlformats.org/officeDocument/2006/relationships/hyperlink" Target="https://podminky.urs.cz/item/CS_URS_2022_01/783614551" TargetMode="External" /><Relationship Id="rId140" Type="http://schemas.openxmlformats.org/officeDocument/2006/relationships/hyperlink" Target="https://podminky.urs.cz/item/CS_URS_2022_01/783615551" TargetMode="External" /><Relationship Id="rId141" Type="http://schemas.openxmlformats.org/officeDocument/2006/relationships/hyperlink" Target="https://podminky.urs.cz/item/CS_URS_2022_01/783617601" TargetMode="External" /><Relationship Id="rId142" Type="http://schemas.openxmlformats.org/officeDocument/2006/relationships/hyperlink" Target="https://podminky.urs.cz/item/CS_URS_2022_01/789122210" TargetMode="External" /><Relationship Id="rId143" Type="http://schemas.openxmlformats.org/officeDocument/2006/relationships/hyperlink" Target="https://podminky.urs.cz/item/CS_URS_2022_01/789122230" TargetMode="External" /><Relationship Id="rId144" Type="http://schemas.openxmlformats.org/officeDocument/2006/relationships/hyperlink" Target="https://podminky.urs.cz/item/CS_URS_2022_01/789122240" TargetMode="External" /><Relationship Id="rId145" Type="http://schemas.openxmlformats.org/officeDocument/2006/relationships/hyperlink" Target="https://podminky.urs.cz/item/CS_URS_2022_01/789222542" TargetMode="External" /><Relationship Id="rId146" Type="http://schemas.openxmlformats.org/officeDocument/2006/relationships/hyperlink" Target="https://podminky.urs.cz/item/CS_URS_2022_01/789421532" TargetMode="External" /><Relationship Id="rId14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2" TargetMode="External" /><Relationship Id="rId2" Type="http://schemas.openxmlformats.org/officeDocument/2006/relationships/hyperlink" Target="https://podminky.urs.cz/item/CS_URS_2022_01/119001421" TargetMode="External" /><Relationship Id="rId3" Type="http://schemas.openxmlformats.org/officeDocument/2006/relationships/hyperlink" Target="https://podminky.urs.cz/item/CS_URS_2022_01/132254103" TargetMode="External" /><Relationship Id="rId4" Type="http://schemas.openxmlformats.org/officeDocument/2006/relationships/hyperlink" Target="https://podminky.urs.cz/item/CS_URS_2022_01/139001101" TargetMode="External" /><Relationship Id="rId5" Type="http://schemas.openxmlformats.org/officeDocument/2006/relationships/hyperlink" Target="https://podminky.urs.cz/item/CS_URS_2022_01/151811131" TargetMode="External" /><Relationship Id="rId6" Type="http://schemas.openxmlformats.org/officeDocument/2006/relationships/hyperlink" Target="https://podminky.urs.cz/item/CS_URS_2022_01/151811231" TargetMode="External" /><Relationship Id="rId7" Type="http://schemas.openxmlformats.org/officeDocument/2006/relationships/hyperlink" Target="https://podminky.urs.cz/item/CS_URS_2022_01/162351103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67151101" TargetMode="External" /><Relationship Id="rId10" Type="http://schemas.openxmlformats.org/officeDocument/2006/relationships/hyperlink" Target="https://podminky.urs.cz/item/CS_URS_2022_01/171201231" TargetMode="External" /><Relationship Id="rId11" Type="http://schemas.openxmlformats.org/officeDocument/2006/relationships/hyperlink" Target="https://podminky.urs.cz/item/CS_URS_2022_01/171251201" TargetMode="External" /><Relationship Id="rId12" Type="http://schemas.openxmlformats.org/officeDocument/2006/relationships/hyperlink" Target="https://podminky.urs.cz/item/CS_URS_2022_01/174151101" TargetMode="External" /><Relationship Id="rId13" Type="http://schemas.openxmlformats.org/officeDocument/2006/relationships/hyperlink" Target="https://podminky.urs.cz/item/CS_URS_2022_01/175111101" TargetMode="External" /><Relationship Id="rId14" Type="http://schemas.openxmlformats.org/officeDocument/2006/relationships/hyperlink" Target="https://podminky.urs.cz/item/CS_URS_2022_01/359901211" TargetMode="External" /><Relationship Id="rId15" Type="http://schemas.openxmlformats.org/officeDocument/2006/relationships/hyperlink" Target="https://podminky.urs.cz/item/CS_URS_2022_01/451573111" TargetMode="External" /><Relationship Id="rId16" Type="http://schemas.openxmlformats.org/officeDocument/2006/relationships/hyperlink" Target="https://podminky.urs.cz/item/CS_URS_2022_01/452311131" TargetMode="External" /><Relationship Id="rId17" Type="http://schemas.openxmlformats.org/officeDocument/2006/relationships/hyperlink" Target="https://podminky.urs.cz/item/CS_URS_2022_01/452351101" TargetMode="External" /><Relationship Id="rId18" Type="http://schemas.openxmlformats.org/officeDocument/2006/relationships/hyperlink" Target="https://podminky.urs.cz/item/CS_URS_2022_01/871275211" TargetMode="External" /><Relationship Id="rId19" Type="http://schemas.openxmlformats.org/officeDocument/2006/relationships/hyperlink" Target="https://podminky.urs.cz/item/CS_URS_2022_01/871315211" TargetMode="External" /><Relationship Id="rId20" Type="http://schemas.openxmlformats.org/officeDocument/2006/relationships/hyperlink" Target="https://podminky.urs.cz/item/CS_URS_2022_01/877275211" TargetMode="External" /><Relationship Id="rId21" Type="http://schemas.openxmlformats.org/officeDocument/2006/relationships/hyperlink" Target="https://podminky.urs.cz/item/CS_URS_2022_01/877275221" TargetMode="External" /><Relationship Id="rId22" Type="http://schemas.openxmlformats.org/officeDocument/2006/relationships/hyperlink" Target="https://podminky.urs.cz/item/CS_URS_2022_01/877315211" TargetMode="External" /><Relationship Id="rId23" Type="http://schemas.openxmlformats.org/officeDocument/2006/relationships/hyperlink" Target="https://podminky.urs.cz/item/CS_URS_2022_01/877315221" TargetMode="External" /><Relationship Id="rId24" Type="http://schemas.openxmlformats.org/officeDocument/2006/relationships/hyperlink" Target="https://podminky.urs.cz/item/CS_URS_2022_01/890351851" TargetMode="External" /><Relationship Id="rId25" Type="http://schemas.openxmlformats.org/officeDocument/2006/relationships/hyperlink" Target="https://podminky.urs.cz/item/CS_URS_2022_01/894812312" TargetMode="External" /><Relationship Id="rId26" Type="http://schemas.openxmlformats.org/officeDocument/2006/relationships/hyperlink" Target="https://podminky.urs.cz/item/CS_URS_2022_01/894812313" TargetMode="External" /><Relationship Id="rId27" Type="http://schemas.openxmlformats.org/officeDocument/2006/relationships/hyperlink" Target="https://podminky.urs.cz/item/CS_URS_2022_01/894812332" TargetMode="External" /><Relationship Id="rId28" Type="http://schemas.openxmlformats.org/officeDocument/2006/relationships/hyperlink" Target="https://podminky.urs.cz/item/CS_URS_2022_01/894812339" TargetMode="External" /><Relationship Id="rId29" Type="http://schemas.openxmlformats.org/officeDocument/2006/relationships/hyperlink" Target="https://podminky.urs.cz/item/CS_URS_2022_01/894812354" TargetMode="External" /><Relationship Id="rId30" Type="http://schemas.openxmlformats.org/officeDocument/2006/relationships/hyperlink" Target="https://podminky.urs.cz/item/CS_URS_2022_01/894812612" TargetMode="External" /><Relationship Id="rId31" Type="http://schemas.openxmlformats.org/officeDocument/2006/relationships/hyperlink" Target="https://podminky.urs.cz/item/CS_URS_2022_01/899102211" TargetMode="External" /><Relationship Id="rId32" Type="http://schemas.openxmlformats.org/officeDocument/2006/relationships/hyperlink" Target="https://podminky.urs.cz/item/CS_URS_2022_01/899721111" TargetMode="External" /><Relationship Id="rId33" Type="http://schemas.openxmlformats.org/officeDocument/2006/relationships/hyperlink" Target="https://podminky.urs.cz/item/CS_URS_2022_01/899722114" TargetMode="External" /><Relationship Id="rId34" Type="http://schemas.openxmlformats.org/officeDocument/2006/relationships/hyperlink" Target="https://podminky.urs.cz/item/CS_URS_2022_01/977151124" TargetMode="External" /><Relationship Id="rId35" Type="http://schemas.openxmlformats.org/officeDocument/2006/relationships/hyperlink" Target="https://podminky.urs.cz/item/CS_URS_2022_01/977151911" TargetMode="External" /><Relationship Id="rId36" Type="http://schemas.openxmlformats.org/officeDocument/2006/relationships/hyperlink" Target="https://podminky.urs.cz/item/CS_URS_2022_01/997013501" TargetMode="External" /><Relationship Id="rId37" Type="http://schemas.openxmlformats.org/officeDocument/2006/relationships/hyperlink" Target="https://podminky.urs.cz/item/CS_URS_2022_01/997013509" TargetMode="External" /><Relationship Id="rId38" Type="http://schemas.openxmlformats.org/officeDocument/2006/relationships/hyperlink" Target="https://podminky.urs.cz/item/CS_URS_2022_01/997013602" TargetMode="External" /><Relationship Id="rId39" Type="http://schemas.openxmlformats.org/officeDocument/2006/relationships/hyperlink" Target="https://podminky.urs.cz/item/CS_URS_2022_01/998276101" TargetMode="External" /><Relationship Id="rId40" Type="http://schemas.openxmlformats.org/officeDocument/2006/relationships/hyperlink" Target="https://podminky.urs.cz/item/CS_URS_2022_01/998276124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2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2103000" TargetMode="External" /><Relationship Id="rId5" Type="http://schemas.openxmlformats.org/officeDocument/2006/relationships/hyperlink" Target="https://podminky.urs.cz/item/CS_URS_2022_01/034503000" TargetMode="External" /><Relationship Id="rId6" Type="http://schemas.openxmlformats.org/officeDocument/2006/relationships/hyperlink" Target="https://podminky.urs.cz/item/CS_URS_2022_01/042503000" TargetMode="External" /><Relationship Id="rId7" Type="http://schemas.openxmlformats.org/officeDocument/2006/relationships/hyperlink" Target="https://podminky.urs.cz/item/CS_URS_2022_01/042703000" TargetMode="External" /><Relationship Id="rId8" Type="http://schemas.openxmlformats.org/officeDocument/2006/relationships/hyperlink" Target="https://podminky.urs.cz/item/CS_URS_2022_01/045303000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MS-2022-036_(v02)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RZP_revize_R01_Stavebni upravy objektu c.p. 1800-27, ul. Na Nivach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6. 6. 2022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31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ROUND(AG55+SUM(AG61:AG63),2)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ROUND(AS55+SUM(AS61:AS63),2)</f>
        <v>0</v>
      </c>
      <c r="AT54" s="107">
        <f>ROUND(SUM(AV54:AW54),2)</f>
        <v>0</v>
      </c>
      <c r="AU54" s="108">
        <f>ROUND(AU55+SUM(AU61:AU63),5)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ROUND(AZ55+SUM(AZ61:AZ63),2)</f>
        <v>0</v>
      </c>
      <c r="BA54" s="107">
        <f>ROUND(BA55+SUM(BA61:BA63),2)</f>
        <v>0</v>
      </c>
      <c r="BB54" s="107">
        <f>ROUND(BB55+SUM(BB61:BB63),2)</f>
        <v>0</v>
      </c>
      <c r="BC54" s="107">
        <f>ROUND(BC55+SUM(BC61:BC63),2)</f>
        <v>0</v>
      </c>
      <c r="BD54" s="109">
        <f>ROUND(BD55+SUM(BD61:BD63),2)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7"/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ROUND(SUM(AG56:AG60),2)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75</v>
      </c>
      <c r="AR55" s="119"/>
      <c r="AS55" s="120">
        <f>ROUND(SUM(AS56:AS60),2)</f>
        <v>0</v>
      </c>
      <c r="AT55" s="121">
        <f>ROUND(SUM(AV55:AW55),2)</f>
        <v>0</v>
      </c>
      <c r="AU55" s="122">
        <f>ROUND(SUM(AU56:AU60),5)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ROUND(SUM(AZ56:AZ60),2)</f>
        <v>0</v>
      </c>
      <c r="BA55" s="121">
        <f>ROUND(SUM(BA56:BA60),2)</f>
        <v>0</v>
      </c>
      <c r="BB55" s="121">
        <f>ROUND(SUM(BB56:BB60),2)</f>
        <v>0</v>
      </c>
      <c r="BC55" s="121">
        <f>ROUND(SUM(BC56:BC60),2)</f>
        <v>0</v>
      </c>
      <c r="BD55" s="123">
        <f>ROUND(SUM(BD56:BD60),2)</f>
        <v>0</v>
      </c>
      <c r="BE55" s="7"/>
      <c r="BS55" s="124" t="s">
        <v>68</v>
      </c>
      <c r="BT55" s="124" t="s">
        <v>76</v>
      </c>
      <c r="BU55" s="124" t="s">
        <v>70</v>
      </c>
      <c r="BV55" s="124" t="s">
        <v>71</v>
      </c>
      <c r="BW55" s="124" t="s">
        <v>77</v>
      </c>
      <c r="BX55" s="124" t="s">
        <v>5</v>
      </c>
      <c r="CL55" s="124" t="s">
        <v>19</v>
      </c>
      <c r="CM55" s="124" t="s">
        <v>78</v>
      </c>
    </row>
    <row r="56" s="4" customFormat="1" ht="16.5" customHeight="1">
      <c r="A56" s="125" t="s">
        <v>79</v>
      </c>
      <c r="B56" s="64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81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'D.1.1 - Stavebně - archit...'!J32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82</v>
      </c>
      <c r="AR56" s="66"/>
      <c r="AS56" s="130">
        <v>0</v>
      </c>
      <c r="AT56" s="131">
        <f>ROUND(SUM(AV56:AW56),2)</f>
        <v>0</v>
      </c>
      <c r="AU56" s="132">
        <f>'D.1.1 - Stavebně - archit...'!P116</f>
        <v>0</v>
      </c>
      <c r="AV56" s="131">
        <f>'D.1.1 - Stavebně - archit...'!J35</f>
        <v>0</v>
      </c>
      <c r="AW56" s="131">
        <f>'D.1.1 - Stavebně - archit...'!J36</f>
        <v>0</v>
      </c>
      <c r="AX56" s="131">
        <f>'D.1.1 - Stavebně - archit...'!J37</f>
        <v>0</v>
      </c>
      <c r="AY56" s="131">
        <f>'D.1.1 - Stavebně - archit...'!J38</f>
        <v>0</v>
      </c>
      <c r="AZ56" s="131">
        <f>'D.1.1 - Stavebně - archit...'!F35</f>
        <v>0</v>
      </c>
      <c r="BA56" s="131">
        <f>'D.1.1 - Stavebně - archit...'!F36</f>
        <v>0</v>
      </c>
      <c r="BB56" s="131">
        <f>'D.1.1 - Stavebně - archit...'!F37</f>
        <v>0</v>
      </c>
      <c r="BC56" s="131">
        <f>'D.1.1 - Stavebně - archit...'!F38</f>
        <v>0</v>
      </c>
      <c r="BD56" s="133">
        <f>'D.1.1 - Stavebně - archit...'!F39</f>
        <v>0</v>
      </c>
      <c r="BE56" s="4"/>
      <c r="BT56" s="134" t="s">
        <v>78</v>
      </c>
      <c r="BV56" s="134" t="s">
        <v>71</v>
      </c>
      <c r="BW56" s="134" t="s">
        <v>83</v>
      </c>
      <c r="BX56" s="134" t="s">
        <v>77</v>
      </c>
      <c r="CL56" s="134" t="s">
        <v>19</v>
      </c>
    </row>
    <row r="57" s="4" customFormat="1" ht="16.5" customHeight="1">
      <c r="A57" s="125" t="s">
        <v>79</v>
      </c>
      <c r="B57" s="64"/>
      <c r="C57" s="126"/>
      <c r="D57" s="126"/>
      <c r="E57" s="127" t="s">
        <v>84</v>
      </c>
      <c r="F57" s="127"/>
      <c r="G57" s="127"/>
      <c r="H57" s="127"/>
      <c r="I57" s="127"/>
      <c r="J57" s="126"/>
      <c r="K57" s="127" t="s">
        <v>85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'D.1.4.1 - Zdravotne techn...'!J32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82</v>
      </c>
      <c r="AR57" s="66"/>
      <c r="AS57" s="130">
        <v>0</v>
      </c>
      <c r="AT57" s="131">
        <f>ROUND(SUM(AV57:AW57),2)</f>
        <v>0</v>
      </c>
      <c r="AU57" s="132">
        <f>'D.1.4.1 - Zdravotne techn...'!P96</f>
        <v>0</v>
      </c>
      <c r="AV57" s="131">
        <f>'D.1.4.1 - Zdravotne techn...'!J35</f>
        <v>0</v>
      </c>
      <c r="AW57" s="131">
        <f>'D.1.4.1 - Zdravotne techn...'!J36</f>
        <v>0</v>
      </c>
      <c r="AX57" s="131">
        <f>'D.1.4.1 - Zdravotne techn...'!J37</f>
        <v>0</v>
      </c>
      <c r="AY57" s="131">
        <f>'D.1.4.1 - Zdravotne techn...'!J38</f>
        <v>0</v>
      </c>
      <c r="AZ57" s="131">
        <f>'D.1.4.1 - Zdravotne techn...'!F35</f>
        <v>0</v>
      </c>
      <c r="BA57" s="131">
        <f>'D.1.4.1 - Zdravotne techn...'!F36</f>
        <v>0</v>
      </c>
      <c r="BB57" s="131">
        <f>'D.1.4.1 - Zdravotne techn...'!F37</f>
        <v>0</v>
      </c>
      <c r="BC57" s="131">
        <f>'D.1.4.1 - Zdravotne techn...'!F38</f>
        <v>0</v>
      </c>
      <c r="BD57" s="133">
        <f>'D.1.4.1 - Zdravotne techn...'!F39</f>
        <v>0</v>
      </c>
      <c r="BE57" s="4"/>
      <c r="BT57" s="134" t="s">
        <v>78</v>
      </c>
      <c r="BV57" s="134" t="s">
        <v>71</v>
      </c>
      <c r="BW57" s="134" t="s">
        <v>86</v>
      </c>
      <c r="BX57" s="134" t="s">
        <v>77</v>
      </c>
      <c r="CL57" s="134" t="s">
        <v>19</v>
      </c>
    </row>
    <row r="58" s="4" customFormat="1" ht="16.5" customHeight="1">
      <c r="A58" s="125" t="s">
        <v>79</v>
      </c>
      <c r="B58" s="64"/>
      <c r="C58" s="126"/>
      <c r="D58" s="126"/>
      <c r="E58" s="127" t="s">
        <v>87</v>
      </c>
      <c r="F58" s="127"/>
      <c r="G58" s="127"/>
      <c r="H58" s="127"/>
      <c r="I58" s="127"/>
      <c r="J58" s="126"/>
      <c r="K58" s="127" t="s">
        <v>88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'D.1.4.2 - Ústřední vytápění'!J32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82</v>
      </c>
      <c r="AR58" s="66"/>
      <c r="AS58" s="130">
        <v>0</v>
      </c>
      <c r="AT58" s="131">
        <f>ROUND(SUM(AV58:AW58),2)</f>
        <v>0</v>
      </c>
      <c r="AU58" s="132">
        <f>'D.1.4.2 - Ústřední vytápění'!P94</f>
        <v>0</v>
      </c>
      <c r="AV58" s="131">
        <f>'D.1.4.2 - Ústřední vytápění'!J35</f>
        <v>0</v>
      </c>
      <c r="AW58" s="131">
        <f>'D.1.4.2 - Ústřední vytápění'!J36</f>
        <v>0</v>
      </c>
      <c r="AX58" s="131">
        <f>'D.1.4.2 - Ústřední vytápění'!J37</f>
        <v>0</v>
      </c>
      <c r="AY58" s="131">
        <f>'D.1.4.2 - Ústřední vytápění'!J38</f>
        <v>0</v>
      </c>
      <c r="AZ58" s="131">
        <f>'D.1.4.2 - Ústřední vytápění'!F35</f>
        <v>0</v>
      </c>
      <c r="BA58" s="131">
        <f>'D.1.4.2 - Ústřední vytápění'!F36</f>
        <v>0</v>
      </c>
      <c r="BB58" s="131">
        <f>'D.1.4.2 - Ústřední vytápění'!F37</f>
        <v>0</v>
      </c>
      <c r="BC58" s="131">
        <f>'D.1.4.2 - Ústřední vytápění'!F38</f>
        <v>0</v>
      </c>
      <c r="BD58" s="133">
        <f>'D.1.4.2 - Ústřední vytápění'!F39</f>
        <v>0</v>
      </c>
      <c r="BE58" s="4"/>
      <c r="BT58" s="134" t="s">
        <v>78</v>
      </c>
      <c r="BV58" s="134" t="s">
        <v>71</v>
      </c>
      <c r="BW58" s="134" t="s">
        <v>89</v>
      </c>
      <c r="BX58" s="134" t="s">
        <v>77</v>
      </c>
      <c r="CL58" s="134" t="s">
        <v>19</v>
      </c>
    </row>
    <row r="59" s="4" customFormat="1" ht="16.5" customHeight="1">
      <c r="A59" s="125" t="s">
        <v>79</v>
      </c>
      <c r="B59" s="64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91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'D.1.4.4 - Vzduchotechnika...'!J32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82</v>
      </c>
      <c r="AR59" s="66"/>
      <c r="AS59" s="130">
        <v>0</v>
      </c>
      <c r="AT59" s="131">
        <f>ROUND(SUM(AV59:AW59),2)</f>
        <v>0</v>
      </c>
      <c r="AU59" s="132">
        <f>'D.1.4.4 - Vzduchotechnika...'!P99</f>
        <v>0</v>
      </c>
      <c r="AV59" s="131">
        <f>'D.1.4.4 - Vzduchotechnika...'!J35</f>
        <v>0</v>
      </c>
      <c r="AW59" s="131">
        <f>'D.1.4.4 - Vzduchotechnika...'!J36</f>
        <v>0</v>
      </c>
      <c r="AX59" s="131">
        <f>'D.1.4.4 - Vzduchotechnika...'!J37</f>
        <v>0</v>
      </c>
      <c r="AY59" s="131">
        <f>'D.1.4.4 - Vzduchotechnika...'!J38</f>
        <v>0</v>
      </c>
      <c r="AZ59" s="131">
        <f>'D.1.4.4 - Vzduchotechnika...'!F35</f>
        <v>0</v>
      </c>
      <c r="BA59" s="131">
        <f>'D.1.4.4 - Vzduchotechnika...'!F36</f>
        <v>0</v>
      </c>
      <c r="BB59" s="131">
        <f>'D.1.4.4 - Vzduchotechnika...'!F37</f>
        <v>0</v>
      </c>
      <c r="BC59" s="131">
        <f>'D.1.4.4 - Vzduchotechnika...'!F38</f>
        <v>0</v>
      </c>
      <c r="BD59" s="133">
        <f>'D.1.4.4 - Vzduchotechnika...'!F39</f>
        <v>0</v>
      </c>
      <c r="BE59" s="4"/>
      <c r="BT59" s="134" t="s">
        <v>78</v>
      </c>
      <c r="BV59" s="134" t="s">
        <v>71</v>
      </c>
      <c r="BW59" s="134" t="s">
        <v>92</v>
      </c>
      <c r="BX59" s="134" t="s">
        <v>77</v>
      </c>
      <c r="CL59" s="134" t="s">
        <v>19</v>
      </c>
    </row>
    <row r="60" s="4" customFormat="1" ht="16.5" customHeight="1">
      <c r="A60" s="125" t="s">
        <v>79</v>
      </c>
      <c r="B60" s="64"/>
      <c r="C60" s="126"/>
      <c r="D60" s="126"/>
      <c r="E60" s="127" t="s">
        <v>93</v>
      </c>
      <c r="F60" s="127"/>
      <c r="G60" s="127"/>
      <c r="H60" s="127"/>
      <c r="I60" s="127"/>
      <c r="J60" s="126"/>
      <c r="K60" s="127" t="s">
        <v>94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'D.1.4.3.1 - Elektroinstal...'!J32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82</v>
      </c>
      <c r="AR60" s="66"/>
      <c r="AS60" s="130">
        <v>0</v>
      </c>
      <c r="AT60" s="131">
        <f>ROUND(SUM(AV60:AW60),2)</f>
        <v>0</v>
      </c>
      <c r="AU60" s="132">
        <f>'D.1.4.3.1 - Elektroinstal...'!P91</f>
        <v>0</v>
      </c>
      <c r="AV60" s="131">
        <f>'D.1.4.3.1 - Elektroinstal...'!J35</f>
        <v>0</v>
      </c>
      <c r="AW60" s="131">
        <f>'D.1.4.3.1 - Elektroinstal...'!J36</f>
        <v>0</v>
      </c>
      <c r="AX60" s="131">
        <f>'D.1.4.3.1 - Elektroinstal...'!J37</f>
        <v>0</v>
      </c>
      <c r="AY60" s="131">
        <f>'D.1.4.3.1 - Elektroinstal...'!J38</f>
        <v>0</v>
      </c>
      <c r="AZ60" s="131">
        <f>'D.1.4.3.1 - Elektroinstal...'!F35</f>
        <v>0</v>
      </c>
      <c r="BA60" s="131">
        <f>'D.1.4.3.1 - Elektroinstal...'!F36</f>
        <v>0</v>
      </c>
      <c r="BB60" s="131">
        <f>'D.1.4.3.1 - Elektroinstal...'!F37</f>
        <v>0</v>
      </c>
      <c r="BC60" s="131">
        <f>'D.1.4.3.1 - Elektroinstal...'!F38</f>
        <v>0</v>
      </c>
      <c r="BD60" s="133">
        <f>'D.1.4.3.1 - Elektroinstal...'!F39</f>
        <v>0</v>
      </c>
      <c r="BE60" s="4"/>
      <c r="BT60" s="134" t="s">
        <v>78</v>
      </c>
      <c r="BV60" s="134" t="s">
        <v>71</v>
      </c>
      <c r="BW60" s="134" t="s">
        <v>95</v>
      </c>
      <c r="BX60" s="134" t="s">
        <v>77</v>
      </c>
      <c r="CL60" s="134" t="s">
        <v>19</v>
      </c>
    </row>
    <row r="61" s="7" customFormat="1" ht="16.5" customHeight="1">
      <c r="A61" s="125" t="s">
        <v>79</v>
      </c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7">
        <f>'SO 02 - Nové zpevněné plochy'!J30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75</v>
      </c>
      <c r="AR61" s="119"/>
      <c r="AS61" s="120">
        <v>0</v>
      </c>
      <c r="AT61" s="121">
        <f>ROUND(SUM(AV61:AW61),2)</f>
        <v>0</v>
      </c>
      <c r="AU61" s="122">
        <f>'SO 02 - Nové zpevněné plochy'!P95</f>
        <v>0</v>
      </c>
      <c r="AV61" s="121">
        <f>'SO 02 - Nové zpevněné plochy'!J33</f>
        <v>0</v>
      </c>
      <c r="AW61" s="121">
        <f>'SO 02 - Nové zpevněné plochy'!J34</f>
        <v>0</v>
      </c>
      <c r="AX61" s="121">
        <f>'SO 02 - Nové zpevněné plochy'!J35</f>
        <v>0</v>
      </c>
      <c r="AY61" s="121">
        <f>'SO 02 - Nové zpevněné plochy'!J36</f>
        <v>0</v>
      </c>
      <c r="AZ61" s="121">
        <f>'SO 02 - Nové zpevněné plochy'!F33</f>
        <v>0</v>
      </c>
      <c r="BA61" s="121">
        <f>'SO 02 - Nové zpevněné plochy'!F34</f>
        <v>0</v>
      </c>
      <c r="BB61" s="121">
        <f>'SO 02 - Nové zpevněné plochy'!F35</f>
        <v>0</v>
      </c>
      <c r="BC61" s="121">
        <f>'SO 02 - Nové zpevněné plochy'!F36</f>
        <v>0</v>
      </c>
      <c r="BD61" s="123">
        <f>'SO 02 - Nové zpevněné plochy'!F37</f>
        <v>0</v>
      </c>
      <c r="BE61" s="7"/>
      <c r="BT61" s="124" t="s">
        <v>76</v>
      </c>
      <c r="BV61" s="124" t="s">
        <v>71</v>
      </c>
      <c r="BW61" s="124" t="s">
        <v>98</v>
      </c>
      <c r="BX61" s="124" t="s">
        <v>5</v>
      </c>
      <c r="CL61" s="124" t="s">
        <v>19</v>
      </c>
      <c r="CM61" s="124" t="s">
        <v>78</v>
      </c>
    </row>
    <row r="62" s="7" customFormat="1" ht="16.5" customHeight="1">
      <c r="A62" s="125" t="s">
        <v>79</v>
      </c>
      <c r="B62" s="112"/>
      <c r="C62" s="113"/>
      <c r="D62" s="114" t="s">
        <v>99</v>
      </c>
      <c r="E62" s="114"/>
      <c r="F62" s="114"/>
      <c r="G62" s="114"/>
      <c r="H62" s="114"/>
      <c r="I62" s="115"/>
      <c r="J62" s="114" t="s">
        <v>100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7">
        <f>'IO 01 - Venkovní kanaliza...'!J30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75</v>
      </c>
      <c r="AR62" s="119"/>
      <c r="AS62" s="120">
        <v>0</v>
      </c>
      <c r="AT62" s="121">
        <f>ROUND(SUM(AV62:AW62),2)</f>
        <v>0</v>
      </c>
      <c r="AU62" s="122">
        <f>'IO 01 - Venkovní kanaliza...'!P87</f>
        <v>0</v>
      </c>
      <c r="AV62" s="121">
        <f>'IO 01 - Venkovní kanaliza...'!J33</f>
        <v>0</v>
      </c>
      <c r="AW62" s="121">
        <f>'IO 01 - Venkovní kanaliza...'!J34</f>
        <v>0</v>
      </c>
      <c r="AX62" s="121">
        <f>'IO 01 - Venkovní kanaliza...'!J35</f>
        <v>0</v>
      </c>
      <c r="AY62" s="121">
        <f>'IO 01 - Venkovní kanaliza...'!J36</f>
        <v>0</v>
      </c>
      <c r="AZ62" s="121">
        <f>'IO 01 - Venkovní kanaliza...'!F33</f>
        <v>0</v>
      </c>
      <c r="BA62" s="121">
        <f>'IO 01 - Venkovní kanaliza...'!F34</f>
        <v>0</v>
      </c>
      <c r="BB62" s="121">
        <f>'IO 01 - Venkovní kanaliza...'!F35</f>
        <v>0</v>
      </c>
      <c r="BC62" s="121">
        <f>'IO 01 - Venkovní kanaliza...'!F36</f>
        <v>0</v>
      </c>
      <c r="BD62" s="123">
        <f>'IO 01 - Venkovní kanaliza...'!F37</f>
        <v>0</v>
      </c>
      <c r="BE62" s="7"/>
      <c r="BT62" s="124" t="s">
        <v>76</v>
      </c>
      <c r="BV62" s="124" t="s">
        <v>71</v>
      </c>
      <c r="BW62" s="124" t="s">
        <v>101</v>
      </c>
      <c r="BX62" s="124" t="s">
        <v>5</v>
      </c>
      <c r="CL62" s="124" t="s">
        <v>19</v>
      </c>
      <c r="CM62" s="124" t="s">
        <v>78</v>
      </c>
    </row>
    <row r="63" s="7" customFormat="1" ht="16.5" customHeight="1">
      <c r="A63" s="125" t="s">
        <v>79</v>
      </c>
      <c r="B63" s="112"/>
      <c r="C63" s="113"/>
      <c r="D63" s="114" t="s">
        <v>102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7">
        <f>'VON - Vedlejší a ostatní ...'!J30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75</v>
      </c>
      <c r="AR63" s="119"/>
      <c r="AS63" s="135">
        <v>0</v>
      </c>
      <c r="AT63" s="136">
        <f>ROUND(SUM(AV63:AW63),2)</f>
        <v>0</v>
      </c>
      <c r="AU63" s="137">
        <f>'VON - Vedlejší a ostatní ...'!P83</f>
        <v>0</v>
      </c>
      <c r="AV63" s="136">
        <f>'VON - Vedlejší a ostatní ...'!J33</f>
        <v>0</v>
      </c>
      <c r="AW63" s="136">
        <f>'VON - Vedlejší a ostatní ...'!J34</f>
        <v>0</v>
      </c>
      <c r="AX63" s="136">
        <f>'VON - Vedlejší a ostatní ...'!J35</f>
        <v>0</v>
      </c>
      <c r="AY63" s="136">
        <f>'VON - Vedlejší a ostatní ...'!J36</f>
        <v>0</v>
      </c>
      <c r="AZ63" s="136">
        <f>'VON - Vedlejší a ostatní ...'!F33</f>
        <v>0</v>
      </c>
      <c r="BA63" s="136">
        <f>'VON - Vedlejší a ostatní ...'!F34</f>
        <v>0</v>
      </c>
      <c r="BB63" s="136">
        <f>'VON - Vedlejší a ostatní ...'!F35</f>
        <v>0</v>
      </c>
      <c r="BC63" s="136">
        <f>'VON - Vedlejší a ostatní ...'!F36</f>
        <v>0</v>
      </c>
      <c r="BD63" s="138">
        <f>'VON - Vedlejší a ostatní ...'!F37</f>
        <v>0</v>
      </c>
      <c r="BE63" s="7"/>
      <c r="BT63" s="124" t="s">
        <v>76</v>
      </c>
      <c r="BV63" s="124" t="s">
        <v>71</v>
      </c>
      <c r="BW63" s="124" t="s">
        <v>104</v>
      </c>
      <c r="BX63" s="124" t="s">
        <v>5</v>
      </c>
      <c r="CL63" s="124" t="s">
        <v>19</v>
      </c>
      <c r="CM63" s="124" t="s">
        <v>78</v>
      </c>
    </row>
    <row r="64" s="2" customFormat="1" ht="30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sheetProtection sheet="1" formatColumns="0" formatRows="0" objects="1" scenarios="1" spinCount="100000" saltValue="ft22zHRkrYs3DICDcE2fgM9sFHEaW4o+Ltkrsx/RmdirpcOmjHTEWI9GK1/2Hhqe11bm/OzSxETEbtyyhGMDbA==" hashValue="QepEgSONMh3cNiac+NzktmHd/sbhoSGq27bzqU+8Ibhoh0Bc7HmZ+TjqVQ+UfGOO6DuklGcZnTQNa2IyMP6TcA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 - Stavebně - archit...'!C2" display="/"/>
    <hyperlink ref="A57" location="'D.1.4.1 - Zdravotne techn...'!C2" display="/"/>
    <hyperlink ref="A58" location="'D.1.4.2 - Ústřední vytápění'!C2" display="/"/>
    <hyperlink ref="A59" location="'D.1.4.4 - Vzduchotechnika...'!C2" display="/"/>
    <hyperlink ref="A60" location="'D.1.4.3.1 - Elektroinstal...'!C2" display="/"/>
    <hyperlink ref="A61" location="'SO 02 - Nové zpevněné plochy'!C2" display="/"/>
    <hyperlink ref="A62" location="'IO 01 - Venkovní kanaliza...'!C2" display="/"/>
    <hyperlink ref="A6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39" t="s">
        <v>105</v>
      </c>
      <c r="BA2" s="139" t="s">
        <v>106</v>
      </c>
      <c r="BB2" s="139" t="s">
        <v>107</v>
      </c>
      <c r="BC2" s="139" t="s">
        <v>108</v>
      </c>
      <c r="BD2" s="139" t="s">
        <v>109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  <c r="AZ3" s="139" t="s">
        <v>110</v>
      </c>
      <c r="BA3" s="139" t="s">
        <v>111</v>
      </c>
      <c r="BB3" s="139" t="s">
        <v>112</v>
      </c>
      <c r="BC3" s="139" t="s">
        <v>113</v>
      </c>
      <c r="BD3" s="139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  <c r="AZ4" s="139" t="s">
        <v>115</v>
      </c>
      <c r="BA4" s="139" t="s">
        <v>116</v>
      </c>
      <c r="BB4" s="139" t="s">
        <v>112</v>
      </c>
      <c r="BC4" s="139" t="s">
        <v>117</v>
      </c>
      <c r="BD4" s="139" t="s">
        <v>109</v>
      </c>
    </row>
    <row r="5" hidden="1" s="1" customFormat="1" ht="6.96" customHeight="1">
      <c r="B5" s="21"/>
      <c r="L5" s="21"/>
      <c r="AZ5" s="139" t="s">
        <v>118</v>
      </c>
      <c r="BA5" s="139" t="s">
        <v>119</v>
      </c>
      <c r="BB5" s="139" t="s">
        <v>112</v>
      </c>
      <c r="BC5" s="139" t="s">
        <v>120</v>
      </c>
      <c r="BD5" s="139" t="s">
        <v>78</v>
      </c>
    </row>
    <row r="6" hidden="1" s="1" customFormat="1" ht="12" customHeight="1">
      <c r="B6" s="21"/>
      <c r="D6" s="144" t="s">
        <v>16</v>
      </c>
      <c r="L6" s="21"/>
      <c r="AZ6" s="139" t="s">
        <v>121</v>
      </c>
      <c r="BA6" s="139" t="s">
        <v>122</v>
      </c>
      <c r="BB6" s="139" t="s">
        <v>112</v>
      </c>
      <c r="BC6" s="139" t="s">
        <v>123</v>
      </c>
      <c r="BD6" s="139" t="s">
        <v>78</v>
      </c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  <c r="AZ7" s="139" t="s">
        <v>124</v>
      </c>
      <c r="BA7" s="139" t="s">
        <v>125</v>
      </c>
      <c r="BB7" s="139" t="s">
        <v>112</v>
      </c>
      <c r="BC7" s="139" t="s">
        <v>126</v>
      </c>
      <c r="BD7" s="139" t="s">
        <v>78</v>
      </c>
    </row>
    <row r="8" hidden="1" s="1" customFormat="1" ht="12" customHeight="1">
      <c r="B8" s="21"/>
      <c r="D8" s="144" t="s">
        <v>127</v>
      </c>
      <c r="L8" s="21"/>
      <c r="AZ8" s="139" t="s">
        <v>128</v>
      </c>
      <c r="BA8" s="139" t="s">
        <v>129</v>
      </c>
      <c r="BB8" s="139" t="s">
        <v>107</v>
      </c>
      <c r="BC8" s="139" t="s">
        <v>130</v>
      </c>
      <c r="BD8" s="139" t="s">
        <v>109</v>
      </c>
    </row>
    <row r="9" hidden="1" s="2" customFormat="1" ht="16.5" customHeight="1">
      <c r="A9" s="39"/>
      <c r="B9" s="45"/>
      <c r="C9" s="39"/>
      <c r="D9" s="39"/>
      <c r="E9" s="145" t="s">
        <v>131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9" t="s">
        <v>132</v>
      </c>
      <c r="BA9" s="139" t="s">
        <v>133</v>
      </c>
      <c r="BB9" s="139" t="s">
        <v>112</v>
      </c>
      <c r="BC9" s="139" t="s">
        <v>134</v>
      </c>
      <c r="BD9" s="139" t="s">
        <v>78</v>
      </c>
    </row>
    <row r="10" hidden="1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9" t="s">
        <v>136</v>
      </c>
      <c r="BA10" s="139" t="s">
        <v>137</v>
      </c>
      <c r="BB10" s="139" t="s">
        <v>112</v>
      </c>
      <c r="BC10" s="139" t="s">
        <v>138</v>
      </c>
      <c r="BD10" s="139" t="s">
        <v>109</v>
      </c>
    </row>
    <row r="11" hidden="1" s="2" customFormat="1" ht="16.5" customHeight="1">
      <c r="A11" s="39"/>
      <c r="B11" s="45"/>
      <c r="C11" s="39"/>
      <c r="D11" s="39"/>
      <c r="E11" s="147" t="s">
        <v>139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9" t="s">
        <v>140</v>
      </c>
      <c r="BA11" s="139" t="s">
        <v>141</v>
      </c>
      <c r="BB11" s="139" t="s">
        <v>112</v>
      </c>
      <c r="BC11" s="139" t="s">
        <v>142</v>
      </c>
      <c r="BD11" s="139" t="s">
        <v>109</v>
      </c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9" t="s">
        <v>143</v>
      </c>
      <c r="BA12" s="139" t="s">
        <v>144</v>
      </c>
      <c r="BB12" s="139" t="s">
        <v>112</v>
      </c>
      <c r="BC12" s="139" t="s">
        <v>145</v>
      </c>
      <c r="BD12" s="139" t="s">
        <v>109</v>
      </c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9" t="s">
        <v>146</v>
      </c>
      <c r="BA13" s="139" t="s">
        <v>147</v>
      </c>
      <c r="BB13" s="139" t="s">
        <v>112</v>
      </c>
      <c r="BC13" s="139" t="s">
        <v>148</v>
      </c>
      <c r="BD13" s="139" t="s">
        <v>78</v>
      </c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9" t="s">
        <v>149</v>
      </c>
      <c r="BA14" s="139" t="s">
        <v>150</v>
      </c>
      <c r="BB14" s="139" t="s">
        <v>112</v>
      </c>
      <c r="BC14" s="139" t="s">
        <v>151</v>
      </c>
      <c r="BD14" s="139" t="s">
        <v>78</v>
      </c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9" t="s">
        <v>152</v>
      </c>
      <c r="BA15" s="139" t="s">
        <v>153</v>
      </c>
      <c r="BB15" s="139" t="s">
        <v>107</v>
      </c>
      <c r="BC15" s="139" t="s">
        <v>154</v>
      </c>
      <c r="BD15" s="139" t="s">
        <v>78</v>
      </c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9" t="s">
        <v>155</v>
      </c>
      <c r="BA16" s="139" t="s">
        <v>156</v>
      </c>
      <c r="BB16" s="139" t="s">
        <v>112</v>
      </c>
      <c r="BC16" s="139" t="s">
        <v>157</v>
      </c>
      <c r="BD16" s="139" t="s">
        <v>78</v>
      </c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39" t="s">
        <v>158</v>
      </c>
      <c r="BA17" s="139" t="s">
        <v>159</v>
      </c>
      <c r="BB17" s="139" t="s">
        <v>107</v>
      </c>
      <c r="BC17" s="139" t="s">
        <v>160</v>
      </c>
      <c r="BD17" s="139" t="s">
        <v>78</v>
      </c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39" t="s">
        <v>161</v>
      </c>
      <c r="BA18" s="139" t="s">
        <v>162</v>
      </c>
      <c r="BB18" s="139" t="s">
        <v>112</v>
      </c>
      <c r="BC18" s="139" t="s">
        <v>163</v>
      </c>
      <c r="BD18" s="139" t="s">
        <v>109</v>
      </c>
    </row>
    <row r="19" hidden="1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39" t="s">
        <v>164</v>
      </c>
      <c r="BA19" s="139" t="s">
        <v>165</v>
      </c>
      <c r="BB19" s="139" t="s">
        <v>107</v>
      </c>
      <c r="BC19" s="139" t="s">
        <v>166</v>
      </c>
      <c r="BD19" s="139" t="s">
        <v>109</v>
      </c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39" t="s">
        <v>167</v>
      </c>
      <c r="BA20" s="139" t="s">
        <v>168</v>
      </c>
      <c r="BB20" s="139" t="s">
        <v>112</v>
      </c>
      <c r="BC20" s="139" t="s">
        <v>169</v>
      </c>
      <c r="BD20" s="139" t="s">
        <v>78</v>
      </c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39" t="s">
        <v>170</v>
      </c>
      <c r="BA21" s="139" t="s">
        <v>171</v>
      </c>
      <c r="BB21" s="139" t="s">
        <v>107</v>
      </c>
      <c r="BC21" s="139" t="s">
        <v>172</v>
      </c>
      <c r="BD21" s="139" t="s">
        <v>78</v>
      </c>
    </row>
    <row r="22" hidden="1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39" t="s">
        <v>173</v>
      </c>
      <c r="BA22" s="139" t="s">
        <v>174</v>
      </c>
      <c r="BB22" s="139" t="s">
        <v>112</v>
      </c>
      <c r="BC22" s="139" t="s">
        <v>175</v>
      </c>
      <c r="BD22" s="139" t="s">
        <v>109</v>
      </c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39" t="s">
        <v>176</v>
      </c>
      <c r="BA23" s="139" t="s">
        <v>177</v>
      </c>
      <c r="BB23" s="139" t="s">
        <v>112</v>
      </c>
      <c r="BC23" s="139" t="s">
        <v>178</v>
      </c>
      <c r="BD23" s="139" t="s">
        <v>109</v>
      </c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39" t="s">
        <v>179</v>
      </c>
      <c r="BA24" s="139" t="s">
        <v>180</v>
      </c>
      <c r="BB24" s="139" t="s">
        <v>112</v>
      </c>
      <c r="BC24" s="139" t="s">
        <v>181</v>
      </c>
      <c r="BD24" s="139" t="s">
        <v>109</v>
      </c>
    </row>
    <row r="25" hidden="1" s="2" customFormat="1" ht="12" customHeight="1">
      <c r="A25" s="39"/>
      <c r="B25" s="45"/>
      <c r="C25" s="39"/>
      <c r="D25" s="144" t="s">
        <v>31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39" t="s">
        <v>182</v>
      </c>
      <c r="BA25" s="139" t="s">
        <v>183</v>
      </c>
      <c r="BB25" s="139" t="s">
        <v>112</v>
      </c>
      <c r="BC25" s="139" t="s">
        <v>184</v>
      </c>
      <c r="BD25" s="139" t="s">
        <v>109</v>
      </c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27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39" t="s">
        <v>185</v>
      </c>
      <c r="BA26" s="139" t="s">
        <v>186</v>
      </c>
      <c r="BB26" s="139" t="s">
        <v>107</v>
      </c>
      <c r="BC26" s="139" t="s">
        <v>187</v>
      </c>
      <c r="BD26" s="139" t="s">
        <v>109</v>
      </c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33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35</v>
      </c>
      <c r="E32" s="39"/>
      <c r="F32" s="39"/>
      <c r="G32" s="39"/>
      <c r="H32" s="39"/>
      <c r="I32" s="39"/>
      <c r="J32" s="155">
        <f>ROUND(J116,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37</v>
      </c>
      <c r="G34" s="39"/>
      <c r="H34" s="39"/>
      <c r="I34" s="156" t="s">
        <v>36</v>
      </c>
      <c r="J34" s="156" t="s">
        <v>38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39</v>
      </c>
      <c r="E35" s="144" t="s">
        <v>40</v>
      </c>
      <c r="F35" s="158">
        <f>ROUND((SUM(BE116:BE4350)),  2)</f>
        <v>0</v>
      </c>
      <c r="G35" s="39"/>
      <c r="H35" s="39"/>
      <c r="I35" s="159">
        <v>0.20999999999999999</v>
      </c>
      <c r="J35" s="158">
        <f>ROUND(((SUM(BE116:BE4350))*I35),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41</v>
      </c>
      <c r="F36" s="158">
        <f>ROUND((SUM(BF116:BF4350)),  2)</f>
        <v>0</v>
      </c>
      <c r="G36" s="39"/>
      <c r="H36" s="39"/>
      <c r="I36" s="159">
        <v>0.14999999999999999</v>
      </c>
      <c r="J36" s="158">
        <f>ROUND(((SUM(BF116:BF4350))*I36),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42</v>
      </c>
      <c r="F37" s="158">
        <f>ROUND((SUM(BG116:BG4350)),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43</v>
      </c>
      <c r="F38" s="158">
        <f>ROUND((SUM(BH116:BH4350)),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44</v>
      </c>
      <c r="F39" s="158">
        <f>ROUND((SUM(BI116:BI4350)),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RZP_revize_R01_Stavebni upravy objektu c.p. 1800-27, ul. Na Nivach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D.1.1 - Stavebně - archit...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189</v>
      </c>
      <c r="D61" s="173"/>
      <c r="E61" s="173"/>
      <c r="F61" s="173"/>
      <c r="G61" s="173"/>
      <c r="H61" s="173"/>
      <c r="I61" s="173"/>
      <c r="J61" s="174" t="s">
        <v>190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67</v>
      </c>
      <c r="D63" s="41"/>
      <c r="E63" s="41"/>
      <c r="F63" s="41"/>
      <c r="G63" s="41"/>
      <c r="H63" s="41"/>
      <c r="I63" s="41"/>
      <c r="J63" s="103">
        <f>J116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191</v>
      </c>
    </row>
    <row r="64" s="9" customFormat="1" ht="24.96" customHeight="1">
      <c r="A64" s="9"/>
      <c r="B64" s="176"/>
      <c r="C64" s="177"/>
      <c r="D64" s="178" t="s">
        <v>192</v>
      </c>
      <c r="E64" s="179"/>
      <c r="F64" s="179"/>
      <c r="G64" s="179"/>
      <c r="H64" s="179"/>
      <c r="I64" s="179"/>
      <c r="J64" s="180">
        <f>J117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193</v>
      </c>
      <c r="E65" s="184"/>
      <c r="F65" s="184"/>
      <c r="G65" s="184"/>
      <c r="H65" s="184"/>
      <c r="I65" s="184"/>
      <c r="J65" s="185">
        <f>J118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194</v>
      </c>
      <c r="E66" s="184"/>
      <c r="F66" s="184"/>
      <c r="G66" s="184"/>
      <c r="H66" s="184"/>
      <c r="I66" s="184"/>
      <c r="J66" s="185">
        <f>J297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195</v>
      </c>
      <c r="E67" s="184"/>
      <c r="F67" s="184"/>
      <c r="G67" s="184"/>
      <c r="H67" s="184"/>
      <c r="I67" s="184"/>
      <c r="J67" s="185">
        <f>J429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196</v>
      </c>
      <c r="E68" s="184"/>
      <c r="F68" s="184"/>
      <c r="G68" s="184"/>
      <c r="H68" s="184"/>
      <c r="I68" s="184"/>
      <c r="J68" s="185">
        <f>J728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197</v>
      </c>
      <c r="E69" s="184"/>
      <c r="F69" s="184"/>
      <c r="G69" s="184"/>
      <c r="H69" s="184"/>
      <c r="I69" s="184"/>
      <c r="J69" s="185">
        <f>J732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198</v>
      </c>
      <c r="E70" s="184"/>
      <c r="F70" s="184"/>
      <c r="G70" s="184"/>
      <c r="H70" s="184"/>
      <c r="I70" s="184"/>
      <c r="J70" s="185">
        <f>J764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199</v>
      </c>
      <c r="E71" s="184"/>
      <c r="F71" s="184"/>
      <c r="G71" s="184"/>
      <c r="H71" s="184"/>
      <c r="I71" s="184"/>
      <c r="J71" s="185">
        <f>J1141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200</v>
      </c>
      <c r="E72" s="184"/>
      <c r="F72" s="184"/>
      <c r="G72" s="184"/>
      <c r="H72" s="184"/>
      <c r="I72" s="184"/>
      <c r="J72" s="185">
        <f>J1241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201</v>
      </c>
      <c r="E73" s="184"/>
      <c r="F73" s="184"/>
      <c r="G73" s="184"/>
      <c r="H73" s="184"/>
      <c r="I73" s="184"/>
      <c r="J73" s="185">
        <f>J1839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202</v>
      </c>
      <c r="E74" s="184"/>
      <c r="F74" s="184"/>
      <c r="G74" s="184"/>
      <c r="H74" s="184"/>
      <c r="I74" s="184"/>
      <c r="J74" s="185">
        <f>J1853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203</v>
      </c>
      <c r="E75" s="179"/>
      <c r="F75" s="179"/>
      <c r="G75" s="179"/>
      <c r="H75" s="179"/>
      <c r="I75" s="179"/>
      <c r="J75" s="180">
        <f>J1857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6"/>
      <c r="D76" s="183" t="s">
        <v>204</v>
      </c>
      <c r="E76" s="184"/>
      <c r="F76" s="184"/>
      <c r="G76" s="184"/>
      <c r="H76" s="184"/>
      <c r="I76" s="184"/>
      <c r="J76" s="185">
        <f>J1858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6"/>
      <c r="D77" s="183" t="s">
        <v>205</v>
      </c>
      <c r="E77" s="184"/>
      <c r="F77" s="184"/>
      <c r="G77" s="184"/>
      <c r="H77" s="184"/>
      <c r="I77" s="184"/>
      <c r="J77" s="185">
        <f>J1943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6"/>
      <c r="D78" s="183" t="s">
        <v>206</v>
      </c>
      <c r="E78" s="184"/>
      <c r="F78" s="184"/>
      <c r="G78" s="184"/>
      <c r="H78" s="184"/>
      <c r="I78" s="184"/>
      <c r="J78" s="185">
        <f>J2067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6"/>
      <c r="D79" s="183" t="s">
        <v>207</v>
      </c>
      <c r="E79" s="184"/>
      <c r="F79" s="184"/>
      <c r="G79" s="184"/>
      <c r="H79" s="184"/>
      <c r="I79" s="184"/>
      <c r="J79" s="185">
        <f>J2168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6"/>
      <c r="D80" s="183" t="s">
        <v>208</v>
      </c>
      <c r="E80" s="184"/>
      <c r="F80" s="184"/>
      <c r="G80" s="184"/>
      <c r="H80" s="184"/>
      <c r="I80" s="184"/>
      <c r="J80" s="185">
        <f>J2183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6"/>
      <c r="D81" s="183" t="s">
        <v>209</v>
      </c>
      <c r="E81" s="184"/>
      <c r="F81" s="184"/>
      <c r="G81" s="184"/>
      <c r="H81" s="184"/>
      <c r="I81" s="184"/>
      <c r="J81" s="185">
        <f>J2339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6"/>
      <c r="D82" s="183" t="s">
        <v>210</v>
      </c>
      <c r="E82" s="184"/>
      <c r="F82" s="184"/>
      <c r="G82" s="184"/>
      <c r="H82" s="184"/>
      <c r="I82" s="184"/>
      <c r="J82" s="185">
        <f>J2358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6"/>
      <c r="D83" s="183" t="s">
        <v>211</v>
      </c>
      <c r="E83" s="184"/>
      <c r="F83" s="184"/>
      <c r="G83" s="184"/>
      <c r="H83" s="184"/>
      <c r="I83" s="184"/>
      <c r="J83" s="185">
        <f>J2367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6"/>
      <c r="D84" s="183" t="s">
        <v>212</v>
      </c>
      <c r="E84" s="184"/>
      <c r="F84" s="184"/>
      <c r="G84" s="184"/>
      <c r="H84" s="184"/>
      <c r="I84" s="184"/>
      <c r="J84" s="185">
        <f>J2380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6"/>
      <c r="D85" s="183" t="s">
        <v>213</v>
      </c>
      <c r="E85" s="184"/>
      <c r="F85" s="184"/>
      <c r="G85" s="184"/>
      <c r="H85" s="184"/>
      <c r="I85" s="184"/>
      <c r="J85" s="185">
        <f>J2512</f>
        <v>0</v>
      </c>
      <c r="K85" s="126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6"/>
      <c r="D86" s="183" t="s">
        <v>214</v>
      </c>
      <c r="E86" s="184"/>
      <c r="F86" s="184"/>
      <c r="G86" s="184"/>
      <c r="H86" s="184"/>
      <c r="I86" s="184"/>
      <c r="J86" s="185">
        <f>J2577</f>
        <v>0</v>
      </c>
      <c r="K86" s="126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6"/>
      <c r="D87" s="183" t="s">
        <v>215</v>
      </c>
      <c r="E87" s="184"/>
      <c r="F87" s="184"/>
      <c r="G87" s="184"/>
      <c r="H87" s="184"/>
      <c r="I87" s="184"/>
      <c r="J87" s="185">
        <f>J2872</f>
        <v>0</v>
      </c>
      <c r="K87" s="126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6"/>
      <c r="D88" s="183" t="s">
        <v>216</v>
      </c>
      <c r="E88" s="184"/>
      <c r="F88" s="184"/>
      <c r="G88" s="184"/>
      <c r="H88" s="184"/>
      <c r="I88" s="184"/>
      <c r="J88" s="185">
        <f>J3023</f>
        <v>0</v>
      </c>
      <c r="K88" s="126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6"/>
      <c r="D89" s="183" t="s">
        <v>217</v>
      </c>
      <c r="E89" s="184"/>
      <c r="F89" s="184"/>
      <c r="G89" s="184"/>
      <c r="H89" s="184"/>
      <c r="I89" s="184"/>
      <c r="J89" s="185">
        <f>J3452</f>
        <v>0</v>
      </c>
      <c r="K89" s="126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6"/>
      <c r="D90" s="183" t="s">
        <v>218</v>
      </c>
      <c r="E90" s="184"/>
      <c r="F90" s="184"/>
      <c r="G90" s="184"/>
      <c r="H90" s="184"/>
      <c r="I90" s="184"/>
      <c r="J90" s="185">
        <f>J3476</f>
        <v>0</v>
      </c>
      <c r="K90" s="126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6"/>
      <c r="D91" s="183" t="s">
        <v>219</v>
      </c>
      <c r="E91" s="184"/>
      <c r="F91" s="184"/>
      <c r="G91" s="184"/>
      <c r="H91" s="184"/>
      <c r="I91" s="184"/>
      <c r="J91" s="185">
        <f>J3804</f>
        <v>0</v>
      </c>
      <c r="K91" s="126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6"/>
      <c r="D92" s="183" t="s">
        <v>220</v>
      </c>
      <c r="E92" s="184"/>
      <c r="F92" s="184"/>
      <c r="G92" s="184"/>
      <c r="H92" s="184"/>
      <c r="I92" s="184"/>
      <c r="J92" s="185">
        <f>J4125</f>
        <v>0</v>
      </c>
      <c r="K92" s="126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6"/>
      <c r="D93" s="183" t="s">
        <v>221</v>
      </c>
      <c r="E93" s="184"/>
      <c r="F93" s="184"/>
      <c r="G93" s="184"/>
      <c r="H93" s="184"/>
      <c r="I93" s="184"/>
      <c r="J93" s="185">
        <f>J4289</f>
        <v>0</v>
      </c>
      <c r="K93" s="126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6"/>
      <c r="D94" s="183" t="s">
        <v>222</v>
      </c>
      <c r="E94" s="184"/>
      <c r="F94" s="184"/>
      <c r="G94" s="184"/>
      <c r="H94" s="184"/>
      <c r="I94" s="184"/>
      <c r="J94" s="185">
        <f>J4338</f>
        <v>0</v>
      </c>
      <c r="K94" s="126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100" s="2" customFormat="1" ht="6.96" customHeight="1">
      <c r="A100" s="39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4.96" customHeight="1">
      <c r="A101" s="39"/>
      <c r="B101" s="40"/>
      <c r="C101" s="24" t="s">
        <v>223</v>
      </c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16</v>
      </c>
      <c r="D103" s="41"/>
      <c r="E103" s="41"/>
      <c r="F103" s="41"/>
      <c r="G103" s="41"/>
      <c r="H103" s="41"/>
      <c r="I103" s="41"/>
      <c r="J103" s="41"/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6.25" customHeight="1">
      <c r="A104" s="39"/>
      <c r="B104" s="40"/>
      <c r="C104" s="41"/>
      <c r="D104" s="41"/>
      <c r="E104" s="171" t="str">
        <f>E7</f>
        <v>RZP_revize_R01_Stavebni upravy objektu c.p. 1800-27, ul. Na Nivach</v>
      </c>
      <c r="F104" s="33"/>
      <c r="G104" s="33"/>
      <c r="H104" s="33"/>
      <c r="I104" s="41"/>
      <c r="J104" s="41"/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" customFormat="1" ht="12" customHeight="1">
      <c r="B105" s="22"/>
      <c r="C105" s="33" t="s">
        <v>127</v>
      </c>
      <c r="D105" s="23"/>
      <c r="E105" s="23"/>
      <c r="F105" s="23"/>
      <c r="G105" s="23"/>
      <c r="H105" s="23"/>
      <c r="I105" s="23"/>
      <c r="J105" s="23"/>
      <c r="K105" s="23"/>
      <c r="L105" s="21"/>
    </row>
    <row r="106" s="2" customFormat="1" ht="16.5" customHeight="1">
      <c r="A106" s="39"/>
      <c r="B106" s="40"/>
      <c r="C106" s="41"/>
      <c r="D106" s="41"/>
      <c r="E106" s="171" t="s">
        <v>131</v>
      </c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135</v>
      </c>
      <c r="D107" s="41"/>
      <c r="E107" s="41"/>
      <c r="F107" s="41"/>
      <c r="G107" s="41"/>
      <c r="H107" s="41"/>
      <c r="I107" s="41"/>
      <c r="J107" s="41"/>
      <c r="K107" s="41"/>
      <c r="L107" s="1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0" t="str">
        <f>E11</f>
        <v>D.1.1 - Stavebně - archit...</v>
      </c>
      <c r="F108" s="41"/>
      <c r="G108" s="41"/>
      <c r="H108" s="41"/>
      <c r="I108" s="41"/>
      <c r="J108" s="41"/>
      <c r="K108" s="41"/>
      <c r="L108" s="1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1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21</v>
      </c>
      <c r="D110" s="41"/>
      <c r="E110" s="41"/>
      <c r="F110" s="28" t="str">
        <f>F14</f>
        <v xml:space="preserve"> </v>
      </c>
      <c r="G110" s="41"/>
      <c r="H110" s="41"/>
      <c r="I110" s="33" t="s">
        <v>23</v>
      </c>
      <c r="J110" s="73" t="str">
        <f>IF(J14="","",J14)</f>
        <v>6. 6. 2022</v>
      </c>
      <c r="K110" s="41"/>
      <c r="L110" s="1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25</v>
      </c>
      <c r="D112" s="41"/>
      <c r="E112" s="41"/>
      <c r="F112" s="28" t="str">
        <f>E17</f>
        <v xml:space="preserve"> </v>
      </c>
      <c r="G112" s="41"/>
      <c r="H112" s="41"/>
      <c r="I112" s="33" t="s">
        <v>30</v>
      </c>
      <c r="J112" s="37" t="str">
        <f>E23</f>
        <v xml:space="preserve"> </v>
      </c>
      <c r="K112" s="41"/>
      <c r="L112" s="1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28</v>
      </c>
      <c r="D113" s="41"/>
      <c r="E113" s="41"/>
      <c r="F113" s="28" t="str">
        <f>IF(E20="","",E20)</f>
        <v>Vyplň údaj</v>
      </c>
      <c r="G113" s="41"/>
      <c r="H113" s="41"/>
      <c r="I113" s="33" t="s">
        <v>31</v>
      </c>
      <c r="J113" s="37" t="str">
        <f>E26</f>
        <v xml:space="preserve"> </v>
      </c>
      <c r="K113" s="41"/>
      <c r="L113" s="1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146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87"/>
      <c r="B115" s="188"/>
      <c r="C115" s="189" t="s">
        <v>224</v>
      </c>
      <c r="D115" s="190" t="s">
        <v>54</v>
      </c>
      <c r="E115" s="190" t="s">
        <v>50</v>
      </c>
      <c r="F115" s="190" t="s">
        <v>51</v>
      </c>
      <c r="G115" s="190" t="s">
        <v>225</v>
      </c>
      <c r="H115" s="190" t="s">
        <v>226</v>
      </c>
      <c r="I115" s="190" t="s">
        <v>227</v>
      </c>
      <c r="J115" s="190" t="s">
        <v>190</v>
      </c>
      <c r="K115" s="191" t="s">
        <v>228</v>
      </c>
      <c r="L115" s="192"/>
      <c r="M115" s="93" t="s">
        <v>19</v>
      </c>
      <c r="N115" s="94" t="s">
        <v>39</v>
      </c>
      <c r="O115" s="94" t="s">
        <v>229</v>
      </c>
      <c r="P115" s="94" t="s">
        <v>230</v>
      </c>
      <c r="Q115" s="94" t="s">
        <v>231</v>
      </c>
      <c r="R115" s="94" t="s">
        <v>232</v>
      </c>
      <c r="S115" s="94" t="s">
        <v>233</v>
      </c>
      <c r="T115" s="95" t="s">
        <v>234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9"/>
      <c r="B116" s="40"/>
      <c r="C116" s="100" t="s">
        <v>235</v>
      </c>
      <c r="D116" s="41"/>
      <c r="E116" s="41"/>
      <c r="F116" s="41"/>
      <c r="G116" s="41"/>
      <c r="H116" s="41"/>
      <c r="I116" s="41"/>
      <c r="J116" s="193">
        <f>BK116</f>
        <v>0</v>
      </c>
      <c r="K116" s="41"/>
      <c r="L116" s="45"/>
      <c r="M116" s="96"/>
      <c r="N116" s="194"/>
      <c r="O116" s="97"/>
      <c r="P116" s="195">
        <f>P117+P1857</f>
        <v>0</v>
      </c>
      <c r="Q116" s="97"/>
      <c r="R116" s="195">
        <f>R117+R1857</f>
        <v>343.90843025592</v>
      </c>
      <c r="S116" s="97"/>
      <c r="T116" s="196">
        <f>T117+T1857</f>
        <v>214.47670927000002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68</v>
      </c>
      <c r="AU116" s="18" t="s">
        <v>191</v>
      </c>
      <c r="BK116" s="197">
        <f>BK117+BK1857</f>
        <v>0</v>
      </c>
    </row>
    <row r="117" s="12" customFormat="1" ht="25.92" customHeight="1">
      <c r="A117" s="12"/>
      <c r="B117" s="198"/>
      <c r="C117" s="199"/>
      <c r="D117" s="200" t="s">
        <v>68</v>
      </c>
      <c r="E117" s="201" t="s">
        <v>236</v>
      </c>
      <c r="F117" s="201" t="s">
        <v>237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P118+P297+P429+P728+P732+P764+P1141+P1241+P1839+P1853</f>
        <v>0</v>
      </c>
      <c r="Q117" s="206"/>
      <c r="R117" s="207">
        <f>R118+R297+R429+R728+R732+R764+R1141+R1241+R1839+R1853</f>
        <v>299.12252947320002</v>
      </c>
      <c r="S117" s="206"/>
      <c r="T117" s="208">
        <f>T118+T297+T429+T728+T732+T764+T1141+T1241+T1839+T1853</f>
        <v>197.10577501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76</v>
      </c>
      <c r="AT117" s="210" t="s">
        <v>68</v>
      </c>
      <c r="AU117" s="210" t="s">
        <v>69</v>
      </c>
      <c r="AY117" s="209" t="s">
        <v>238</v>
      </c>
      <c r="BK117" s="211">
        <f>BK118+BK297+BK429+BK728+BK732+BK764+BK1141+BK1241+BK1839+BK1853</f>
        <v>0</v>
      </c>
    </row>
    <row r="118" s="12" customFormat="1" ht="22.8" customHeight="1">
      <c r="A118" s="12"/>
      <c r="B118" s="198"/>
      <c r="C118" s="199"/>
      <c r="D118" s="200" t="s">
        <v>68</v>
      </c>
      <c r="E118" s="212" t="s">
        <v>76</v>
      </c>
      <c r="F118" s="212" t="s">
        <v>239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SUM(P119:P296)</f>
        <v>0</v>
      </c>
      <c r="Q118" s="206"/>
      <c r="R118" s="207">
        <f>SUM(R119:R296)</f>
        <v>5.7220427000000003</v>
      </c>
      <c r="S118" s="206"/>
      <c r="T118" s="208">
        <f>SUM(T119:T296)</f>
        <v>76.191765000000004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76</v>
      </c>
      <c r="AT118" s="210" t="s">
        <v>68</v>
      </c>
      <c r="AU118" s="210" t="s">
        <v>76</v>
      </c>
      <c r="AY118" s="209" t="s">
        <v>238</v>
      </c>
      <c r="BK118" s="211">
        <f>SUM(BK119:BK296)</f>
        <v>0</v>
      </c>
    </row>
    <row r="119" s="2" customFormat="1" ht="24.15" customHeight="1">
      <c r="A119" s="39"/>
      <c r="B119" s="40"/>
      <c r="C119" s="214" t="s">
        <v>76</v>
      </c>
      <c r="D119" s="214" t="s">
        <v>240</v>
      </c>
      <c r="E119" s="215" t="s">
        <v>241</v>
      </c>
      <c r="F119" s="216" t="s">
        <v>242</v>
      </c>
      <c r="G119" s="217" t="s">
        <v>112</v>
      </c>
      <c r="H119" s="218">
        <v>74.132000000000005</v>
      </c>
      <c r="I119" s="219"/>
      <c r="J119" s="220">
        <f>ROUND(I119*H119,2)</f>
        <v>0</v>
      </c>
      <c r="K119" s="216" t="s">
        <v>243</v>
      </c>
      <c r="L119" s="45"/>
      <c r="M119" s="221" t="s">
        <v>19</v>
      </c>
      <c r="N119" s="222" t="s">
        <v>40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0.255</v>
      </c>
      <c r="T119" s="224">
        <f>S119*H119</f>
        <v>18.903660000000002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244</v>
      </c>
      <c r="AT119" s="225" t="s">
        <v>240</v>
      </c>
      <c r="AU119" s="225" t="s">
        <v>78</v>
      </c>
      <c r="AY119" s="18" t="s">
        <v>238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76</v>
      </c>
      <c r="BK119" s="226">
        <f>ROUND(I119*H119,2)</f>
        <v>0</v>
      </c>
      <c r="BL119" s="18" t="s">
        <v>244</v>
      </c>
      <c r="BM119" s="225" t="s">
        <v>78</v>
      </c>
    </row>
    <row r="120" s="2" customFormat="1">
      <c r="A120" s="39"/>
      <c r="B120" s="40"/>
      <c r="C120" s="41"/>
      <c r="D120" s="227" t="s">
        <v>245</v>
      </c>
      <c r="E120" s="41"/>
      <c r="F120" s="228" t="s">
        <v>242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245</v>
      </c>
      <c r="AU120" s="18" t="s">
        <v>78</v>
      </c>
    </row>
    <row r="121" s="2" customFormat="1">
      <c r="A121" s="39"/>
      <c r="B121" s="40"/>
      <c r="C121" s="41"/>
      <c r="D121" s="232" t="s">
        <v>246</v>
      </c>
      <c r="E121" s="41"/>
      <c r="F121" s="233" t="s">
        <v>247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246</v>
      </c>
      <c r="AU121" s="18" t="s">
        <v>78</v>
      </c>
    </row>
    <row r="122" s="13" customFormat="1">
      <c r="A122" s="13"/>
      <c r="B122" s="234"/>
      <c r="C122" s="235"/>
      <c r="D122" s="227" t="s">
        <v>248</v>
      </c>
      <c r="E122" s="236" t="s">
        <v>19</v>
      </c>
      <c r="F122" s="237" t="s">
        <v>249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248</v>
      </c>
      <c r="AU122" s="243" t="s">
        <v>78</v>
      </c>
      <c r="AV122" s="13" t="s">
        <v>76</v>
      </c>
      <c r="AW122" s="13" t="s">
        <v>32</v>
      </c>
      <c r="AX122" s="13" t="s">
        <v>69</v>
      </c>
      <c r="AY122" s="243" t="s">
        <v>238</v>
      </c>
    </row>
    <row r="123" s="13" customFormat="1">
      <c r="A123" s="13"/>
      <c r="B123" s="234"/>
      <c r="C123" s="235"/>
      <c r="D123" s="227" t="s">
        <v>248</v>
      </c>
      <c r="E123" s="236" t="s">
        <v>19</v>
      </c>
      <c r="F123" s="237" t="s">
        <v>250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248</v>
      </c>
      <c r="AU123" s="243" t="s">
        <v>78</v>
      </c>
      <c r="AV123" s="13" t="s">
        <v>76</v>
      </c>
      <c r="AW123" s="13" t="s">
        <v>32</v>
      </c>
      <c r="AX123" s="13" t="s">
        <v>69</v>
      </c>
      <c r="AY123" s="243" t="s">
        <v>238</v>
      </c>
    </row>
    <row r="124" s="14" customFormat="1">
      <c r="A124" s="14"/>
      <c r="B124" s="244"/>
      <c r="C124" s="245"/>
      <c r="D124" s="227" t="s">
        <v>248</v>
      </c>
      <c r="E124" s="246" t="s">
        <v>19</v>
      </c>
      <c r="F124" s="247" t="s">
        <v>251</v>
      </c>
      <c r="G124" s="245"/>
      <c r="H124" s="248">
        <v>55.506999999999998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248</v>
      </c>
      <c r="AU124" s="254" t="s">
        <v>78</v>
      </c>
      <c r="AV124" s="14" t="s">
        <v>78</v>
      </c>
      <c r="AW124" s="14" t="s">
        <v>32</v>
      </c>
      <c r="AX124" s="14" t="s">
        <v>69</v>
      </c>
      <c r="AY124" s="254" t="s">
        <v>238</v>
      </c>
    </row>
    <row r="125" s="14" customFormat="1">
      <c r="A125" s="14"/>
      <c r="B125" s="244"/>
      <c r="C125" s="245"/>
      <c r="D125" s="227" t="s">
        <v>248</v>
      </c>
      <c r="E125" s="246" t="s">
        <v>19</v>
      </c>
      <c r="F125" s="247" t="s">
        <v>252</v>
      </c>
      <c r="G125" s="245"/>
      <c r="H125" s="248">
        <v>18.625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248</v>
      </c>
      <c r="AU125" s="254" t="s">
        <v>78</v>
      </c>
      <c r="AV125" s="14" t="s">
        <v>78</v>
      </c>
      <c r="AW125" s="14" t="s">
        <v>32</v>
      </c>
      <c r="AX125" s="14" t="s">
        <v>69</v>
      </c>
      <c r="AY125" s="254" t="s">
        <v>238</v>
      </c>
    </row>
    <row r="126" s="15" customFormat="1">
      <c r="A126" s="15"/>
      <c r="B126" s="255"/>
      <c r="C126" s="256"/>
      <c r="D126" s="227" t="s">
        <v>248</v>
      </c>
      <c r="E126" s="257" t="s">
        <v>19</v>
      </c>
      <c r="F126" s="258" t="s">
        <v>253</v>
      </c>
      <c r="G126" s="256"/>
      <c r="H126" s="259">
        <v>74.132000000000005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248</v>
      </c>
      <c r="AU126" s="265" t="s">
        <v>78</v>
      </c>
      <c r="AV126" s="15" t="s">
        <v>244</v>
      </c>
      <c r="AW126" s="15" t="s">
        <v>32</v>
      </c>
      <c r="AX126" s="15" t="s">
        <v>76</v>
      </c>
      <c r="AY126" s="265" t="s">
        <v>238</v>
      </c>
    </row>
    <row r="127" s="2" customFormat="1" ht="24.15" customHeight="1">
      <c r="A127" s="39"/>
      <c r="B127" s="40"/>
      <c r="C127" s="214" t="s">
        <v>78</v>
      </c>
      <c r="D127" s="214" t="s">
        <v>240</v>
      </c>
      <c r="E127" s="215" t="s">
        <v>254</v>
      </c>
      <c r="F127" s="216" t="s">
        <v>255</v>
      </c>
      <c r="G127" s="217" t="s">
        <v>112</v>
      </c>
      <c r="H127" s="218">
        <v>24.48</v>
      </c>
      <c r="I127" s="219"/>
      <c r="J127" s="220">
        <f>ROUND(I127*H127,2)</f>
        <v>0</v>
      </c>
      <c r="K127" s="216" t="s">
        <v>243</v>
      </c>
      <c r="L127" s="45"/>
      <c r="M127" s="221" t="s">
        <v>19</v>
      </c>
      <c r="N127" s="222" t="s">
        <v>40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0.26000000000000001</v>
      </c>
      <c r="T127" s="224">
        <f>S127*H127</f>
        <v>6.3648000000000007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244</v>
      </c>
      <c r="AT127" s="225" t="s">
        <v>240</v>
      </c>
      <c r="AU127" s="225" t="s">
        <v>78</v>
      </c>
      <c r="AY127" s="18" t="s">
        <v>238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76</v>
      </c>
      <c r="BK127" s="226">
        <f>ROUND(I127*H127,2)</f>
        <v>0</v>
      </c>
      <c r="BL127" s="18" t="s">
        <v>244</v>
      </c>
      <c r="BM127" s="225" t="s">
        <v>244</v>
      </c>
    </row>
    <row r="128" s="2" customFormat="1">
      <c r="A128" s="39"/>
      <c r="B128" s="40"/>
      <c r="C128" s="41"/>
      <c r="D128" s="227" t="s">
        <v>245</v>
      </c>
      <c r="E128" s="41"/>
      <c r="F128" s="228" t="s">
        <v>255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245</v>
      </c>
      <c r="AU128" s="18" t="s">
        <v>78</v>
      </c>
    </row>
    <row r="129" s="2" customFormat="1">
      <c r="A129" s="39"/>
      <c r="B129" s="40"/>
      <c r="C129" s="41"/>
      <c r="D129" s="232" t="s">
        <v>246</v>
      </c>
      <c r="E129" s="41"/>
      <c r="F129" s="233" t="s">
        <v>256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246</v>
      </c>
      <c r="AU129" s="18" t="s">
        <v>78</v>
      </c>
    </row>
    <row r="130" s="13" customFormat="1">
      <c r="A130" s="13"/>
      <c r="B130" s="234"/>
      <c r="C130" s="235"/>
      <c r="D130" s="227" t="s">
        <v>248</v>
      </c>
      <c r="E130" s="236" t="s">
        <v>19</v>
      </c>
      <c r="F130" s="237" t="s">
        <v>249</v>
      </c>
      <c r="G130" s="235"/>
      <c r="H130" s="236" t="s">
        <v>19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248</v>
      </c>
      <c r="AU130" s="243" t="s">
        <v>78</v>
      </c>
      <c r="AV130" s="13" t="s">
        <v>76</v>
      </c>
      <c r="AW130" s="13" t="s">
        <v>32</v>
      </c>
      <c r="AX130" s="13" t="s">
        <v>69</v>
      </c>
      <c r="AY130" s="243" t="s">
        <v>238</v>
      </c>
    </row>
    <row r="131" s="14" customFormat="1">
      <c r="A131" s="14"/>
      <c r="B131" s="244"/>
      <c r="C131" s="245"/>
      <c r="D131" s="227" t="s">
        <v>248</v>
      </c>
      <c r="E131" s="246" t="s">
        <v>19</v>
      </c>
      <c r="F131" s="247" t="s">
        <v>257</v>
      </c>
      <c r="G131" s="245"/>
      <c r="H131" s="248">
        <v>24.48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248</v>
      </c>
      <c r="AU131" s="254" t="s">
        <v>78</v>
      </c>
      <c r="AV131" s="14" t="s">
        <v>78</v>
      </c>
      <c r="AW131" s="14" t="s">
        <v>32</v>
      </c>
      <c r="AX131" s="14" t="s">
        <v>69</v>
      </c>
      <c r="AY131" s="254" t="s">
        <v>238</v>
      </c>
    </row>
    <row r="132" s="15" customFormat="1">
      <c r="A132" s="15"/>
      <c r="B132" s="255"/>
      <c r="C132" s="256"/>
      <c r="D132" s="227" t="s">
        <v>248</v>
      </c>
      <c r="E132" s="257" t="s">
        <v>19</v>
      </c>
      <c r="F132" s="258" t="s">
        <v>253</v>
      </c>
      <c r="G132" s="256"/>
      <c r="H132" s="259">
        <v>24.48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248</v>
      </c>
      <c r="AU132" s="265" t="s">
        <v>78</v>
      </c>
      <c r="AV132" s="15" t="s">
        <v>244</v>
      </c>
      <c r="AW132" s="15" t="s">
        <v>32</v>
      </c>
      <c r="AX132" s="15" t="s">
        <v>76</v>
      </c>
      <c r="AY132" s="265" t="s">
        <v>238</v>
      </c>
    </row>
    <row r="133" s="2" customFormat="1" ht="24.15" customHeight="1">
      <c r="A133" s="39"/>
      <c r="B133" s="40"/>
      <c r="C133" s="214" t="s">
        <v>109</v>
      </c>
      <c r="D133" s="214" t="s">
        <v>240</v>
      </c>
      <c r="E133" s="215" t="s">
        <v>258</v>
      </c>
      <c r="F133" s="216" t="s">
        <v>259</v>
      </c>
      <c r="G133" s="217" t="s">
        <v>112</v>
      </c>
      <c r="H133" s="218">
        <v>74.912999999999997</v>
      </c>
      <c r="I133" s="219"/>
      <c r="J133" s="220">
        <f>ROUND(I133*H133,2)</f>
        <v>0</v>
      </c>
      <c r="K133" s="216" t="s">
        <v>243</v>
      </c>
      <c r="L133" s="45"/>
      <c r="M133" s="221" t="s">
        <v>19</v>
      </c>
      <c r="N133" s="222" t="s">
        <v>40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0.29499999999999998</v>
      </c>
      <c r="T133" s="224">
        <f>S133*H133</f>
        <v>22.099334999999996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244</v>
      </c>
      <c r="AT133" s="225" t="s">
        <v>240</v>
      </c>
      <c r="AU133" s="225" t="s">
        <v>78</v>
      </c>
      <c r="AY133" s="18" t="s">
        <v>238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76</v>
      </c>
      <c r="BK133" s="226">
        <f>ROUND(I133*H133,2)</f>
        <v>0</v>
      </c>
      <c r="BL133" s="18" t="s">
        <v>244</v>
      </c>
      <c r="BM133" s="225" t="s">
        <v>260</v>
      </c>
    </row>
    <row r="134" s="2" customFormat="1">
      <c r="A134" s="39"/>
      <c r="B134" s="40"/>
      <c r="C134" s="41"/>
      <c r="D134" s="227" t="s">
        <v>245</v>
      </c>
      <c r="E134" s="41"/>
      <c r="F134" s="228" t="s">
        <v>259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245</v>
      </c>
      <c r="AU134" s="18" t="s">
        <v>78</v>
      </c>
    </row>
    <row r="135" s="2" customFormat="1">
      <c r="A135" s="39"/>
      <c r="B135" s="40"/>
      <c r="C135" s="41"/>
      <c r="D135" s="232" t="s">
        <v>246</v>
      </c>
      <c r="E135" s="41"/>
      <c r="F135" s="233" t="s">
        <v>261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246</v>
      </c>
      <c r="AU135" s="18" t="s">
        <v>78</v>
      </c>
    </row>
    <row r="136" s="13" customFormat="1">
      <c r="A136" s="13"/>
      <c r="B136" s="234"/>
      <c r="C136" s="235"/>
      <c r="D136" s="227" t="s">
        <v>248</v>
      </c>
      <c r="E136" s="236" t="s">
        <v>19</v>
      </c>
      <c r="F136" s="237" t="s">
        <v>262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248</v>
      </c>
      <c r="AU136" s="243" t="s">
        <v>78</v>
      </c>
      <c r="AV136" s="13" t="s">
        <v>76</v>
      </c>
      <c r="AW136" s="13" t="s">
        <v>32</v>
      </c>
      <c r="AX136" s="13" t="s">
        <v>69</v>
      </c>
      <c r="AY136" s="243" t="s">
        <v>238</v>
      </c>
    </row>
    <row r="137" s="14" customFormat="1">
      <c r="A137" s="14"/>
      <c r="B137" s="244"/>
      <c r="C137" s="245"/>
      <c r="D137" s="227" t="s">
        <v>248</v>
      </c>
      <c r="E137" s="246" t="s">
        <v>19</v>
      </c>
      <c r="F137" s="247" t="s">
        <v>263</v>
      </c>
      <c r="G137" s="245"/>
      <c r="H137" s="248">
        <v>74.913101999999995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248</v>
      </c>
      <c r="AU137" s="254" t="s">
        <v>78</v>
      </c>
      <c r="AV137" s="14" t="s">
        <v>78</v>
      </c>
      <c r="AW137" s="14" t="s">
        <v>32</v>
      </c>
      <c r="AX137" s="14" t="s">
        <v>69</v>
      </c>
      <c r="AY137" s="254" t="s">
        <v>238</v>
      </c>
    </row>
    <row r="138" s="16" customFormat="1">
      <c r="A138" s="16"/>
      <c r="B138" s="266"/>
      <c r="C138" s="267"/>
      <c r="D138" s="227" t="s">
        <v>248</v>
      </c>
      <c r="E138" s="268" t="s">
        <v>19</v>
      </c>
      <c r="F138" s="269" t="s">
        <v>264</v>
      </c>
      <c r="G138" s="267"/>
      <c r="H138" s="270">
        <v>74.913101999999995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6" t="s">
        <v>248</v>
      </c>
      <c r="AU138" s="276" t="s">
        <v>78</v>
      </c>
      <c r="AV138" s="16" t="s">
        <v>109</v>
      </c>
      <c r="AW138" s="16" t="s">
        <v>32</v>
      </c>
      <c r="AX138" s="16" t="s">
        <v>69</v>
      </c>
      <c r="AY138" s="276" t="s">
        <v>238</v>
      </c>
    </row>
    <row r="139" s="15" customFormat="1">
      <c r="A139" s="15"/>
      <c r="B139" s="255"/>
      <c r="C139" s="256"/>
      <c r="D139" s="227" t="s">
        <v>248</v>
      </c>
      <c r="E139" s="257" t="s">
        <v>19</v>
      </c>
      <c r="F139" s="258" t="s">
        <v>253</v>
      </c>
      <c r="G139" s="256"/>
      <c r="H139" s="259">
        <v>74.913101999999995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248</v>
      </c>
      <c r="AU139" s="265" t="s">
        <v>78</v>
      </c>
      <c r="AV139" s="15" t="s">
        <v>244</v>
      </c>
      <c r="AW139" s="15" t="s">
        <v>32</v>
      </c>
      <c r="AX139" s="15" t="s">
        <v>76</v>
      </c>
      <c r="AY139" s="265" t="s">
        <v>238</v>
      </c>
    </row>
    <row r="140" s="2" customFormat="1" ht="24.15" customHeight="1">
      <c r="A140" s="39"/>
      <c r="B140" s="40"/>
      <c r="C140" s="214" t="s">
        <v>244</v>
      </c>
      <c r="D140" s="214" t="s">
        <v>240</v>
      </c>
      <c r="E140" s="215" t="s">
        <v>265</v>
      </c>
      <c r="F140" s="216" t="s">
        <v>266</v>
      </c>
      <c r="G140" s="217" t="s">
        <v>112</v>
      </c>
      <c r="H140" s="218">
        <v>99.393000000000001</v>
      </c>
      <c r="I140" s="219"/>
      <c r="J140" s="220">
        <f>ROUND(I140*H140,2)</f>
        <v>0</v>
      </c>
      <c r="K140" s="216" t="s">
        <v>243</v>
      </c>
      <c r="L140" s="45"/>
      <c r="M140" s="221" t="s">
        <v>19</v>
      </c>
      <c r="N140" s="222" t="s">
        <v>40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0.28999999999999998</v>
      </c>
      <c r="T140" s="224">
        <f>S140*H140</f>
        <v>28.823969999999999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244</v>
      </c>
      <c r="AT140" s="225" t="s">
        <v>240</v>
      </c>
      <c r="AU140" s="225" t="s">
        <v>78</v>
      </c>
      <c r="AY140" s="18" t="s">
        <v>238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76</v>
      </c>
      <c r="BK140" s="226">
        <f>ROUND(I140*H140,2)</f>
        <v>0</v>
      </c>
      <c r="BL140" s="18" t="s">
        <v>244</v>
      </c>
      <c r="BM140" s="225" t="s">
        <v>267</v>
      </c>
    </row>
    <row r="141" s="2" customFormat="1">
      <c r="A141" s="39"/>
      <c r="B141" s="40"/>
      <c r="C141" s="41"/>
      <c r="D141" s="227" t="s">
        <v>245</v>
      </c>
      <c r="E141" s="41"/>
      <c r="F141" s="228" t="s">
        <v>266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245</v>
      </c>
      <c r="AU141" s="18" t="s">
        <v>78</v>
      </c>
    </row>
    <row r="142" s="2" customFormat="1">
      <c r="A142" s="39"/>
      <c r="B142" s="40"/>
      <c r="C142" s="41"/>
      <c r="D142" s="232" t="s">
        <v>246</v>
      </c>
      <c r="E142" s="41"/>
      <c r="F142" s="233" t="s">
        <v>268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246</v>
      </c>
      <c r="AU142" s="18" t="s">
        <v>78</v>
      </c>
    </row>
    <row r="143" s="13" customFormat="1">
      <c r="A143" s="13"/>
      <c r="B143" s="234"/>
      <c r="C143" s="235"/>
      <c r="D143" s="227" t="s">
        <v>248</v>
      </c>
      <c r="E143" s="236" t="s">
        <v>19</v>
      </c>
      <c r="F143" s="237" t="s">
        <v>269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248</v>
      </c>
      <c r="AU143" s="243" t="s">
        <v>78</v>
      </c>
      <c r="AV143" s="13" t="s">
        <v>76</v>
      </c>
      <c r="AW143" s="13" t="s">
        <v>32</v>
      </c>
      <c r="AX143" s="13" t="s">
        <v>69</v>
      </c>
      <c r="AY143" s="243" t="s">
        <v>238</v>
      </c>
    </row>
    <row r="144" s="14" customFormat="1">
      <c r="A144" s="14"/>
      <c r="B144" s="244"/>
      <c r="C144" s="245"/>
      <c r="D144" s="227" t="s">
        <v>248</v>
      </c>
      <c r="E144" s="246" t="s">
        <v>19</v>
      </c>
      <c r="F144" s="247" t="s">
        <v>270</v>
      </c>
      <c r="G144" s="245"/>
      <c r="H144" s="248">
        <v>24.48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248</v>
      </c>
      <c r="AU144" s="254" t="s">
        <v>78</v>
      </c>
      <c r="AV144" s="14" t="s">
        <v>78</v>
      </c>
      <c r="AW144" s="14" t="s">
        <v>32</v>
      </c>
      <c r="AX144" s="14" t="s">
        <v>69</v>
      </c>
      <c r="AY144" s="254" t="s">
        <v>238</v>
      </c>
    </row>
    <row r="145" s="13" customFormat="1">
      <c r="A145" s="13"/>
      <c r="B145" s="234"/>
      <c r="C145" s="235"/>
      <c r="D145" s="227" t="s">
        <v>248</v>
      </c>
      <c r="E145" s="236" t="s">
        <v>19</v>
      </c>
      <c r="F145" s="237" t="s">
        <v>271</v>
      </c>
      <c r="G145" s="235"/>
      <c r="H145" s="236" t="s">
        <v>19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248</v>
      </c>
      <c r="AU145" s="243" t="s">
        <v>78</v>
      </c>
      <c r="AV145" s="13" t="s">
        <v>76</v>
      </c>
      <c r="AW145" s="13" t="s">
        <v>32</v>
      </c>
      <c r="AX145" s="13" t="s">
        <v>69</v>
      </c>
      <c r="AY145" s="243" t="s">
        <v>238</v>
      </c>
    </row>
    <row r="146" s="14" customFormat="1">
      <c r="A146" s="14"/>
      <c r="B146" s="244"/>
      <c r="C146" s="245"/>
      <c r="D146" s="227" t="s">
        <v>248</v>
      </c>
      <c r="E146" s="246" t="s">
        <v>19</v>
      </c>
      <c r="F146" s="247" t="s">
        <v>272</v>
      </c>
      <c r="G146" s="245"/>
      <c r="H146" s="248">
        <v>74.912999999999997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248</v>
      </c>
      <c r="AU146" s="254" t="s">
        <v>78</v>
      </c>
      <c r="AV146" s="14" t="s">
        <v>78</v>
      </c>
      <c r="AW146" s="14" t="s">
        <v>32</v>
      </c>
      <c r="AX146" s="14" t="s">
        <v>69</v>
      </c>
      <c r="AY146" s="254" t="s">
        <v>238</v>
      </c>
    </row>
    <row r="147" s="15" customFormat="1">
      <c r="A147" s="15"/>
      <c r="B147" s="255"/>
      <c r="C147" s="256"/>
      <c r="D147" s="227" t="s">
        <v>248</v>
      </c>
      <c r="E147" s="257" t="s">
        <v>19</v>
      </c>
      <c r="F147" s="258" t="s">
        <v>253</v>
      </c>
      <c r="G147" s="256"/>
      <c r="H147" s="259">
        <v>99.393000000000001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248</v>
      </c>
      <c r="AU147" s="265" t="s">
        <v>78</v>
      </c>
      <c r="AV147" s="15" t="s">
        <v>244</v>
      </c>
      <c r="AW147" s="15" t="s">
        <v>32</v>
      </c>
      <c r="AX147" s="15" t="s">
        <v>76</v>
      </c>
      <c r="AY147" s="265" t="s">
        <v>238</v>
      </c>
    </row>
    <row r="148" s="2" customFormat="1" ht="16.5" customHeight="1">
      <c r="A148" s="39"/>
      <c r="B148" s="40"/>
      <c r="C148" s="214" t="s">
        <v>273</v>
      </c>
      <c r="D148" s="214" t="s">
        <v>240</v>
      </c>
      <c r="E148" s="215" t="s">
        <v>274</v>
      </c>
      <c r="F148" s="216" t="s">
        <v>275</v>
      </c>
      <c r="G148" s="217" t="s">
        <v>107</v>
      </c>
      <c r="H148" s="218">
        <v>152.65899999999999</v>
      </c>
      <c r="I148" s="219"/>
      <c r="J148" s="220">
        <f>ROUND(I148*H148,2)</f>
        <v>0</v>
      </c>
      <c r="K148" s="216" t="s">
        <v>243</v>
      </c>
      <c r="L148" s="45"/>
      <c r="M148" s="221" t="s">
        <v>19</v>
      </c>
      <c r="N148" s="222" t="s">
        <v>40</v>
      </c>
      <c r="O148" s="85"/>
      <c r="P148" s="223">
        <f>O148*H148</f>
        <v>0</v>
      </c>
      <c r="Q148" s="223">
        <v>0.036900000000000002</v>
      </c>
      <c r="R148" s="223">
        <f>Q148*H148</f>
        <v>5.6331170999999998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244</v>
      </c>
      <c r="AT148" s="225" t="s">
        <v>240</v>
      </c>
      <c r="AU148" s="225" t="s">
        <v>78</v>
      </c>
      <c r="AY148" s="18" t="s">
        <v>238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76</v>
      </c>
      <c r="BK148" s="226">
        <f>ROUND(I148*H148,2)</f>
        <v>0</v>
      </c>
      <c r="BL148" s="18" t="s">
        <v>244</v>
      </c>
      <c r="BM148" s="225" t="s">
        <v>276</v>
      </c>
    </row>
    <row r="149" s="2" customFormat="1">
      <c r="A149" s="39"/>
      <c r="B149" s="40"/>
      <c r="C149" s="41"/>
      <c r="D149" s="227" t="s">
        <v>245</v>
      </c>
      <c r="E149" s="41"/>
      <c r="F149" s="228" t="s">
        <v>275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245</v>
      </c>
      <c r="AU149" s="18" t="s">
        <v>78</v>
      </c>
    </row>
    <row r="150" s="2" customFormat="1">
      <c r="A150" s="39"/>
      <c r="B150" s="40"/>
      <c r="C150" s="41"/>
      <c r="D150" s="232" t="s">
        <v>246</v>
      </c>
      <c r="E150" s="41"/>
      <c r="F150" s="233" t="s">
        <v>277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246</v>
      </c>
      <c r="AU150" s="18" t="s">
        <v>78</v>
      </c>
    </row>
    <row r="151" s="14" customFormat="1">
      <c r="A151" s="14"/>
      <c r="B151" s="244"/>
      <c r="C151" s="245"/>
      <c r="D151" s="227" t="s">
        <v>248</v>
      </c>
      <c r="E151" s="246" t="s">
        <v>19</v>
      </c>
      <c r="F151" s="247" t="s">
        <v>278</v>
      </c>
      <c r="G151" s="245"/>
      <c r="H151" s="248">
        <v>152.65899999999999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248</v>
      </c>
      <c r="AU151" s="254" t="s">
        <v>78</v>
      </c>
      <c r="AV151" s="14" t="s">
        <v>78</v>
      </c>
      <c r="AW151" s="14" t="s">
        <v>32</v>
      </c>
      <c r="AX151" s="14" t="s">
        <v>69</v>
      </c>
      <c r="AY151" s="254" t="s">
        <v>238</v>
      </c>
    </row>
    <row r="152" s="15" customFormat="1">
      <c r="A152" s="15"/>
      <c r="B152" s="255"/>
      <c r="C152" s="256"/>
      <c r="D152" s="227" t="s">
        <v>248</v>
      </c>
      <c r="E152" s="257" t="s">
        <v>19</v>
      </c>
      <c r="F152" s="258" t="s">
        <v>253</v>
      </c>
      <c r="G152" s="256"/>
      <c r="H152" s="259">
        <v>152.65899999999999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248</v>
      </c>
      <c r="AU152" s="265" t="s">
        <v>78</v>
      </c>
      <c r="AV152" s="15" t="s">
        <v>244</v>
      </c>
      <c r="AW152" s="15" t="s">
        <v>32</v>
      </c>
      <c r="AX152" s="15" t="s">
        <v>76</v>
      </c>
      <c r="AY152" s="265" t="s">
        <v>238</v>
      </c>
    </row>
    <row r="153" s="2" customFormat="1" ht="24.15" customHeight="1">
      <c r="A153" s="39"/>
      <c r="B153" s="40"/>
      <c r="C153" s="214" t="s">
        <v>260</v>
      </c>
      <c r="D153" s="214" t="s">
        <v>240</v>
      </c>
      <c r="E153" s="215" t="s">
        <v>279</v>
      </c>
      <c r="F153" s="216" t="s">
        <v>280</v>
      </c>
      <c r="G153" s="217" t="s">
        <v>281</v>
      </c>
      <c r="H153" s="218">
        <v>1</v>
      </c>
      <c r="I153" s="219"/>
      <c r="J153" s="220">
        <f>ROUND(I153*H153,2)</f>
        <v>0</v>
      </c>
      <c r="K153" s="216" t="s">
        <v>243</v>
      </c>
      <c r="L153" s="45"/>
      <c r="M153" s="221" t="s">
        <v>19</v>
      </c>
      <c r="N153" s="222" t="s">
        <v>40</v>
      </c>
      <c r="O153" s="85"/>
      <c r="P153" s="223">
        <f>O153*H153</f>
        <v>0</v>
      </c>
      <c r="Q153" s="223">
        <v>0.00064999999999999997</v>
      </c>
      <c r="R153" s="223">
        <f>Q153*H153</f>
        <v>0.00064999999999999997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244</v>
      </c>
      <c r="AT153" s="225" t="s">
        <v>240</v>
      </c>
      <c r="AU153" s="225" t="s">
        <v>78</v>
      </c>
      <c r="AY153" s="18" t="s">
        <v>238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76</v>
      </c>
      <c r="BK153" s="226">
        <f>ROUND(I153*H153,2)</f>
        <v>0</v>
      </c>
      <c r="BL153" s="18" t="s">
        <v>244</v>
      </c>
      <c r="BM153" s="225" t="s">
        <v>184</v>
      </c>
    </row>
    <row r="154" s="2" customFormat="1">
      <c r="A154" s="39"/>
      <c r="B154" s="40"/>
      <c r="C154" s="41"/>
      <c r="D154" s="227" t="s">
        <v>245</v>
      </c>
      <c r="E154" s="41"/>
      <c r="F154" s="228" t="s">
        <v>280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245</v>
      </c>
      <c r="AU154" s="18" t="s">
        <v>78</v>
      </c>
    </row>
    <row r="155" s="2" customFormat="1">
      <c r="A155" s="39"/>
      <c r="B155" s="40"/>
      <c r="C155" s="41"/>
      <c r="D155" s="232" t="s">
        <v>246</v>
      </c>
      <c r="E155" s="41"/>
      <c r="F155" s="233" t="s">
        <v>282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246</v>
      </c>
      <c r="AU155" s="18" t="s">
        <v>78</v>
      </c>
    </row>
    <row r="156" s="13" customFormat="1">
      <c r="A156" s="13"/>
      <c r="B156" s="234"/>
      <c r="C156" s="235"/>
      <c r="D156" s="227" t="s">
        <v>248</v>
      </c>
      <c r="E156" s="236" t="s">
        <v>19</v>
      </c>
      <c r="F156" s="237" t="s">
        <v>283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248</v>
      </c>
      <c r="AU156" s="243" t="s">
        <v>78</v>
      </c>
      <c r="AV156" s="13" t="s">
        <v>76</v>
      </c>
      <c r="AW156" s="13" t="s">
        <v>32</v>
      </c>
      <c r="AX156" s="13" t="s">
        <v>69</v>
      </c>
      <c r="AY156" s="243" t="s">
        <v>238</v>
      </c>
    </row>
    <row r="157" s="13" customFormat="1">
      <c r="A157" s="13"/>
      <c r="B157" s="234"/>
      <c r="C157" s="235"/>
      <c r="D157" s="227" t="s">
        <v>248</v>
      </c>
      <c r="E157" s="236" t="s">
        <v>19</v>
      </c>
      <c r="F157" s="237" t="s">
        <v>284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248</v>
      </c>
      <c r="AU157" s="243" t="s">
        <v>78</v>
      </c>
      <c r="AV157" s="13" t="s">
        <v>76</v>
      </c>
      <c r="AW157" s="13" t="s">
        <v>32</v>
      </c>
      <c r="AX157" s="13" t="s">
        <v>69</v>
      </c>
      <c r="AY157" s="243" t="s">
        <v>238</v>
      </c>
    </row>
    <row r="158" s="14" customFormat="1">
      <c r="A158" s="14"/>
      <c r="B158" s="244"/>
      <c r="C158" s="245"/>
      <c r="D158" s="227" t="s">
        <v>248</v>
      </c>
      <c r="E158" s="246" t="s">
        <v>19</v>
      </c>
      <c r="F158" s="247" t="s">
        <v>285</v>
      </c>
      <c r="G158" s="245"/>
      <c r="H158" s="248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248</v>
      </c>
      <c r="AU158" s="254" t="s">
        <v>78</v>
      </c>
      <c r="AV158" s="14" t="s">
        <v>78</v>
      </c>
      <c r="AW158" s="14" t="s">
        <v>32</v>
      </c>
      <c r="AX158" s="14" t="s">
        <v>69</v>
      </c>
      <c r="AY158" s="254" t="s">
        <v>238</v>
      </c>
    </row>
    <row r="159" s="15" customFormat="1">
      <c r="A159" s="15"/>
      <c r="B159" s="255"/>
      <c r="C159" s="256"/>
      <c r="D159" s="227" t="s">
        <v>248</v>
      </c>
      <c r="E159" s="257" t="s">
        <v>19</v>
      </c>
      <c r="F159" s="258" t="s">
        <v>253</v>
      </c>
      <c r="G159" s="256"/>
      <c r="H159" s="259">
        <v>1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248</v>
      </c>
      <c r="AU159" s="265" t="s">
        <v>78</v>
      </c>
      <c r="AV159" s="15" t="s">
        <v>244</v>
      </c>
      <c r="AW159" s="15" t="s">
        <v>32</v>
      </c>
      <c r="AX159" s="15" t="s">
        <v>76</v>
      </c>
      <c r="AY159" s="265" t="s">
        <v>238</v>
      </c>
    </row>
    <row r="160" s="2" customFormat="1" ht="24.15" customHeight="1">
      <c r="A160" s="39"/>
      <c r="B160" s="40"/>
      <c r="C160" s="214" t="s">
        <v>286</v>
      </c>
      <c r="D160" s="214" t="s">
        <v>240</v>
      </c>
      <c r="E160" s="215" t="s">
        <v>287</v>
      </c>
      <c r="F160" s="216" t="s">
        <v>288</v>
      </c>
      <c r="G160" s="217" t="s">
        <v>281</v>
      </c>
      <c r="H160" s="218">
        <v>1</v>
      </c>
      <c r="I160" s="219"/>
      <c r="J160" s="220">
        <f>ROUND(I160*H160,2)</f>
        <v>0</v>
      </c>
      <c r="K160" s="216" t="s">
        <v>243</v>
      </c>
      <c r="L160" s="45"/>
      <c r="M160" s="221" t="s">
        <v>19</v>
      </c>
      <c r="N160" s="222" t="s">
        <v>40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244</v>
      </c>
      <c r="AT160" s="225" t="s">
        <v>240</v>
      </c>
      <c r="AU160" s="225" t="s">
        <v>78</v>
      </c>
      <c r="AY160" s="18" t="s">
        <v>238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76</v>
      </c>
      <c r="BK160" s="226">
        <f>ROUND(I160*H160,2)</f>
        <v>0</v>
      </c>
      <c r="BL160" s="18" t="s">
        <v>244</v>
      </c>
      <c r="BM160" s="225" t="s">
        <v>289</v>
      </c>
    </row>
    <row r="161" s="2" customFormat="1">
      <c r="A161" s="39"/>
      <c r="B161" s="40"/>
      <c r="C161" s="41"/>
      <c r="D161" s="227" t="s">
        <v>245</v>
      </c>
      <c r="E161" s="41"/>
      <c r="F161" s="228" t="s">
        <v>288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245</v>
      </c>
      <c r="AU161" s="18" t="s">
        <v>78</v>
      </c>
    </row>
    <row r="162" s="2" customFormat="1">
      <c r="A162" s="39"/>
      <c r="B162" s="40"/>
      <c r="C162" s="41"/>
      <c r="D162" s="232" t="s">
        <v>246</v>
      </c>
      <c r="E162" s="41"/>
      <c r="F162" s="233" t="s">
        <v>290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246</v>
      </c>
      <c r="AU162" s="18" t="s">
        <v>78</v>
      </c>
    </row>
    <row r="163" s="13" customFormat="1">
      <c r="A163" s="13"/>
      <c r="B163" s="234"/>
      <c r="C163" s="235"/>
      <c r="D163" s="227" t="s">
        <v>248</v>
      </c>
      <c r="E163" s="236" t="s">
        <v>19</v>
      </c>
      <c r="F163" s="237" t="s">
        <v>291</v>
      </c>
      <c r="G163" s="235"/>
      <c r="H163" s="236" t="s">
        <v>19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248</v>
      </c>
      <c r="AU163" s="243" t="s">
        <v>78</v>
      </c>
      <c r="AV163" s="13" t="s">
        <v>76</v>
      </c>
      <c r="AW163" s="13" t="s">
        <v>32</v>
      </c>
      <c r="AX163" s="13" t="s">
        <v>69</v>
      </c>
      <c r="AY163" s="243" t="s">
        <v>238</v>
      </c>
    </row>
    <row r="164" s="14" customFormat="1">
      <c r="A164" s="14"/>
      <c r="B164" s="244"/>
      <c r="C164" s="245"/>
      <c r="D164" s="227" t="s">
        <v>248</v>
      </c>
      <c r="E164" s="246" t="s">
        <v>19</v>
      </c>
      <c r="F164" s="247" t="s">
        <v>292</v>
      </c>
      <c r="G164" s="245"/>
      <c r="H164" s="248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248</v>
      </c>
      <c r="AU164" s="254" t="s">
        <v>78</v>
      </c>
      <c r="AV164" s="14" t="s">
        <v>78</v>
      </c>
      <c r="AW164" s="14" t="s">
        <v>32</v>
      </c>
      <c r="AX164" s="14" t="s">
        <v>69</v>
      </c>
      <c r="AY164" s="254" t="s">
        <v>238</v>
      </c>
    </row>
    <row r="165" s="15" customFormat="1">
      <c r="A165" s="15"/>
      <c r="B165" s="255"/>
      <c r="C165" s="256"/>
      <c r="D165" s="227" t="s">
        <v>248</v>
      </c>
      <c r="E165" s="257" t="s">
        <v>19</v>
      </c>
      <c r="F165" s="258" t="s">
        <v>253</v>
      </c>
      <c r="G165" s="256"/>
      <c r="H165" s="259">
        <v>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248</v>
      </c>
      <c r="AU165" s="265" t="s">
        <v>78</v>
      </c>
      <c r="AV165" s="15" t="s">
        <v>244</v>
      </c>
      <c r="AW165" s="15" t="s">
        <v>32</v>
      </c>
      <c r="AX165" s="15" t="s">
        <v>76</v>
      </c>
      <c r="AY165" s="265" t="s">
        <v>238</v>
      </c>
    </row>
    <row r="166" s="2" customFormat="1" ht="16.5" customHeight="1">
      <c r="A166" s="39"/>
      <c r="B166" s="40"/>
      <c r="C166" s="214" t="s">
        <v>267</v>
      </c>
      <c r="D166" s="214" t="s">
        <v>240</v>
      </c>
      <c r="E166" s="215" t="s">
        <v>293</v>
      </c>
      <c r="F166" s="216" t="s">
        <v>294</v>
      </c>
      <c r="G166" s="217" t="s">
        <v>107</v>
      </c>
      <c r="H166" s="218">
        <v>157.63499999999999</v>
      </c>
      <c r="I166" s="219"/>
      <c r="J166" s="220">
        <f>ROUND(I166*H166,2)</f>
        <v>0</v>
      </c>
      <c r="K166" s="216" t="s">
        <v>243</v>
      </c>
      <c r="L166" s="45"/>
      <c r="M166" s="221" t="s">
        <v>19</v>
      </c>
      <c r="N166" s="222" t="s">
        <v>40</v>
      </c>
      <c r="O166" s="85"/>
      <c r="P166" s="223">
        <f>O166*H166</f>
        <v>0</v>
      </c>
      <c r="Q166" s="223">
        <v>0.00055999999999999995</v>
      </c>
      <c r="R166" s="223">
        <f>Q166*H166</f>
        <v>0.088275599999999982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244</v>
      </c>
      <c r="AT166" s="225" t="s">
        <v>240</v>
      </c>
      <c r="AU166" s="225" t="s">
        <v>78</v>
      </c>
      <c r="AY166" s="18" t="s">
        <v>238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76</v>
      </c>
      <c r="BK166" s="226">
        <f>ROUND(I166*H166,2)</f>
        <v>0</v>
      </c>
      <c r="BL166" s="18" t="s">
        <v>244</v>
      </c>
      <c r="BM166" s="225" t="s">
        <v>295</v>
      </c>
    </row>
    <row r="167" s="2" customFormat="1">
      <c r="A167" s="39"/>
      <c r="B167" s="40"/>
      <c r="C167" s="41"/>
      <c r="D167" s="227" t="s">
        <v>245</v>
      </c>
      <c r="E167" s="41"/>
      <c r="F167" s="228" t="s">
        <v>294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245</v>
      </c>
      <c r="AU167" s="18" t="s">
        <v>78</v>
      </c>
    </row>
    <row r="168" s="2" customFormat="1">
      <c r="A168" s="39"/>
      <c r="B168" s="40"/>
      <c r="C168" s="41"/>
      <c r="D168" s="232" t="s">
        <v>246</v>
      </c>
      <c r="E168" s="41"/>
      <c r="F168" s="233" t="s">
        <v>296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246</v>
      </c>
      <c r="AU168" s="18" t="s">
        <v>78</v>
      </c>
    </row>
    <row r="169" s="13" customFormat="1">
      <c r="A169" s="13"/>
      <c r="B169" s="234"/>
      <c r="C169" s="235"/>
      <c r="D169" s="227" t="s">
        <v>248</v>
      </c>
      <c r="E169" s="236" t="s">
        <v>19</v>
      </c>
      <c r="F169" s="237" t="s">
        <v>283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248</v>
      </c>
      <c r="AU169" s="243" t="s">
        <v>78</v>
      </c>
      <c r="AV169" s="13" t="s">
        <v>76</v>
      </c>
      <c r="AW169" s="13" t="s">
        <v>32</v>
      </c>
      <c r="AX169" s="13" t="s">
        <v>69</v>
      </c>
      <c r="AY169" s="243" t="s">
        <v>238</v>
      </c>
    </row>
    <row r="170" s="13" customFormat="1">
      <c r="A170" s="13"/>
      <c r="B170" s="234"/>
      <c r="C170" s="235"/>
      <c r="D170" s="227" t="s">
        <v>248</v>
      </c>
      <c r="E170" s="236" t="s">
        <v>19</v>
      </c>
      <c r="F170" s="237" t="s">
        <v>284</v>
      </c>
      <c r="G170" s="235"/>
      <c r="H170" s="236" t="s">
        <v>19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248</v>
      </c>
      <c r="AU170" s="243" t="s">
        <v>78</v>
      </c>
      <c r="AV170" s="13" t="s">
        <v>76</v>
      </c>
      <c r="AW170" s="13" t="s">
        <v>32</v>
      </c>
      <c r="AX170" s="13" t="s">
        <v>69</v>
      </c>
      <c r="AY170" s="243" t="s">
        <v>238</v>
      </c>
    </row>
    <row r="171" s="14" customFormat="1">
      <c r="A171" s="14"/>
      <c r="B171" s="244"/>
      <c r="C171" s="245"/>
      <c r="D171" s="227" t="s">
        <v>248</v>
      </c>
      <c r="E171" s="246" t="s">
        <v>19</v>
      </c>
      <c r="F171" s="247" t="s">
        <v>297</v>
      </c>
      <c r="G171" s="245"/>
      <c r="H171" s="248">
        <v>120.386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248</v>
      </c>
      <c r="AU171" s="254" t="s">
        <v>78</v>
      </c>
      <c r="AV171" s="14" t="s">
        <v>78</v>
      </c>
      <c r="AW171" s="14" t="s">
        <v>32</v>
      </c>
      <c r="AX171" s="14" t="s">
        <v>69</v>
      </c>
      <c r="AY171" s="254" t="s">
        <v>238</v>
      </c>
    </row>
    <row r="172" s="14" customFormat="1">
      <c r="A172" s="14"/>
      <c r="B172" s="244"/>
      <c r="C172" s="245"/>
      <c r="D172" s="227" t="s">
        <v>248</v>
      </c>
      <c r="E172" s="246" t="s">
        <v>19</v>
      </c>
      <c r="F172" s="247" t="s">
        <v>298</v>
      </c>
      <c r="G172" s="245"/>
      <c r="H172" s="248">
        <v>37.249000000000002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248</v>
      </c>
      <c r="AU172" s="254" t="s">
        <v>78</v>
      </c>
      <c r="AV172" s="14" t="s">
        <v>78</v>
      </c>
      <c r="AW172" s="14" t="s">
        <v>32</v>
      </c>
      <c r="AX172" s="14" t="s">
        <v>69</v>
      </c>
      <c r="AY172" s="254" t="s">
        <v>238</v>
      </c>
    </row>
    <row r="173" s="16" customFormat="1">
      <c r="A173" s="16"/>
      <c r="B173" s="266"/>
      <c r="C173" s="267"/>
      <c r="D173" s="227" t="s">
        <v>248</v>
      </c>
      <c r="E173" s="268" t="s">
        <v>19</v>
      </c>
      <c r="F173" s="269" t="s">
        <v>264</v>
      </c>
      <c r="G173" s="267"/>
      <c r="H173" s="270">
        <v>157.63499999999999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6" t="s">
        <v>248</v>
      </c>
      <c r="AU173" s="276" t="s">
        <v>78</v>
      </c>
      <c r="AV173" s="16" t="s">
        <v>109</v>
      </c>
      <c r="AW173" s="16" t="s">
        <v>32</v>
      </c>
      <c r="AX173" s="16" t="s">
        <v>69</v>
      </c>
      <c r="AY173" s="276" t="s">
        <v>238</v>
      </c>
    </row>
    <row r="174" s="15" customFormat="1">
      <c r="A174" s="15"/>
      <c r="B174" s="255"/>
      <c r="C174" s="256"/>
      <c r="D174" s="227" t="s">
        <v>248</v>
      </c>
      <c r="E174" s="257" t="s">
        <v>19</v>
      </c>
      <c r="F174" s="258" t="s">
        <v>253</v>
      </c>
      <c r="G174" s="256"/>
      <c r="H174" s="259">
        <v>157.63499999999999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5" t="s">
        <v>248</v>
      </c>
      <c r="AU174" s="265" t="s">
        <v>78</v>
      </c>
      <c r="AV174" s="15" t="s">
        <v>244</v>
      </c>
      <c r="AW174" s="15" t="s">
        <v>32</v>
      </c>
      <c r="AX174" s="15" t="s">
        <v>76</v>
      </c>
      <c r="AY174" s="265" t="s">
        <v>238</v>
      </c>
    </row>
    <row r="175" s="2" customFormat="1" ht="21.75" customHeight="1">
      <c r="A175" s="39"/>
      <c r="B175" s="40"/>
      <c r="C175" s="214" t="s">
        <v>299</v>
      </c>
      <c r="D175" s="214" t="s">
        <v>240</v>
      </c>
      <c r="E175" s="215" t="s">
        <v>300</v>
      </c>
      <c r="F175" s="216" t="s">
        <v>301</v>
      </c>
      <c r="G175" s="217" t="s">
        <v>107</v>
      </c>
      <c r="H175" s="218">
        <v>157.63499999999999</v>
      </c>
      <c r="I175" s="219"/>
      <c r="J175" s="220">
        <f>ROUND(I175*H175,2)</f>
        <v>0</v>
      </c>
      <c r="K175" s="216" t="s">
        <v>243</v>
      </c>
      <c r="L175" s="45"/>
      <c r="M175" s="221" t="s">
        <v>19</v>
      </c>
      <c r="N175" s="222" t="s">
        <v>40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244</v>
      </c>
      <c r="AT175" s="225" t="s">
        <v>240</v>
      </c>
      <c r="AU175" s="225" t="s">
        <v>78</v>
      </c>
      <c r="AY175" s="18" t="s">
        <v>238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76</v>
      </c>
      <c r="BK175" s="226">
        <f>ROUND(I175*H175,2)</f>
        <v>0</v>
      </c>
      <c r="BL175" s="18" t="s">
        <v>244</v>
      </c>
      <c r="BM175" s="225" t="s">
        <v>302</v>
      </c>
    </row>
    <row r="176" s="2" customFormat="1">
      <c r="A176" s="39"/>
      <c r="B176" s="40"/>
      <c r="C176" s="41"/>
      <c r="D176" s="227" t="s">
        <v>245</v>
      </c>
      <c r="E176" s="41"/>
      <c r="F176" s="228" t="s">
        <v>301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245</v>
      </c>
      <c r="AU176" s="18" t="s">
        <v>78</v>
      </c>
    </row>
    <row r="177" s="2" customFormat="1">
      <c r="A177" s="39"/>
      <c r="B177" s="40"/>
      <c r="C177" s="41"/>
      <c r="D177" s="232" t="s">
        <v>246</v>
      </c>
      <c r="E177" s="41"/>
      <c r="F177" s="233" t="s">
        <v>303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246</v>
      </c>
      <c r="AU177" s="18" t="s">
        <v>78</v>
      </c>
    </row>
    <row r="178" s="13" customFormat="1">
      <c r="A178" s="13"/>
      <c r="B178" s="234"/>
      <c r="C178" s="235"/>
      <c r="D178" s="227" t="s">
        <v>248</v>
      </c>
      <c r="E178" s="236" t="s">
        <v>19</v>
      </c>
      <c r="F178" s="237" t="s">
        <v>304</v>
      </c>
      <c r="G178" s="235"/>
      <c r="H178" s="236" t="s">
        <v>19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248</v>
      </c>
      <c r="AU178" s="243" t="s">
        <v>78</v>
      </c>
      <c r="AV178" s="13" t="s">
        <v>76</v>
      </c>
      <c r="AW178" s="13" t="s">
        <v>32</v>
      </c>
      <c r="AX178" s="13" t="s">
        <v>69</v>
      </c>
      <c r="AY178" s="243" t="s">
        <v>238</v>
      </c>
    </row>
    <row r="179" s="14" customFormat="1">
      <c r="A179" s="14"/>
      <c r="B179" s="244"/>
      <c r="C179" s="245"/>
      <c r="D179" s="227" t="s">
        <v>248</v>
      </c>
      <c r="E179" s="246" t="s">
        <v>19</v>
      </c>
      <c r="F179" s="247" t="s">
        <v>305</v>
      </c>
      <c r="G179" s="245"/>
      <c r="H179" s="248">
        <v>157.63499999999999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248</v>
      </c>
      <c r="AU179" s="254" t="s">
        <v>78</v>
      </c>
      <c r="AV179" s="14" t="s">
        <v>78</v>
      </c>
      <c r="AW179" s="14" t="s">
        <v>32</v>
      </c>
      <c r="AX179" s="14" t="s">
        <v>69</v>
      </c>
      <c r="AY179" s="254" t="s">
        <v>238</v>
      </c>
    </row>
    <row r="180" s="15" customFormat="1">
      <c r="A180" s="15"/>
      <c r="B180" s="255"/>
      <c r="C180" s="256"/>
      <c r="D180" s="227" t="s">
        <v>248</v>
      </c>
      <c r="E180" s="257" t="s">
        <v>19</v>
      </c>
      <c r="F180" s="258" t="s">
        <v>253</v>
      </c>
      <c r="G180" s="256"/>
      <c r="H180" s="259">
        <v>157.63499999999999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248</v>
      </c>
      <c r="AU180" s="265" t="s">
        <v>78</v>
      </c>
      <c r="AV180" s="15" t="s">
        <v>244</v>
      </c>
      <c r="AW180" s="15" t="s">
        <v>32</v>
      </c>
      <c r="AX180" s="15" t="s">
        <v>76</v>
      </c>
      <c r="AY180" s="265" t="s">
        <v>238</v>
      </c>
    </row>
    <row r="181" s="2" customFormat="1" ht="24.15" customHeight="1">
      <c r="A181" s="39"/>
      <c r="B181" s="40"/>
      <c r="C181" s="214" t="s">
        <v>276</v>
      </c>
      <c r="D181" s="214" t="s">
        <v>240</v>
      </c>
      <c r="E181" s="215" t="s">
        <v>306</v>
      </c>
      <c r="F181" s="216" t="s">
        <v>307</v>
      </c>
      <c r="G181" s="217" t="s">
        <v>308</v>
      </c>
      <c r="H181" s="218">
        <v>12.638999999999999</v>
      </c>
      <c r="I181" s="219"/>
      <c r="J181" s="220">
        <f>ROUND(I181*H181,2)</f>
        <v>0</v>
      </c>
      <c r="K181" s="216" t="s">
        <v>243</v>
      </c>
      <c r="L181" s="45"/>
      <c r="M181" s="221" t="s">
        <v>19</v>
      </c>
      <c r="N181" s="222" t="s">
        <v>40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244</v>
      </c>
      <c r="AT181" s="225" t="s">
        <v>240</v>
      </c>
      <c r="AU181" s="225" t="s">
        <v>78</v>
      </c>
      <c r="AY181" s="18" t="s">
        <v>238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76</v>
      </c>
      <c r="BK181" s="226">
        <f>ROUND(I181*H181,2)</f>
        <v>0</v>
      </c>
      <c r="BL181" s="18" t="s">
        <v>244</v>
      </c>
      <c r="BM181" s="225" t="s">
        <v>309</v>
      </c>
    </row>
    <row r="182" s="2" customFormat="1">
      <c r="A182" s="39"/>
      <c r="B182" s="40"/>
      <c r="C182" s="41"/>
      <c r="D182" s="227" t="s">
        <v>245</v>
      </c>
      <c r="E182" s="41"/>
      <c r="F182" s="228" t="s">
        <v>307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245</v>
      </c>
      <c r="AU182" s="18" t="s">
        <v>78</v>
      </c>
    </row>
    <row r="183" s="2" customFormat="1">
      <c r="A183" s="39"/>
      <c r="B183" s="40"/>
      <c r="C183" s="41"/>
      <c r="D183" s="232" t="s">
        <v>246</v>
      </c>
      <c r="E183" s="41"/>
      <c r="F183" s="233" t="s">
        <v>310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246</v>
      </c>
      <c r="AU183" s="18" t="s">
        <v>78</v>
      </c>
    </row>
    <row r="184" s="13" customFormat="1">
      <c r="A184" s="13"/>
      <c r="B184" s="234"/>
      <c r="C184" s="235"/>
      <c r="D184" s="227" t="s">
        <v>248</v>
      </c>
      <c r="E184" s="236" t="s">
        <v>19</v>
      </c>
      <c r="F184" s="237" t="s">
        <v>311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248</v>
      </c>
      <c r="AU184" s="243" t="s">
        <v>78</v>
      </c>
      <c r="AV184" s="13" t="s">
        <v>76</v>
      </c>
      <c r="AW184" s="13" t="s">
        <v>32</v>
      </c>
      <c r="AX184" s="13" t="s">
        <v>69</v>
      </c>
      <c r="AY184" s="243" t="s">
        <v>238</v>
      </c>
    </row>
    <row r="185" s="13" customFormat="1">
      <c r="A185" s="13"/>
      <c r="B185" s="234"/>
      <c r="C185" s="235"/>
      <c r="D185" s="227" t="s">
        <v>248</v>
      </c>
      <c r="E185" s="236" t="s">
        <v>19</v>
      </c>
      <c r="F185" s="237" t="s">
        <v>262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248</v>
      </c>
      <c r="AU185" s="243" t="s">
        <v>78</v>
      </c>
      <c r="AV185" s="13" t="s">
        <v>76</v>
      </c>
      <c r="AW185" s="13" t="s">
        <v>32</v>
      </c>
      <c r="AX185" s="13" t="s">
        <v>69</v>
      </c>
      <c r="AY185" s="243" t="s">
        <v>238</v>
      </c>
    </row>
    <row r="186" s="13" customFormat="1">
      <c r="A186" s="13"/>
      <c r="B186" s="234"/>
      <c r="C186" s="235"/>
      <c r="D186" s="227" t="s">
        <v>248</v>
      </c>
      <c r="E186" s="236" t="s">
        <v>19</v>
      </c>
      <c r="F186" s="237" t="s">
        <v>312</v>
      </c>
      <c r="G186" s="235"/>
      <c r="H186" s="236" t="s">
        <v>19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248</v>
      </c>
      <c r="AU186" s="243" t="s">
        <v>78</v>
      </c>
      <c r="AV186" s="13" t="s">
        <v>76</v>
      </c>
      <c r="AW186" s="13" t="s">
        <v>32</v>
      </c>
      <c r="AX186" s="13" t="s">
        <v>69</v>
      </c>
      <c r="AY186" s="243" t="s">
        <v>238</v>
      </c>
    </row>
    <row r="187" s="14" customFormat="1">
      <c r="A187" s="14"/>
      <c r="B187" s="244"/>
      <c r="C187" s="245"/>
      <c r="D187" s="227" t="s">
        <v>248</v>
      </c>
      <c r="E187" s="246" t="s">
        <v>19</v>
      </c>
      <c r="F187" s="247" t="s">
        <v>313</v>
      </c>
      <c r="G187" s="245"/>
      <c r="H187" s="248">
        <v>4.5997750000000002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248</v>
      </c>
      <c r="AU187" s="254" t="s">
        <v>78</v>
      </c>
      <c r="AV187" s="14" t="s">
        <v>78</v>
      </c>
      <c r="AW187" s="14" t="s">
        <v>32</v>
      </c>
      <c r="AX187" s="14" t="s">
        <v>69</v>
      </c>
      <c r="AY187" s="254" t="s">
        <v>238</v>
      </c>
    </row>
    <row r="188" s="14" customFormat="1">
      <c r="A188" s="14"/>
      <c r="B188" s="244"/>
      <c r="C188" s="245"/>
      <c r="D188" s="227" t="s">
        <v>248</v>
      </c>
      <c r="E188" s="246" t="s">
        <v>19</v>
      </c>
      <c r="F188" s="247" t="s">
        <v>314</v>
      </c>
      <c r="G188" s="245"/>
      <c r="H188" s="248">
        <v>2.5181249999999999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248</v>
      </c>
      <c r="AU188" s="254" t="s">
        <v>78</v>
      </c>
      <c r="AV188" s="14" t="s">
        <v>78</v>
      </c>
      <c r="AW188" s="14" t="s">
        <v>32</v>
      </c>
      <c r="AX188" s="14" t="s">
        <v>69</v>
      </c>
      <c r="AY188" s="254" t="s">
        <v>238</v>
      </c>
    </row>
    <row r="189" s="14" customFormat="1">
      <c r="A189" s="14"/>
      <c r="B189" s="244"/>
      <c r="C189" s="245"/>
      <c r="D189" s="227" t="s">
        <v>248</v>
      </c>
      <c r="E189" s="246" t="s">
        <v>19</v>
      </c>
      <c r="F189" s="247" t="s">
        <v>315</v>
      </c>
      <c r="G189" s="245"/>
      <c r="H189" s="248">
        <v>5.5208349999999999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248</v>
      </c>
      <c r="AU189" s="254" t="s">
        <v>78</v>
      </c>
      <c r="AV189" s="14" t="s">
        <v>78</v>
      </c>
      <c r="AW189" s="14" t="s">
        <v>32</v>
      </c>
      <c r="AX189" s="14" t="s">
        <v>69</v>
      </c>
      <c r="AY189" s="254" t="s">
        <v>238</v>
      </c>
    </row>
    <row r="190" s="16" customFormat="1">
      <c r="A190" s="16"/>
      <c r="B190" s="266"/>
      <c r="C190" s="267"/>
      <c r="D190" s="227" t="s">
        <v>248</v>
      </c>
      <c r="E190" s="268" t="s">
        <v>19</v>
      </c>
      <c r="F190" s="269" t="s">
        <v>264</v>
      </c>
      <c r="G190" s="267"/>
      <c r="H190" s="270">
        <v>12.638735000000001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6" t="s">
        <v>248</v>
      </c>
      <c r="AU190" s="276" t="s">
        <v>78</v>
      </c>
      <c r="AV190" s="16" t="s">
        <v>109</v>
      </c>
      <c r="AW190" s="16" t="s">
        <v>32</v>
      </c>
      <c r="AX190" s="16" t="s">
        <v>69</v>
      </c>
      <c r="AY190" s="276" t="s">
        <v>238</v>
      </c>
    </row>
    <row r="191" s="15" customFormat="1">
      <c r="A191" s="15"/>
      <c r="B191" s="255"/>
      <c r="C191" s="256"/>
      <c r="D191" s="227" t="s">
        <v>248</v>
      </c>
      <c r="E191" s="257" t="s">
        <v>19</v>
      </c>
      <c r="F191" s="258" t="s">
        <v>253</v>
      </c>
      <c r="G191" s="256"/>
      <c r="H191" s="259">
        <v>12.638735000000001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248</v>
      </c>
      <c r="AU191" s="265" t="s">
        <v>78</v>
      </c>
      <c r="AV191" s="15" t="s">
        <v>244</v>
      </c>
      <c r="AW191" s="15" t="s">
        <v>32</v>
      </c>
      <c r="AX191" s="15" t="s">
        <v>76</v>
      </c>
      <c r="AY191" s="265" t="s">
        <v>238</v>
      </c>
    </row>
    <row r="192" s="2" customFormat="1" ht="33" customHeight="1">
      <c r="A192" s="39"/>
      <c r="B192" s="40"/>
      <c r="C192" s="214" t="s">
        <v>316</v>
      </c>
      <c r="D192" s="214" t="s">
        <v>240</v>
      </c>
      <c r="E192" s="215" t="s">
        <v>317</v>
      </c>
      <c r="F192" s="216" t="s">
        <v>318</v>
      </c>
      <c r="G192" s="217" t="s">
        <v>308</v>
      </c>
      <c r="H192" s="218">
        <v>1.9279999999999999</v>
      </c>
      <c r="I192" s="219"/>
      <c r="J192" s="220">
        <f>ROUND(I192*H192,2)</f>
        <v>0</v>
      </c>
      <c r="K192" s="216" t="s">
        <v>243</v>
      </c>
      <c r="L192" s="45"/>
      <c r="M192" s="221" t="s">
        <v>19</v>
      </c>
      <c r="N192" s="222" t="s">
        <v>40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244</v>
      </c>
      <c r="AT192" s="225" t="s">
        <v>240</v>
      </c>
      <c r="AU192" s="225" t="s">
        <v>78</v>
      </c>
      <c r="AY192" s="18" t="s">
        <v>238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76</v>
      </c>
      <c r="BK192" s="226">
        <f>ROUND(I192*H192,2)</f>
        <v>0</v>
      </c>
      <c r="BL192" s="18" t="s">
        <v>244</v>
      </c>
      <c r="BM192" s="225" t="s">
        <v>319</v>
      </c>
    </row>
    <row r="193" s="2" customFormat="1">
      <c r="A193" s="39"/>
      <c r="B193" s="40"/>
      <c r="C193" s="41"/>
      <c r="D193" s="227" t="s">
        <v>245</v>
      </c>
      <c r="E193" s="41"/>
      <c r="F193" s="228" t="s">
        <v>318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245</v>
      </c>
      <c r="AU193" s="18" t="s">
        <v>78</v>
      </c>
    </row>
    <row r="194" s="2" customFormat="1">
      <c r="A194" s="39"/>
      <c r="B194" s="40"/>
      <c r="C194" s="41"/>
      <c r="D194" s="232" t="s">
        <v>246</v>
      </c>
      <c r="E194" s="41"/>
      <c r="F194" s="233" t="s">
        <v>320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246</v>
      </c>
      <c r="AU194" s="18" t="s">
        <v>78</v>
      </c>
    </row>
    <row r="195" s="13" customFormat="1">
      <c r="A195" s="13"/>
      <c r="B195" s="234"/>
      <c r="C195" s="235"/>
      <c r="D195" s="227" t="s">
        <v>248</v>
      </c>
      <c r="E195" s="236" t="s">
        <v>19</v>
      </c>
      <c r="F195" s="237" t="s">
        <v>321</v>
      </c>
      <c r="G195" s="235"/>
      <c r="H195" s="236" t="s">
        <v>19</v>
      </c>
      <c r="I195" s="238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248</v>
      </c>
      <c r="AU195" s="243" t="s">
        <v>78</v>
      </c>
      <c r="AV195" s="13" t="s">
        <v>76</v>
      </c>
      <c r="AW195" s="13" t="s">
        <v>32</v>
      </c>
      <c r="AX195" s="13" t="s">
        <v>69</v>
      </c>
      <c r="AY195" s="243" t="s">
        <v>238</v>
      </c>
    </row>
    <row r="196" s="13" customFormat="1">
      <c r="A196" s="13"/>
      <c r="B196" s="234"/>
      <c r="C196" s="235"/>
      <c r="D196" s="227" t="s">
        <v>248</v>
      </c>
      <c r="E196" s="236" t="s">
        <v>19</v>
      </c>
      <c r="F196" s="237" t="s">
        <v>322</v>
      </c>
      <c r="G196" s="235"/>
      <c r="H196" s="236" t="s">
        <v>19</v>
      </c>
      <c r="I196" s="238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248</v>
      </c>
      <c r="AU196" s="243" t="s">
        <v>78</v>
      </c>
      <c r="AV196" s="13" t="s">
        <v>76</v>
      </c>
      <c r="AW196" s="13" t="s">
        <v>32</v>
      </c>
      <c r="AX196" s="13" t="s">
        <v>69</v>
      </c>
      <c r="AY196" s="243" t="s">
        <v>238</v>
      </c>
    </row>
    <row r="197" s="14" customFormat="1">
      <c r="A197" s="14"/>
      <c r="B197" s="244"/>
      <c r="C197" s="245"/>
      <c r="D197" s="227" t="s">
        <v>248</v>
      </c>
      <c r="E197" s="246" t="s">
        <v>19</v>
      </c>
      <c r="F197" s="247" t="s">
        <v>323</v>
      </c>
      <c r="G197" s="245"/>
      <c r="H197" s="248">
        <v>0.126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248</v>
      </c>
      <c r="AU197" s="254" t="s">
        <v>78</v>
      </c>
      <c r="AV197" s="14" t="s">
        <v>78</v>
      </c>
      <c r="AW197" s="14" t="s">
        <v>32</v>
      </c>
      <c r="AX197" s="14" t="s">
        <v>69</v>
      </c>
      <c r="AY197" s="254" t="s">
        <v>238</v>
      </c>
    </row>
    <row r="198" s="13" customFormat="1">
      <c r="A198" s="13"/>
      <c r="B198" s="234"/>
      <c r="C198" s="235"/>
      <c r="D198" s="227" t="s">
        <v>248</v>
      </c>
      <c r="E198" s="236" t="s">
        <v>19</v>
      </c>
      <c r="F198" s="237" t="s">
        <v>324</v>
      </c>
      <c r="G198" s="235"/>
      <c r="H198" s="236" t="s">
        <v>19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248</v>
      </c>
      <c r="AU198" s="243" t="s">
        <v>78</v>
      </c>
      <c r="AV198" s="13" t="s">
        <v>76</v>
      </c>
      <c r="AW198" s="13" t="s">
        <v>32</v>
      </c>
      <c r="AX198" s="13" t="s">
        <v>69</v>
      </c>
      <c r="AY198" s="243" t="s">
        <v>238</v>
      </c>
    </row>
    <row r="199" s="14" customFormat="1">
      <c r="A199" s="14"/>
      <c r="B199" s="244"/>
      <c r="C199" s="245"/>
      <c r="D199" s="227" t="s">
        <v>248</v>
      </c>
      <c r="E199" s="246" t="s">
        <v>19</v>
      </c>
      <c r="F199" s="247" t="s">
        <v>325</v>
      </c>
      <c r="G199" s="245"/>
      <c r="H199" s="248">
        <v>1.518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248</v>
      </c>
      <c r="AU199" s="254" t="s">
        <v>78</v>
      </c>
      <c r="AV199" s="14" t="s">
        <v>78</v>
      </c>
      <c r="AW199" s="14" t="s">
        <v>32</v>
      </c>
      <c r="AX199" s="14" t="s">
        <v>69</v>
      </c>
      <c r="AY199" s="254" t="s">
        <v>238</v>
      </c>
    </row>
    <row r="200" s="13" customFormat="1">
      <c r="A200" s="13"/>
      <c r="B200" s="234"/>
      <c r="C200" s="235"/>
      <c r="D200" s="227" t="s">
        <v>248</v>
      </c>
      <c r="E200" s="236" t="s">
        <v>19</v>
      </c>
      <c r="F200" s="237" t="s">
        <v>326</v>
      </c>
      <c r="G200" s="235"/>
      <c r="H200" s="236" t="s">
        <v>19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248</v>
      </c>
      <c r="AU200" s="243" t="s">
        <v>78</v>
      </c>
      <c r="AV200" s="13" t="s">
        <v>76</v>
      </c>
      <c r="AW200" s="13" t="s">
        <v>32</v>
      </c>
      <c r="AX200" s="13" t="s">
        <v>69</v>
      </c>
      <c r="AY200" s="243" t="s">
        <v>238</v>
      </c>
    </row>
    <row r="201" s="14" customFormat="1">
      <c r="A201" s="14"/>
      <c r="B201" s="244"/>
      <c r="C201" s="245"/>
      <c r="D201" s="227" t="s">
        <v>248</v>
      </c>
      <c r="E201" s="246" t="s">
        <v>19</v>
      </c>
      <c r="F201" s="247" t="s">
        <v>327</v>
      </c>
      <c r="G201" s="245"/>
      <c r="H201" s="248">
        <v>0.28349999999999997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248</v>
      </c>
      <c r="AU201" s="254" t="s">
        <v>78</v>
      </c>
      <c r="AV201" s="14" t="s">
        <v>78</v>
      </c>
      <c r="AW201" s="14" t="s">
        <v>32</v>
      </c>
      <c r="AX201" s="14" t="s">
        <v>69</v>
      </c>
      <c r="AY201" s="254" t="s">
        <v>238</v>
      </c>
    </row>
    <row r="202" s="15" customFormat="1">
      <c r="A202" s="15"/>
      <c r="B202" s="255"/>
      <c r="C202" s="256"/>
      <c r="D202" s="227" t="s">
        <v>248</v>
      </c>
      <c r="E202" s="257" t="s">
        <v>19</v>
      </c>
      <c r="F202" s="258" t="s">
        <v>253</v>
      </c>
      <c r="G202" s="256"/>
      <c r="H202" s="259">
        <v>1.9275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248</v>
      </c>
      <c r="AU202" s="265" t="s">
        <v>78</v>
      </c>
      <c r="AV202" s="15" t="s">
        <v>244</v>
      </c>
      <c r="AW202" s="15" t="s">
        <v>32</v>
      </c>
      <c r="AX202" s="15" t="s">
        <v>76</v>
      </c>
      <c r="AY202" s="265" t="s">
        <v>238</v>
      </c>
    </row>
    <row r="203" s="2" customFormat="1" ht="24.15" customHeight="1">
      <c r="A203" s="39"/>
      <c r="B203" s="40"/>
      <c r="C203" s="214" t="s">
        <v>184</v>
      </c>
      <c r="D203" s="214" t="s">
        <v>240</v>
      </c>
      <c r="E203" s="215" t="s">
        <v>328</v>
      </c>
      <c r="F203" s="216" t="s">
        <v>329</v>
      </c>
      <c r="G203" s="217" t="s">
        <v>308</v>
      </c>
      <c r="H203" s="218">
        <v>12.465</v>
      </c>
      <c r="I203" s="219"/>
      <c r="J203" s="220">
        <f>ROUND(I203*H203,2)</f>
        <v>0</v>
      </c>
      <c r="K203" s="216" t="s">
        <v>243</v>
      </c>
      <c r="L203" s="45"/>
      <c r="M203" s="221" t="s">
        <v>19</v>
      </c>
      <c r="N203" s="222" t="s">
        <v>40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244</v>
      </c>
      <c r="AT203" s="225" t="s">
        <v>240</v>
      </c>
      <c r="AU203" s="225" t="s">
        <v>78</v>
      </c>
      <c r="AY203" s="18" t="s">
        <v>238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76</v>
      </c>
      <c r="BK203" s="226">
        <f>ROUND(I203*H203,2)</f>
        <v>0</v>
      </c>
      <c r="BL203" s="18" t="s">
        <v>244</v>
      </c>
      <c r="BM203" s="225" t="s">
        <v>330</v>
      </c>
    </row>
    <row r="204" s="2" customFormat="1">
      <c r="A204" s="39"/>
      <c r="B204" s="40"/>
      <c r="C204" s="41"/>
      <c r="D204" s="227" t="s">
        <v>245</v>
      </c>
      <c r="E204" s="41"/>
      <c r="F204" s="228" t="s">
        <v>329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245</v>
      </c>
      <c r="AU204" s="18" t="s">
        <v>78</v>
      </c>
    </row>
    <row r="205" s="2" customFormat="1">
      <c r="A205" s="39"/>
      <c r="B205" s="40"/>
      <c r="C205" s="41"/>
      <c r="D205" s="232" t="s">
        <v>246</v>
      </c>
      <c r="E205" s="41"/>
      <c r="F205" s="233" t="s">
        <v>331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246</v>
      </c>
      <c r="AU205" s="18" t="s">
        <v>78</v>
      </c>
    </row>
    <row r="206" s="13" customFormat="1">
      <c r="A206" s="13"/>
      <c r="B206" s="234"/>
      <c r="C206" s="235"/>
      <c r="D206" s="227" t="s">
        <v>248</v>
      </c>
      <c r="E206" s="236" t="s">
        <v>19</v>
      </c>
      <c r="F206" s="237" t="s">
        <v>283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248</v>
      </c>
      <c r="AU206" s="243" t="s">
        <v>78</v>
      </c>
      <c r="AV206" s="13" t="s">
        <v>76</v>
      </c>
      <c r="AW206" s="13" t="s">
        <v>32</v>
      </c>
      <c r="AX206" s="13" t="s">
        <v>69</v>
      </c>
      <c r="AY206" s="243" t="s">
        <v>238</v>
      </c>
    </row>
    <row r="207" s="13" customFormat="1">
      <c r="A207" s="13"/>
      <c r="B207" s="234"/>
      <c r="C207" s="235"/>
      <c r="D207" s="227" t="s">
        <v>248</v>
      </c>
      <c r="E207" s="236" t="s">
        <v>19</v>
      </c>
      <c r="F207" s="237" t="s">
        <v>332</v>
      </c>
      <c r="G207" s="235"/>
      <c r="H207" s="236" t="s">
        <v>19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248</v>
      </c>
      <c r="AU207" s="243" t="s">
        <v>78</v>
      </c>
      <c r="AV207" s="13" t="s">
        <v>76</v>
      </c>
      <c r="AW207" s="13" t="s">
        <v>32</v>
      </c>
      <c r="AX207" s="13" t="s">
        <v>69</v>
      </c>
      <c r="AY207" s="243" t="s">
        <v>238</v>
      </c>
    </row>
    <row r="208" s="13" customFormat="1">
      <c r="A208" s="13"/>
      <c r="B208" s="234"/>
      <c r="C208" s="235"/>
      <c r="D208" s="227" t="s">
        <v>248</v>
      </c>
      <c r="E208" s="236" t="s">
        <v>19</v>
      </c>
      <c r="F208" s="237" t="s">
        <v>333</v>
      </c>
      <c r="G208" s="235"/>
      <c r="H208" s="236" t="s">
        <v>19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248</v>
      </c>
      <c r="AU208" s="243" t="s">
        <v>78</v>
      </c>
      <c r="AV208" s="13" t="s">
        <v>76</v>
      </c>
      <c r="AW208" s="13" t="s">
        <v>32</v>
      </c>
      <c r="AX208" s="13" t="s">
        <v>69</v>
      </c>
      <c r="AY208" s="243" t="s">
        <v>238</v>
      </c>
    </row>
    <row r="209" s="13" customFormat="1">
      <c r="A209" s="13"/>
      <c r="B209" s="234"/>
      <c r="C209" s="235"/>
      <c r="D209" s="227" t="s">
        <v>248</v>
      </c>
      <c r="E209" s="236" t="s">
        <v>19</v>
      </c>
      <c r="F209" s="237" t="s">
        <v>334</v>
      </c>
      <c r="G209" s="235"/>
      <c r="H209" s="236" t="s">
        <v>19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248</v>
      </c>
      <c r="AU209" s="243" t="s">
        <v>78</v>
      </c>
      <c r="AV209" s="13" t="s">
        <v>76</v>
      </c>
      <c r="AW209" s="13" t="s">
        <v>32</v>
      </c>
      <c r="AX209" s="13" t="s">
        <v>69</v>
      </c>
      <c r="AY209" s="243" t="s">
        <v>238</v>
      </c>
    </row>
    <row r="210" s="14" customFormat="1">
      <c r="A210" s="14"/>
      <c r="B210" s="244"/>
      <c r="C210" s="245"/>
      <c r="D210" s="227" t="s">
        <v>248</v>
      </c>
      <c r="E210" s="246" t="s">
        <v>19</v>
      </c>
      <c r="F210" s="247" t="s">
        <v>335</v>
      </c>
      <c r="G210" s="245"/>
      <c r="H210" s="248">
        <v>12.465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248</v>
      </c>
      <c r="AU210" s="254" t="s">
        <v>78</v>
      </c>
      <c r="AV210" s="14" t="s">
        <v>78</v>
      </c>
      <c r="AW210" s="14" t="s">
        <v>32</v>
      </c>
      <c r="AX210" s="14" t="s">
        <v>69</v>
      </c>
      <c r="AY210" s="254" t="s">
        <v>238</v>
      </c>
    </row>
    <row r="211" s="15" customFormat="1">
      <c r="A211" s="15"/>
      <c r="B211" s="255"/>
      <c r="C211" s="256"/>
      <c r="D211" s="227" t="s">
        <v>248</v>
      </c>
      <c r="E211" s="257" t="s">
        <v>19</v>
      </c>
      <c r="F211" s="258" t="s">
        <v>253</v>
      </c>
      <c r="G211" s="256"/>
      <c r="H211" s="259">
        <v>12.465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248</v>
      </c>
      <c r="AU211" s="265" t="s">
        <v>78</v>
      </c>
      <c r="AV211" s="15" t="s">
        <v>244</v>
      </c>
      <c r="AW211" s="15" t="s">
        <v>32</v>
      </c>
      <c r="AX211" s="15" t="s">
        <v>76</v>
      </c>
      <c r="AY211" s="265" t="s">
        <v>238</v>
      </c>
    </row>
    <row r="212" s="2" customFormat="1" ht="33" customHeight="1">
      <c r="A212" s="39"/>
      <c r="B212" s="40"/>
      <c r="C212" s="214" t="s">
        <v>336</v>
      </c>
      <c r="D212" s="214" t="s">
        <v>240</v>
      </c>
      <c r="E212" s="215" t="s">
        <v>337</v>
      </c>
      <c r="F212" s="216" t="s">
        <v>338</v>
      </c>
      <c r="G212" s="217" t="s">
        <v>308</v>
      </c>
      <c r="H212" s="218">
        <v>107.191</v>
      </c>
      <c r="I212" s="219"/>
      <c r="J212" s="220">
        <f>ROUND(I212*H212,2)</f>
        <v>0</v>
      </c>
      <c r="K212" s="216" t="s">
        <v>243</v>
      </c>
      <c r="L212" s="45"/>
      <c r="M212" s="221" t="s">
        <v>19</v>
      </c>
      <c r="N212" s="222" t="s">
        <v>40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244</v>
      </c>
      <c r="AT212" s="225" t="s">
        <v>240</v>
      </c>
      <c r="AU212" s="225" t="s">
        <v>78</v>
      </c>
      <c r="AY212" s="18" t="s">
        <v>238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76</v>
      </c>
      <c r="BK212" s="226">
        <f>ROUND(I212*H212,2)</f>
        <v>0</v>
      </c>
      <c r="BL212" s="18" t="s">
        <v>244</v>
      </c>
      <c r="BM212" s="225" t="s">
        <v>339</v>
      </c>
    </row>
    <row r="213" s="2" customFormat="1">
      <c r="A213" s="39"/>
      <c r="B213" s="40"/>
      <c r="C213" s="41"/>
      <c r="D213" s="227" t="s">
        <v>245</v>
      </c>
      <c r="E213" s="41"/>
      <c r="F213" s="228" t="s">
        <v>338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245</v>
      </c>
      <c r="AU213" s="18" t="s">
        <v>78</v>
      </c>
    </row>
    <row r="214" s="2" customFormat="1">
      <c r="A214" s="39"/>
      <c r="B214" s="40"/>
      <c r="C214" s="41"/>
      <c r="D214" s="232" t="s">
        <v>246</v>
      </c>
      <c r="E214" s="41"/>
      <c r="F214" s="233" t="s">
        <v>340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246</v>
      </c>
      <c r="AU214" s="18" t="s">
        <v>78</v>
      </c>
    </row>
    <row r="215" s="13" customFormat="1">
      <c r="A215" s="13"/>
      <c r="B215" s="234"/>
      <c r="C215" s="235"/>
      <c r="D215" s="227" t="s">
        <v>248</v>
      </c>
      <c r="E215" s="236" t="s">
        <v>19</v>
      </c>
      <c r="F215" s="237" t="s">
        <v>341</v>
      </c>
      <c r="G215" s="235"/>
      <c r="H215" s="236" t="s">
        <v>19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248</v>
      </c>
      <c r="AU215" s="243" t="s">
        <v>78</v>
      </c>
      <c r="AV215" s="13" t="s">
        <v>76</v>
      </c>
      <c r="AW215" s="13" t="s">
        <v>32</v>
      </c>
      <c r="AX215" s="13" t="s">
        <v>69</v>
      </c>
      <c r="AY215" s="243" t="s">
        <v>238</v>
      </c>
    </row>
    <row r="216" s="13" customFormat="1">
      <c r="A216" s="13"/>
      <c r="B216" s="234"/>
      <c r="C216" s="235"/>
      <c r="D216" s="227" t="s">
        <v>248</v>
      </c>
      <c r="E216" s="236" t="s">
        <v>19</v>
      </c>
      <c r="F216" s="237" t="s">
        <v>342</v>
      </c>
      <c r="G216" s="235"/>
      <c r="H216" s="236" t="s">
        <v>19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248</v>
      </c>
      <c r="AU216" s="243" t="s">
        <v>78</v>
      </c>
      <c r="AV216" s="13" t="s">
        <v>76</v>
      </c>
      <c r="AW216" s="13" t="s">
        <v>32</v>
      </c>
      <c r="AX216" s="13" t="s">
        <v>69</v>
      </c>
      <c r="AY216" s="243" t="s">
        <v>238</v>
      </c>
    </row>
    <row r="217" s="13" customFormat="1">
      <c r="A217" s="13"/>
      <c r="B217" s="234"/>
      <c r="C217" s="235"/>
      <c r="D217" s="227" t="s">
        <v>248</v>
      </c>
      <c r="E217" s="236" t="s">
        <v>19</v>
      </c>
      <c r="F217" s="237" t="s">
        <v>343</v>
      </c>
      <c r="G217" s="235"/>
      <c r="H217" s="236" t="s">
        <v>19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248</v>
      </c>
      <c r="AU217" s="243" t="s">
        <v>78</v>
      </c>
      <c r="AV217" s="13" t="s">
        <v>76</v>
      </c>
      <c r="AW217" s="13" t="s">
        <v>32</v>
      </c>
      <c r="AX217" s="13" t="s">
        <v>69</v>
      </c>
      <c r="AY217" s="243" t="s">
        <v>238</v>
      </c>
    </row>
    <row r="218" s="13" customFormat="1">
      <c r="A218" s="13"/>
      <c r="B218" s="234"/>
      <c r="C218" s="235"/>
      <c r="D218" s="227" t="s">
        <v>248</v>
      </c>
      <c r="E218" s="236" t="s">
        <v>19</v>
      </c>
      <c r="F218" s="237" t="s">
        <v>344</v>
      </c>
      <c r="G218" s="235"/>
      <c r="H218" s="236" t="s">
        <v>19</v>
      </c>
      <c r="I218" s="238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248</v>
      </c>
      <c r="AU218" s="243" t="s">
        <v>78</v>
      </c>
      <c r="AV218" s="13" t="s">
        <v>76</v>
      </c>
      <c r="AW218" s="13" t="s">
        <v>32</v>
      </c>
      <c r="AX218" s="13" t="s">
        <v>69</v>
      </c>
      <c r="AY218" s="243" t="s">
        <v>238</v>
      </c>
    </row>
    <row r="219" s="14" customFormat="1">
      <c r="A219" s="14"/>
      <c r="B219" s="244"/>
      <c r="C219" s="245"/>
      <c r="D219" s="227" t="s">
        <v>248</v>
      </c>
      <c r="E219" s="246" t="s">
        <v>19</v>
      </c>
      <c r="F219" s="247" t="s">
        <v>345</v>
      </c>
      <c r="G219" s="245"/>
      <c r="H219" s="248">
        <v>106.4796525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248</v>
      </c>
      <c r="AU219" s="254" t="s">
        <v>78</v>
      </c>
      <c r="AV219" s="14" t="s">
        <v>78</v>
      </c>
      <c r="AW219" s="14" t="s">
        <v>32</v>
      </c>
      <c r="AX219" s="14" t="s">
        <v>69</v>
      </c>
      <c r="AY219" s="254" t="s">
        <v>238</v>
      </c>
    </row>
    <row r="220" s="16" customFormat="1">
      <c r="A220" s="16"/>
      <c r="B220" s="266"/>
      <c r="C220" s="267"/>
      <c r="D220" s="227" t="s">
        <v>248</v>
      </c>
      <c r="E220" s="268" t="s">
        <v>19</v>
      </c>
      <c r="F220" s="269" t="s">
        <v>346</v>
      </c>
      <c r="G220" s="267"/>
      <c r="H220" s="270">
        <v>106.4796525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6" t="s">
        <v>248</v>
      </c>
      <c r="AU220" s="276" t="s">
        <v>78</v>
      </c>
      <c r="AV220" s="16" t="s">
        <v>109</v>
      </c>
      <c r="AW220" s="16" t="s">
        <v>32</v>
      </c>
      <c r="AX220" s="16" t="s">
        <v>69</v>
      </c>
      <c r="AY220" s="276" t="s">
        <v>238</v>
      </c>
    </row>
    <row r="221" s="14" customFormat="1">
      <c r="A221" s="14"/>
      <c r="B221" s="244"/>
      <c r="C221" s="245"/>
      <c r="D221" s="227" t="s">
        <v>248</v>
      </c>
      <c r="E221" s="246" t="s">
        <v>19</v>
      </c>
      <c r="F221" s="247" t="s">
        <v>347</v>
      </c>
      <c r="G221" s="245"/>
      <c r="H221" s="248">
        <v>0.71099999999999997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248</v>
      </c>
      <c r="AU221" s="254" t="s">
        <v>78</v>
      </c>
      <c r="AV221" s="14" t="s">
        <v>78</v>
      </c>
      <c r="AW221" s="14" t="s">
        <v>32</v>
      </c>
      <c r="AX221" s="14" t="s">
        <v>69</v>
      </c>
      <c r="AY221" s="254" t="s">
        <v>238</v>
      </c>
    </row>
    <row r="222" s="16" customFormat="1">
      <c r="A222" s="16"/>
      <c r="B222" s="266"/>
      <c r="C222" s="267"/>
      <c r="D222" s="227" t="s">
        <v>248</v>
      </c>
      <c r="E222" s="268" t="s">
        <v>19</v>
      </c>
      <c r="F222" s="269" t="s">
        <v>348</v>
      </c>
      <c r="G222" s="267"/>
      <c r="H222" s="270">
        <v>0.71099999999999997</v>
      </c>
      <c r="I222" s="271"/>
      <c r="J222" s="267"/>
      <c r="K222" s="267"/>
      <c r="L222" s="272"/>
      <c r="M222" s="273"/>
      <c r="N222" s="274"/>
      <c r="O222" s="274"/>
      <c r="P222" s="274"/>
      <c r="Q222" s="274"/>
      <c r="R222" s="274"/>
      <c r="S222" s="274"/>
      <c r="T222" s="27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6" t="s">
        <v>248</v>
      </c>
      <c r="AU222" s="276" t="s">
        <v>78</v>
      </c>
      <c r="AV222" s="16" t="s">
        <v>109</v>
      </c>
      <c r="AW222" s="16" t="s">
        <v>32</v>
      </c>
      <c r="AX222" s="16" t="s">
        <v>69</v>
      </c>
      <c r="AY222" s="276" t="s">
        <v>238</v>
      </c>
    </row>
    <row r="223" s="15" customFormat="1">
      <c r="A223" s="15"/>
      <c r="B223" s="255"/>
      <c r="C223" s="256"/>
      <c r="D223" s="227" t="s">
        <v>248</v>
      </c>
      <c r="E223" s="257" t="s">
        <v>19</v>
      </c>
      <c r="F223" s="258" t="s">
        <v>253</v>
      </c>
      <c r="G223" s="256"/>
      <c r="H223" s="259">
        <v>107.1906525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248</v>
      </c>
      <c r="AU223" s="265" t="s">
        <v>78</v>
      </c>
      <c r="AV223" s="15" t="s">
        <v>244</v>
      </c>
      <c r="AW223" s="15" t="s">
        <v>32</v>
      </c>
      <c r="AX223" s="15" t="s">
        <v>76</v>
      </c>
      <c r="AY223" s="265" t="s">
        <v>238</v>
      </c>
    </row>
    <row r="224" s="2" customFormat="1" ht="24.15" customHeight="1">
      <c r="A224" s="39"/>
      <c r="B224" s="40"/>
      <c r="C224" s="214" t="s">
        <v>289</v>
      </c>
      <c r="D224" s="214" t="s">
        <v>240</v>
      </c>
      <c r="E224" s="215" t="s">
        <v>349</v>
      </c>
      <c r="F224" s="216" t="s">
        <v>350</v>
      </c>
      <c r="G224" s="217" t="s">
        <v>308</v>
      </c>
      <c r="H224" s="218">
        <v>64.117000000000004</v>
      </c>
      <c r="I224" s="219"/>
      <c r="J224" s="220">
        <f>ROUND(I224*H224,2)</f>
        <v>0</v>
      </c>
      <c r="K224" s="216" t="s">
        <v>243</v>
      </c>
      <c r="L224" s="45"/>
      <c r="M224" s="221" t="s">
        <v>19</v>
      </c>
      <c r="N224" s="222" t="s">
        <v>40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244</v>
      </c>
      <c r="AT224" s="225" t="s">
        <v>240</v>
      </c>
      <c r="AU224" s="225" t="s">
        <v>78</v>
      </c>
      <c r="AY224" s="18" t="s">
        <v>238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76</v>
      </c>
      <c r="BK224" s="226">
        <f>ROUND(I224*H224,2)</f>
        <v>0</v>
      </c>
      <c r="BL224" s="18" t="s">
        <v>244</v>
      </c>
      <c r="BM224" s="225" t="s">
        <v>351</v>
      </c>
    </row>
    <row r="225" s="2" customFormat="1">
      <c r="A225" s="39"/>
      <c r="B225" s="40"/>
      <c r="C225" s="41"/>
      <c r="D225" s="227" t="s">
        <v>245</v>
      </c>
      <c r="E225" s="41"/>
      <c r="F225" s="228" t="s">
        <v>350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245</v>
      </c>
      <c r="AU225" s="18" t="s">
        <v>78</v>
      </c>
    </row>
    <row r="226" s="2" customFormat="1">
      <c r="A226" s="39"/>
      <c r="B226" s="40"/>
      <c r="C226" s="41"/>
      <c r="D226" s="232" t="s">
        <v>246</v>
      </c>
      <c r="E226" s="41"/>
      <c r="F226" s="233" t="s">
        <v>352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246</v>
      </c>
      <c r="AU226" s="18" t="s">
        <v>78</v>
      </c>
    </row>
    <row r="227" s="14" customFormat="1">
      <c r="A227" s="14"/>
      <c r="B227" s="244"/>
      <c r="C227" s="245"/>
      <c r="D227" s="227" t="s">
        <v>248</v>
      </c>
      <c r="E227" s="246" t="s">
        <v>19</v>
      </c>
      <c r="F227" s="247" t="s">
        <v>353</v>
      </c>
      <c r="G227" s="245"/>
      <c r="H227" s="248">
        <v>64.116780000000006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248</v>
      </c>
      <c r="AU227" s="254" t="s">
        <v>78</v>
      </c>
      <c r="AV227" s="14" t="s">
        <v>78</v>
      </c>
      <c r="AW227" s="14" t="s">
        <v>32</v>
      </c>
      <c r="AX227" s="14" t="s">
        <v>69</v>
      </c>
      <c r="AY227" s="254" t="s">
        <v>238</v>
      </c>
    </row>
    <row r="228" s="15" customFormat="1">
      <c r="A228" s="15"/>
      <c r="B228" s="255"/>
      <c r="C228" s="256"/>
      <c r="D228" s="227" t="s">
        <v>248</v>
      </c>
      <c r="E228" s="257" t="s">
        <v>19</v>
      </c>
      <c r="F228" s="258" t="s">
        <v>253</v>
      </c>
      <c r="G228" s="256"/>
      <c r="H228" s="259">
        <v>64.116780000000006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248</v>
      </c>
      <c r="AU228" s="265" t="s">
        <v>78</v>
      </c>
      <c r="AV228" s="15" t="s">
        <v>244</v>
      </c>
      <c r="AW228" s="15" t="s">
        <v>32</v>
      </c>
      <c r="AX228" s="15" t="s">
        <v>76</v>
      </c>
      <c r="AY228" s="265" t="s">
        <v>238</v>
      </c>
    </row>
    <row r="229" s="2" customFormat="1" ht="37.8" customHeight="1">
      <c r="A229" s="39"/>
      <c r="B229" s="40"/>
      <c r="C229" s="214" t="s">
        <v>8</v>
      </c>
      <c r="D229" s="214" t="s">
        <v>240</v>
      </c>
      <c r="E229" s="215" t="s">
        <v>354</v>
      </c>
      <c r="F229" s="216" t="s">
        <v>355</v>
      </c>
      <c r="G229" s="217" t="s">
        <v>308</v>
      </c>
      <c r="H229" s="218">
        <v>85.295000000000002</v>
      </c>
      <c r="I229" s="219"/>
      <c r="J229" s="220">
        <f>ROUND(I229*H229,2)</f>
        <v>0</v>
      </c>
      <c r="K229" s="216" t="s">
        <v>243</v>
      </c>
      <c r="L229" s="45"/>
      <c r="M229" s="221" t="s">
        <v>19</v>
      </c>
      <c r="N229" s="222" t="s">
        <v>40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244</v>
      </c>
      <c r="AT229" s="225" t="s">
        <v>240</v>
      </c>
      <c r="AU229" s="225" t="s">
        <v>78</v>
      </c>
      <c r="AY229" s="18" t="s">
        <v>238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76</v>
      </c>
      <c r="BK229" s="226">
        <f>ROUND(I229*H229,2)</f>
        <v>0</v>
      </c>
      <c r="BL229" s="18" t="s">
        <v>244</v>
      </c>
      <c r="BM229" s="225" t="s">
        <v>356</v>
      </c>
    </row>
    <row r="230" s="2" customFormat="1">
      <c r="A230" s="39"/>
      <c r="B230" s="40"/>
      <c r="C230" s="41"/>
      <c r="D230" s="227" t="s">
        <v>245</v>
      </c>
      <c r="E230" s="41"/>
      <c r="F230" s="228" t="s">
        <v>355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245</v>
      </c>
      <c r="AU230" s="18" t="s">
        <v>78</v>
      </c>
    </row>
    <row r="231" s="2" customFormat="1">
      <c r="A231" s="39"/>
      <c r="B231" s="40"/>
      <c r="C231" s="41"/>
      <c r="D231" s="232" t="s">
        <v>246</v>
      </c>
      <c r="E231" s="41"/>
      <c r="F231" s="233" t="s">
        <v>357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246</v>
      </c>
      <c r="AU231" s="18" t="s">
        <v>78</v>
      </c>
    </row>
    <row r="232" s="13" customFormat="1">
      <c r="A232" s="13"/>
      <c r="B232" s="234"/>
      <c r="C232" s="235"/>
      <c r="D232" s="227" t="s">
        <v>248</v>
      </c>
      <c r="E232" s="236" t="s">
        <v>19</v>
      </c>
      <c r="F232" s="237" t="s">
        <v>358</v>
      </c>
      <c r="G232" s="235"/>
      <c r="H232" s="236" t="s">
        <v>19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248</v>
      </c>
      <c r="AU232" s="243" t="s">
        <v>78</v>
      </c>
      <c r="AV232" s="13" t="s">
        <v>76</v>
      </c>
      <c r="AW232" s="13" t="s">
        <v>32</v>
      </c>
      <c r="AX232" s="13" t="s">
        <v>69</v>
      </c>
      <c r="AY232" s="243" t="s">
        <v>238</v>
      </c>
    </row>
    <row r="233" s="14" customFormat="1">
      <c r="A233" s="14"/>
      <c r="B233" s="244"/>
      <c r="C233" s="245"/>
      <c r="D233" s="227" t="s">
        <v>248</v>
      </c>
      <c r="E233" s="246" t="s">
        <v>19</v>
      </c>
      <c r="F233" s="247" t="s">
        <v>359</v>
      </c>
      <c r="G233" s="245"/>
      <c r="H233" s="248">
        <v>12.638999999999999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248</v>
      </c>
      <c r="AU233" s="254" t="s">
        <v>78</v>
      </c>
      <c r="AV233" s="14" t="s">
        <v>78</v>
      </c>
      <c r="AW233" s="14" t="s">
        <v>32</v>
      </c>
      <c r="AX233" s="14" t="s">
        <v>69</v>
      </c>
      <c r="AY233" s="254" t="s">
        <v>238</v>
      </c>
    </row>
    <row r="234" s="14" customFormat="1">
      <c r="A234" s="14"/>
      <c r="B234" s="244"/>
      <c r="C234" s="245"/>
      <c r="D234" s="227" t="s">
        <v>248</v>
      </c>
      <c r="E234" s="246" t="s">
        <v>19</v>
      </c>
      <c r="F234" s="247" t="s">
        <v>360</v>
      </c>
      <c r="G234" s="245"/>
      <c r="H234" s="248">
        <v>119.65600000000001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248</v>
      </c>
      <c r="AU234" s="254" t="s">
        <v>78</v>
      </c>
      <c r="AV234" s="14" t="s">
        <v>78</v>
      </c>
      <c r="AW234" s="14" t="s">
        <v>32</v>
      </c>
      <c r="AX234" s="14" t="s">
        <v>69</v>
      </c>
      <c r="AY234" s="254" t="s">
        <v>238</v>
      </c>
    </row>
    <row r="235" s="14" customFormat="1">
      <c r="A235" s="14"/>
      <c r="B235" s="244"/>
      <c r="C235" s="245"/>
      <c r="D235" s="227" t="s">
        <v>248</v>
      </c>
      <c r="E235" s="246" t="s">
        <v>19</v>
      </c>
      <c r="F235" s="247" t="s">
        <v>361</v>
      </c>
      <c r="G235" s="245"/>
      <c r="H235" s="248">
        <v>-47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248</v>
      </c>
      <c r="AU235" s="254" t="s">
        <v>78</v>
      </c>
      <c r="AV235" s="14" t="s">
        <v>78</v>
      </c>
      <c r="AW235" s="14" t="s">
        <v>32</v>
      </c>
      <c r="AX235" s="14" t="s">
        <v>69</v>
      </c>
      <c r="AY235" s="254" t="s">
        <v>238</v>
      </c>
    </row>
    <row r="236" s="15" customFormat="1">
      <c r="A236" s="15"/>
      <c r="B236" s="255"/>
      <c r="C236" s="256"/>
      <c r="D236" s="227" t="s">
        <v>248</v>
      </c>
      <c r="E236" s="257" t="s">
        <v>19</v>
      </c>
      <c r="F236" s="258" t="s">
        <v>253</v>
      </c>
      <c r="G236" s="256"/>
      <c r="H236" s="259">
        <v>85.295000000000002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248</v>
      </c>
      <c r="AU236" s="265" t="s">
        <v>78</v>
      </c>
      <c r="AV236" s="15" t="s">
        <v>244</v>
      </c>
      <c r="AW236" s="15" t="s">
        <v>32</v>
      </c>
      <c r="AX236" s="15" t="s">
        <v>76</v>
      </c>
      <c r="AY236" s="265" t="s">
        <v>238</v>
      </c>
    </row>
    <row r="237" s="2" customFormat="1" ht="37.8" customHeight="1">
      <c r="A237" s="39"/>
      <c r="B237" s="40"/>
      <c r="C237" s="214" t="s">
        <v>295</v>
      </c>
      <c r="D237" s="214" t="s">
        <v>240</v>
      </c>
      <c r="E237" s="215" t="s">
        <v>362</v>
      </c>
      <c r="F237" s="216" t="s">
        <v>363</v>
      </c>
      <c r="G237" s="217" t="s">
        <v>308</v>
      </c>
      <c r="H237" s="218">
        <v>1236.778</v>
      </c>
      <c r="I237" s="219"/>
      <c r="J237" s="220">
        <f>ROUND(I237*H237,2)</f>
        <v>0</v>
      </c>
      <c r="K237" s="216" t="s">
        <v>243</v>
      </c>
      <c r="L237" s="45"/>
      <c r="M237" s="221" t="s">
        <v>19</v>
      </c>
      <c r="N237" s="222" t="s">
        <v>40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244</v>
      </c>
      <c r="AT237" s="225" t="s">
        <v>240</v>
      </c>
      <c r="AU237" s="225" t="s">
        <v>78</v>
      </c>
      <c r="AY237" s="18" t="s">
        <v>238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76</v>
      </c>
      <c r="BK237" s="226">
        <f>ROUND(I237*H237,2)</f>
        <v>0</v>
      </c>
      <c r="BL237" s="18" t="s">
        <v>244</v>
      </c>
      <c r="BM237" s="225" t="s">
        <v>364</v>
      </c>
    </row>
    <row r="238" s="2" customFormat="1">
      <c r="A238" s="39"/>
      <c r="B238" s="40"/>
      <c r="C238" s="41"/>
      <c r="D238" s="227" t="s">
        <v>245</v>
      </c>
      <c r="E238" s="41"/>
      <c r="F238" s="228" t="s">
        <v>363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245</v>
      </c>
      <c r="AU238" s="18" t="s">
        <v>78</v>
      </c>
    </row>
    <row r="239" s="2" customFormat="1">
      <c r="A239" s="39"/>
      <c r="B239" s="40"/>
      <c r="C239" s="41"/>
      <c r="D239" s="232" t="s">
        <v>246</v>
      </c>
      <c r="E239" s="41"/>
      <c r="F239" s="233" t="s">
        <v>365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246</v>
      </c>
      <c r="AU239" s="18" t="s">
        <v>78</v>
      </c>
    </row>
    <row r="240" s="13" customFormat="1">
      <c r="A240" s="13"/>
      <c r="B240" s="234"/>
      <c r="C240" s="235"/>
      <c r="D240" s="227" t="s">
        <v>248</v>
      </c>
      <c r="E240" s="236" t="s">
        <v>19</v>
      </c>
      <c r="F240" s="237" t="s">
        <v>366</v>
      </c>
      <c r="G240" s="235"/>
      <c r="H240" s="236" t="s">
        <v>19</v>
      </c>
      <c r="I240" s="238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248</v>
      </c>
      <c r="AU240" s="243" t="s">
        <v>78</v>
      </c>
      <c r="AV240" s="13" t="s">
        <v>76</v>
      </c>
      <c r="AW240" s="13" t="s">
        <v>32</v>
      </c>
      <c r="AX240" s="13" t="s">
        <v>69</v>
      </c>
      <c r="AY240" s="243" t="s">
        <v>238</v>
      </c>
    </row>
    <row r="241" s="14" customFormat="1">
      <c r="A241" s="14"/>
      <c r="B241" s="244"/>
      <c r="C241" s="245"/>
      <c r="D241" s="227" t="s">
        <v>248</v>
      </c>
      <c r="E241" s="246" t="s">
        <v>19</v>
      </c>
      <c r="F241" s="247" t="s">
        <v>367</v>
      </c>
      <c r="G241" s="245"/>
      <c r="H241" s="248">
        <v>1236.7774999999999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248</v>
      </c>
      <c r="AU241" s="254" t="s">
        <v>78</v>
      </c>
      <c r="AV241" s="14" t="s">
        <v>78</v>
      </c>
      <c r="AW241" s="14" t="s">
        <v>32</v>
      </c>
      <c r="AX241" s="14" t="s">
        <v>69</v>
      </c>
      <c r="AY241" s="254" t="s">
        <v>238</v>
      </c>
    </row>
    <row r="242" s="15" customFormat="1">
      <c r="A242" s="15"/>
      <c r="B242" s="255"/>
      <c r="C242" s="256"/>
      <c r="D242" s="227" t="s">
        <v>248</v>
      </c>
      <c r="E242" s="257" t="s">
        <v>19</v>
      </c>
      <c r="F242" s="258" t="s">
        <v>253</v>
      </c>
      <c r="G242" s="256"/>
      <c r="H242" s="259">
        <v>1236.7774999999999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248</v>
      </c>
      <c r="AU242" s="265" t="s">
        <v>78</v>
      </c>
      <c r="AV242" s="15" t="s">
        <v>244</v>
      </c>
      <c r="AW242" s="15" t="s">
        <v>32</v>
      </c>
      <c r="AX242" s="15" t="s">
        <v>76</v>
      </c>
      <c r="AY242" s="265" t="s">
        <v>238</v>
      </c>
    </row>
    <row r="243" s="2" customFormat="1" ht="37.8" customHeight="1">
      <c r="A243" s="39"/>
      <c r="B243" s="40"/>
      <c r="C243" s="214" t="s">
        <v>368</v>
      </c>
      <c r="D243" s="214" t="s">
        <v>240</v>
      </c>
      <c r="E243" s="215" t="s">
        <v>369</v>
      </c>
      <c r="F243" s="216" t="s">
        <v>370</v>
      </c>
      <c r="G243" s="217" t="s">
        <v>308</v>
      </c>
      <c r="H243" s="218">
        <v>85.295000000000002</v>
      </c>
      <c r="I243" s="219"/>
      <c r="J243" s="220">
        <f>ROUND(I243*H243,2)</f>
        <v>0</v>
      </c>
      <c r="K243" s="216" t="s">
        <v>243</v>
      </c>
      <c r="L243" s="45"/>
      <c r="M243" s="221" t="s">
        <v>19</v>
      </c>
      <c r="N243" s="222" t="s">
        <v>40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244</v>
      </c>
      <c r="AT243" s="225" t="s">
        <v>240</v>
      </c>
      <c r="AU243" s="225" t="s">
        <v>78</v>
      </c>
      <c r="AY243" s="18" t="s">
        <v>238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76</v>
      </c>
      <c r="BK243" s="226">
        <f>ROUND(I243*H243,2)</f>
        <v>0</v>
      </c>
      <c r="BL243" s="18" t="s">
        <v>244</v>
      </c>
      <c r="BM243" s="225" t="s">
        <v>371</v>
      </c>
    </row>
    <row r="244" s="2" customFormat="1">
      <c r="A244" s="39"/>
      <c r="B244" s="40"/>
      <c r="C244" s="41"/>
      <c r="D244" s="227" t="s">
        <v>245</v>
      </c>
      <c r="E244" s="41"/>
      <c r="F244" s="228" t="s">
        <v>370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245</v>
      </c>
      <c r="AU244" s="18" t="s">
        <v>78</v>
      </c>
    </row>
    <row r="245" s="2" customFormat="1">
      <c r="A245" s="39"/>
      <c r="B245" s="40"/>
      <c r="C245" s="41"/>
      <c r="D245" s="232" t="s">
        <v>246</v>
      </c>
      <c r="E245" s="41"/>
      <c r="F245" s="233" t="s">
        <v>372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246</v>
      </c>
      <c r="AU245" s="18" t="s">
        <v>78</v>
      </c>
    </row>
    <row r="246" s="13" customFormat="1">
      <c r="A246" s="13"/>
      <c r="B246" s="234"/>
      <c r="C246" s="235"/>
      <c r="D246" s="227" t="s">
        <v>248</v>
      </c>
      <c r="E246" s="236" t="s">
        <v>19</v>
      </c>
      <c r="F246" s="237" t="s">
        <v>373</v>
      </c>
      <c r="G246" s="235"/>
      <c r="H246" s="236" t="s">
        <v>19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248</v>
      </c>
      <c r="AU246" s="243" t="s">
        <v>78</v>
      </c>
      <c r="AV246" s="13" t="s">
        <v>76</v>
      </c>
      <c r="AW246" s="13" t="s">
        <v>32</v>
      </c>
      <c r="AX246" s="13" t="s">
        <v>69</v>
      </c>
      <c r="AY246" s="243" t="s">
        <v>238</v>
      </c>
    </row>
    <row r="247" s="13" customFormat="1">
      <c r="A247" s="13"/>
      <c r="B247" s="234"/>
      <c r="C247" s="235"/>
      <c r="D247" s="227" t="s">
        <v>248</v>
      </c>
      <c r="E247" s="236" t="s">
        <v>19</v>
      </c>
      <c r="F247" s="237" t="s">
        <v>366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248</v>
      </c>
      <c r="AU247" s="243" t="s">
        <v>78</v>
      </c>
      <c r="AV247" s="13" t="s">
        <v>76</v>
      </c>
      <c r="AW247" s="13" t="s">
        <v>32</v>
      </c>
      <c r="AX247" s="13" t="s">
        <v>69</v>
      </c>
      <c r="AY247" s="243" t="s">
        <v>238</v>
      </c>
    </row>
    <row r="248" s="14" customFormat="1">
      <c r="A248" s="14"/>
      <c r="B248" s="244"/>
      <c r="C248" s="245"/>
      <c r="D248" s="227" t="s">
        <v>248</v>
      </c>
      <c r="E248" s="246" t="s">
        <v>19</v>
      </c>
      <c r="F248" s="247" t="s">
        <v>374</v>
      </c>
      <c r="G248" s="245"/>
      <c r="H248" s="248">
        <v>85.295000000000002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248</v>
      </c>
      <c r="AU248" s="254" t="s">
        <v>78</v>
      </c>
      <c r="AV248" s="14" t="s">
        <v>78</v>
      </c>
      <c r="AW248" s="14" t="s">
        <v>32</v>
      </c>
      <c r="AX248" s="14" t="s">
        <v>69</v>
      </c>
      <c r="AY248" s="254" t="s">
        <v>238</v>
      </c>
    </row>
    <row r="249" s="15" customFormat="1">
      <c r="A249" s="15"/>
      <c r="B249" s="255"/>
      <c r="C249" s="256"/>
      <c r="D249" s="227" t="s">
        <v>248</v>
      </c>
      <c r="E249" s="257" t="s">
        <v>19</v>
      </c>
      <c r="F249" s="258" t="s">
        <v>253</v>
      </c>
      <c r="G249" s="256"/>
      <c r="H249" s="259">
        <v>85.295000000000002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248</v>
      </c>
      <c r="AU249" s="265" t="s">
        <v>78</v>
      </c>
      <c r="AV249" s="15" t="s">
        <v>244</v>
      </c>
      <c r="AW249" s="15" t="s">
        <v>32</v>
      </c>
      <c r="AX249" s="15" t="s">
        <v>76</v>
      </c>
      <c r="AY249" s="265" t="s">
        <v>238</v>
      </c>
    </row>
    <row r="250" s="2" customFormat="1" ht="24.15" customHeight="1">
      <c r="A250" s="39"/>
      <c r="B250" s="40"/>
      <c r="C250" s="214" t="s">
        <v>302</v>
      </c>
      <c r="D250" s="214" t="s">
        <v>240</v>
      </c>
      <c r="E250" s="215" t="s">
        <v>375</v>
      </c>
      <c r="F250" s="216" t="s">
        <v>376</v>
      </c>
      <c r="G250" s="217" t="s">
        <v>308</v>
      </c>
      <c r="H250" s="218">
        <v>71.944999999999993</v>
      </c>
      <c r="I250" s="219"/>
      <c r="J250" s="220">
        <f>ROUND(I250*H250,2)</f>
        <v>0</v>
      </c>
      <c r="K250" s="216" t="s">
        <v>243</v>
      </c>
      <c r="L250" s="45"/>
      <c r="M250" s="221" t="s">
        <v>19</v>
      </c>
      <c r="N250" s="222" t="s">
        <v>40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244</v>
      </c>
      <c r="AT250" s="225" t="s">
        <v>240</v>
      </c>
      <c r="AU250" s="225" t="s">
        <v>78</v>
      </c>
      <c r="AY250" s="18" t="s">
        <v>238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76</v>
      </c>
      <c r="BK250" s="226">
        <f>ROUND(I250*H250,2)</f>
        <v>0</v>
      </c>
      <c r="BL250" s="18" t="s">
        <v>244</v>
      </c>
      <c r="BM250" s="225" t="s">
        <v>377</v>
      </c>
    </row>
    <row r="251" s="2" customFormat="1">
      <c r="A251" s="39"/>
      <c r="B251" s="40"/>
      <c r="C251" s="41"/>
      <c r="D251" s="227" t="s">
        <v>245</v>
      </c>
      <c r="E251" s="41"/>
      <c r="F251" s="228" t="s">
        <v>376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245</v>
      </c>
      <c r="AU251" s="18" t="s">
        <v>78</v>
      </c>
    </row>
    <row r="252" s="2" customFormat="1">
      <c r="A252" s="39"/>
      <c r="B252" s="40"/>
      <c r="C252" s="41"/>
      <c r="D252" s="232" t="s">
        <v>246</v>
      </c>
      <c r="E252" s="41"/>
      <c r="F252" s="233" t="s">
        <v>378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246</v>
      </c>
      <c r="AU252" s="18" t="s">
        <v>78</v>
      </c>
    </row>
    <row r="253" s="13" customFormat="1">
      <c r="A253" s="13"/>
      <c r="B253" s="234"/>
      <c r="C253" s="235"/>
      <c r="D253" s="227" t="s">
        <v>248</v>
      </c>
      <c r="E253" s="236" t="s">
        <v>19</v>
      </c>
      <c r="F253" s="237" t="s">
        <v>379</v>
      </c>
      <c r="G253" s="235"/>
      <c r="H253" s="236" t="s">
        <v>19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248</v>
      </c>
      <c r="AU253" s="243" t="s">
        <v>78</v>
      </c>
      <c r="AV253" s="13" t="s">
        <v>76</v>
      </c>
      <c r="AW253" s="13" t="s">
        <v>32</v>
      </c>
      <c r="AX253" s="13" t="s">
        <v>69</v>
      </c>
      <c r="AY253" s="243" t="s">
        <v>238</v>
      </c>
    </row>
    <row r="254" s="13" customFormat="1">
      <c r="A254" s="13"/>
      <c r="B254" s="234"/>
      <c r="C254" s="235"/>
      <c r="D254" s="227" t="s">
        <v>248</v>
      </c>
      <c r="E254" s="236" t="s">
        <v>19</v>
      </c>
      <c r="F254" s="237" t="s">
        <v>366</v>
      </c>
      <c r="G254" s="235"/>
      <c r="H254" s="236" t="s">
        <v>19</v>
      </c>
      <c r="I254" s="238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248</v>
      </c>
      <c r="AU254" s="243" t="s">
        <v>78</v>
      </c>
      <c r="AV254" s="13" t="s">
        <v>76</v>
      </c>
      <c r="AW254" s="13" t="s">
        <v>32</v>
      </c>
      <c r="AX254" s="13" t="s">
        <v>69</v>
      </c>
      <c r="AY254" s="243" t="s">
        <v>238</v>
      </c>
    </row>
    <row r="255" s="14" customFormat="1">
      <c r="A255" s="14"/>
      <c r="B255" s="244"/>
      <c r="C255" s="245"/>
      <c r="D255" s="227" t="s">
        <v>248</v>
      </c>
      <c r="E255" s="246" t="s">
        <v>19</v>
      </c>
      <c r="F255" s="247" t="s">
        <v>380</v>
      </c>
      <c r="G255" s="245"/>
      <c r="H255" s="248">
        <v>71.944999999999993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248</v>
      </c>
      <c r="AU255" s="254" t="s">
        <v>78</v>
      </c>
      <c r="AV255" s="14" t="s">
        <v>78</v>
      </c>
      <c r="AW255" s="14" t="s">
        <v>32</v>
      </c>
      <c r="AX255" s="14" t="s">
        <v>69</v>
      </c>
      <c r="AY255" s="254" t="s">
        <v>238</v>
      </c>
    </row>
    <row r="256" s="15" customFormat="1">
      <c r="A256" s="15"/>
      <c r="B256" s="255"/>
      <c r="C256" s="256"/>
      <c r="D256" s="227" t="s">
        <v>248</v>
      </c>
      <c r="E256" s="257" t="s">
        <v>19</v>
      </c>
      <c r="F256" s="258" t="s">
        <v>253</v>
      </c>
      <c r="G256" s="256"/>
      <c r="H256" s="259">
        <v>71.944999999999993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248</v>
      </c>
      <c r="AU256" s="265" t="s">
        <v>78</v>
      </c>
      <c r="AV256" s="15" t="s">
        <v>244</v>
      </c>
      <c r="AW256" s="15" t="s">
        <v>32</v>
      </c>
      <c r="AX256" s="15" t="s">
        <v>76</v>
      </c>
      <c r="AY256" s="265" t="s">
        <v>238</v>
      </c>
    </row>
    <row r="257" s="2" customFormat="1" ht="33" customHeight="1">
      <c r="A257" s="39"/>
      <c r="B257" s="40"/>
      <c r="C257" s="214" t="s">
        <v>381</v>
      </c>
      <c r="D257" s="214" t="s">
        <v>240</v>
      </c>
      <c r="E257" s="215" t="s">
        <v>382</v>
      </c>
      <c r="F257" s="216" t="s">
        <v>383</v>
      </c>
      <c r="G257" s="217" t="s">
        <v>384</v>
      </c>
      <c r="H257" s="218">
        <v>149.26599999999999</v>
      </c>
      <c r="I257" s="219"/>
      <c r="J257" s="220">
        <f>ROUND(I257*H257,2)</f>
        <v>0</v>
      </c>
      <c r="K257" s="216" t="s">
        <v>243</v>
      </c>
      <c r="L257" s="45"/>
      <c r="M257" s="221" t="s">
        <v>19</v>
      </c>
      <c r="N257" s="222" t="s">
        <v>40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244</v>
      </c>
      <c r="AT257" s="225" t="s">
        <v>240</v>
      </c>
      <c r="AU257" s="225" t="s">
        <v>78</v>
      </c>
      <c r="AY257" s="18" t="s">
        <v>238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76</v>
      </c>
      <c r="BK257" s="226">
        <f>ROUND(I257*H257,2)</f>
        <v>0</v>
      </c>
      <c r="BL257" s="18" t="s">
        <v>244</v>
      </c>
      <c r="BM257" s="225" t="s">
        <v>385</v>
      </c>
    </row>
    <row r="258" s="2" customFormat="1">
      <c r="A258" s="39"/>
      <c r="B258" s="40"/>
      <c r="C258" s="41"/>
      <c r="D258" s="227" t="s">
        <v>245</v>
      </c>
      <c r="E258" s="41"/>
      <c r="F258" s="228" t="s">
        <v>383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245</v>
      </c>
      <c r="AU258" s="18" t="s">
        <v>78</v>
      </c>
    </row>
    <row r="259" s="2" customFormat="1">
      <c r="A259" s="39"/>
      <c r="B259" s="40"/>
      <c r="C259" s="41"/>
      <c r="D259" s="232" t="s">
        <v>246</v>
      </c>
      <c r="E259" s="41"/>
      <c r="F259" s="233" t="s">
        <v>386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246</v>
      </c>
      <c r="AU259" s="18" t="s">
        <v>78</v>
      </c>
    </row>
    <row r="260" s="13" customFormat="1">
      <c r="A260" s="13"/>
      <c r="B260" s="234"/>
      <c r="C260" s="235"/>
      <c r="D260" s="227" t="s">
        <v>248</v>
      </c>
      <c r="E260" s="236" t="s">
        <v>19</v>
      </c>
      <c r="F260" s="237" t="s">
        <v>387</v>
      </c>
      <c r="G260" s="235"/>
      <c r="H260" s="236" t="s">
        <v>19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248</v>
      </c>
      <c r="AU260" s="243" t="s">
        <v>78</v>
      </c>
      <c r="AV260" s="13" t="s">
        <v>76</v>
      </c>
      <c r="AW260" s="13" t="s">
        <v>32</v>
      </c>
      <c r="AX260" s="13" t="s">
        <v>69</v>
      </c>
      <c r="AY260" s="243" t="s">
        <v>238</v>
      </c>
    </row>
    <row r="261" s="13" customFormat="1">
      <c r="A261" s="13"/>
      <c r="B261" s="234"/>
      <c r="C261" s="235"/>
      <c r="D261" s="227" t="s">
        <v>248</v>
      </c>
      <c r="E261" s="236" t="s">
        <v>19</v>
      </c>
      <c r="F261" s="237" t="s">
        <v>366</v>
      </c>
      <c r="G261" s="235"/>
      <c r="H261" s="236" t="s">
        <v>19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248</v>
      </c>
      <c r="AU261" s="243" t="s">
        <v>78</v>
      </c>
      <c r="AV261" s="13" t="s">
        <v>76</v>
      </c>
      <c r="AW261" s="13" t="s">
        <v>32</v>
      </c>
      <c r="AX261" s="13" t="s">
        <v>69</v>
      </c>
      <c r="AY261" s="243" t="s">
        <v>238</v>
      </c>
    </row>
    <row r="262" s="14" customFormat="1">
      <c r="A262" s="14"/>
      <c r="B262" s="244"/>
      <c r="C262" s="245"/>
      <c r="D262" s="227" t="s">
        <v>248</v>
      </c>
      <c r="E262" s="246" t="s">
        <v>19</v>
      </c>
      <c r="F262" s="247" t="s">
        <v>388</v>
      </c>
      <c r="G262" s="245"/>
      <c r="H262" s="248">
        <v>149.26625000000001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248</v>
      </c>
      <c r="AU262" s="254" t="s">
        <v>78</v>
      </c>
      <c r="AV262" s="14" t="s">
        <v>78</v>
      </c>
      <c r="AW262" s="14" t="s">
        <v>32</v>
      </c>
      <c r="AX262" s="14" t="s">
        <v>69</v>
      </c>
      <c r="AY262" s="254" t="s">
        <v>238</v>
      </c>
    </row>
    <row r="263" s="15" customFormat="1">
      <c r="A263" s="15"/>
      <c r="B263" s="255"/>
      <c r="C263" s="256"/>
      <c r="D263" s="227" t="s">
        <v>248</v>
      </c>
      <c r="E263" s="257" t="s">
        <v>19</v>
      </c>
      <c r="F263" s="258" t="s">
        <v>253</v>
      </c>
      <c r="G263" s="256"/>
      <c r="H263" s="259">
        <v>149.26625000000001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248</v>
      </c>
      <c r="AU263" s="265" t="s">
        <v>78</v>
      </c>
      <c r="AV263" s="15" t="s">
        <v>244</v>
      </c>
      <c r="AW263" s="15" t="s">
        <v>32</v>
      </c>
      <c r="AX263" s="15" t="s">
        <v>76</v>
      </c>
      <c r="AY263" s="265" t="s">
        <v>238</v>
      </c>
    </row>
    <row r="264" s="2" customFormat="1" ht="16.5" customHeight="1">
      <c r="A264" s="39"/>
      <c r="B264" s="40"/>
      <c r="C264" s="214" t="s">
        <v>309</v>
      </c>
      <c r="D264" s="214" t="s">
        <v>240</v>
      </c>
      <c r="E264" s="215" t="s">
        <v>389</v>
      </c>
      <c r="F264" s="216" t="s">
        <v>390</v>
      </c>
      <c r="G264" s="217" t="s">
        <v>308</v>
      </c>
      <c r="H264" s="218">
        <v>85.295000000000002</v>
      </c>
      <c r="I264" s="219"/>
      <c r="J264" s="220">
        <f>ROUND(I264*H264,2)</f>
        <v>0</v>
      </c>
      <c r="K264" s="216" t="s">
        <v>243</v>
      </c>
      <c r="L264" s="45"/>
      <c r="M264" s="221" t="s">
        <v>19</v>
      </c>
      <c r="N264" s="222" t="s">
        <v>40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244</v>
      </c>
      <c r="AT264" s="225" t="s">
        <v>240</v>
      </c>
      <c r="AU264" s="225" t="s">
        <v>78</v>
      </c>
      <c r="AY264" s="18" t="s">
        <v>238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76</v>
      </c>
      <c r="BK264" s="226">
        <f>ROUND(I264*H264,2)</f>
        <v>0</v>
      </c>
      <c r="BL264" s="18" t="s">
        <v>244</v>
      </c>
      <c r="BM264" s="225" t="s">
        <v>391</v>
      </c>
    </row>
    <row r="265" s="2" customFormat="1">
      <c r="A265" s="39"/>
      <c r="B265" s="40"/>
      <c r="C265" s="41"/>
      <c r="D265" s="227" t="s">
        <v>245</v>
      </c>
      <c r="E265" s="41"/>
      <c r="F265" s="228" t="s">
        <v>390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245</v>
      </c>
      <c r="AU265" s="18" t="s">
        <v>78</v>
      </c>
    </row>
    <row r="266" s="2" customFormat="1">
      <c r="A266" s="39"/>
      <c r="B266" s="40"/>
      <c r="C266" s="41"/>
      <c r="D266" s="232" t="s">
        <v>246</v>
      </c>
      <c r="E266" s="41"/>
      <c r="F266" s="233" t="s">
        <v>392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246</v>
      </c>
      <c r="AU266" s="18" t="s">
        <v>78</v>
      </c>
    </row>
    <row r="267" s="13" customFormat="1">
      <c r="A267" s="13"/>
      <c r="B267" s="234"/>
      <c r="C267" s="235"/>
      <c r="D267" s="227" t="s">
        <v>248</v>
      </c>
      <c r="E267" s="236" t="s">
        <v>19</v>
      </c>
      <c r="F267" s="237" t="s">
        <v>393</v>
      </c>
      <c r="G267" s="235"/>
      <c r="H267" s="236" t="s">
        <v>19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248</v>
      </c>
      <c r="AU267" s="243" t="s">
        <v>78</v>
      </c>
      <c r="AV267" s="13" t="s">
        <v>76</v>
      </c>
      <c r="AW267" s="13" t="s">
        <v>32</v>
      </c>
      <c r="AX267" s="13" t="s">
        <v>69</v>
      </c>
      <c r="AY267" s="243" t="s">
        <v>238</v>
      </c>
    </row>
    <row r="268" s="13" customFormat="1">
      <c r="A268" s="13"/>
      <c r="B268" s="234"/>
      <c r="C268" s="235"/>
      <c r="D268" s="227" t="s">
        <v>248</v>
      </c>
      <c r="E268" s="236" t="s">
        <v>19</v>
      </c>
      <c r="F268" s="237" t="s">
        <v>366</v>
      </c>
      <c r="G268" s="235"/>
      <c r="H268" s="236" t="s">
        <v>19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248</v>
      </c>
      <c r="AU268" s="243" t="s">
        <v>78</v>
      </c>
      <c r="AV268" s="13" t="s">
        <v>76</v>
      </c>
      <c r="AW268" s="13" t="s">
        <v>32</v>
      </c>
      <c r="AX268" s="13" t="s">
        <v>69</v>
      </c>
      <c r="AY268" s="243" t="s">
        <v>238</v>
      </c>
    </row>
    <row r="269" s="14" customFormat="1">
      <c r="A269" s="14"/>
      <c r="B269" s="244"/>
      <c r="C269" s="245"/>
      <c r="D269" s="227" t="s">
        <v>248</v>
      </c>
      <c r="E269" s="246" t="s">
        <v>19</v>
      </c>
      <c r="F269" s="247" t="s">
        <v>374</v>
      </c>
      <c r="G269" s="245"/>
      <c r="H269" s="248">
        <v>85.295000000000002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248</v>
      </c>
      <c r="AU269" s="254" t="s">
        <v>78</v>
      </c>
      <c r="AV269" s="14" t="s">
        <v>78</v>
      </c>
      <c r="AW269" s="14" t="s">
        <v>32</v>
      </c>
      <c r="AX269" s="14" t="s">
        <v>69</v>
      </c>
      <c r="AY269" s="254" t="s">
        <v>238</v>
      </c>
    </row>
    <row r="270" s="15" customFormat="1">
      <c r="A270" s="15"/>
      <c r="B270" s="255"/>
      <c r="C270" s="256"/>
      <c r="D270" s="227" t="s">
        <v>248</v>
      </c>
      <c r="E270" s="257" t="s">
        <v>19</v>
      </c>
      <c r="F270" s="258" t="s">
        <v>253</v>
      </c>
      <c r="G270" s="256"/>
      <c r="H270" s="259">
        <v>85.295000000000002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248</v>
      </c>
      <c r="AU270" s="265" t="s">
        <v>78</v>
      </c>
      <c r="AV270" s="15" t="s">
        <v>244</v>
      </c>
      <c r="AW270" s="15" t="s">
        <v>32</v>
      </c>
      <c r="AX270" s="15" t="s">
        <v>76</v>
      </c>
      <c r="AY270" s="265" t="s">
        <v>238</v>
      </c>
    </row>
    <row r="271" s="2" customFormat="1" ht="24.15" customHeight="1">
      <c r="A271" s="39"/>
      <c r="B271" s="40"/>
      <c r="C271" s="214" t="s">
        <v>7</v>
      </c>
      <c r="D271" s="214" t="s">
        <v>240</v>
      </c>
      <c r="E271" s="215" t="s">
        <v>394</v>
      </c>
      <c r="F271" s="216" t="s">
        <v>395</v>
      </c>
      <c r="G271" s="217" t="s">
        <v>308</v>
      </c>
      <c r="H271" s="218">
        <v>47</v>
      </c>
      <c r="I271" s="219"/>
      <c r="J271" s="220">
        <f>ROUND(I271*H271,2)</f>
        <v>0</v>
      </c>
      <c r="K271" s="216" t="s">
        <v>243</v>
      </c>
      <c r="L271" s="45"/>
      <c r="M271" s="221" t="s">
        <v>19</v>
      </c>
      <c r="N271" s="222" t="s">
        <v>40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244</v>
      </c>
      <c r="AT271" s="225" t="s">
        <v>240</v>
      </c>
      <c r="AU271" s="225" t="s">
        <v>78</v>
      </c>
      <c r="AY271" s="18" t="s">
        <v>238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76</v>
      </c>
      <c r="BK271" s="226">
        <f>ROUND(I271*H271,2)</f>
        <v>0</v>
      </c>
      <c r="BL271" s="18" t="s">
        <v>244</v>
      </c>
      <c r="BM271" s="225" t="s">
        <v>396</v>
      </c>
    </row>
    <row r="272" s="2" customFormat="1">
      <c r="A272" s="39"/>
      <c r="B272" s="40"/>
      <c r="C272" s="41"/>
      <c r="D272" s="227" t="s">
        <v>245</v>
      </c>
      <c r="E272" s="41"/>
      <c r="F272" s="228" t="s">
        <v>395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245</v>
      </c>
      <c r="AU272" s="18" t="s">
        <v>78</v>
      </c>
    </row>
    <row r="273" s="2" customFormat="1">
      <c r="A273" s="39"/>
      <c r="B273" s="40"/>
      <c r="C273" s="41"/>
      <c r="D273" s="232" t="s">
        <v>246</v>
      </c>
      <c r="E273" s="41"/>
      <c r="F273" s="233" t="s">
        <v>397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246</v>
      </c>
      <c r="AU273" s="18" t="s">
        <v>78</v>
      </c>
    </row>
    <row r="274" s="13" customFormat="1">
      <c r="A274" s="13"/>
      <c r="B274" s="234"/>
      <c r="C274" s="235"/>
      <c r="D274" s="227" t="s">
        <v>248</v>
      </c>
      <c r="E274" s="236" t="s">
        <v>19</v>
      </c>
      <c r="F274" s="237" t="s">
        <v>341</v>
      </c>
      <c r="G274" s="235"/>
      <c r="H274" s="236" t="s">
        <v>19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248</v>
      </c>
      <c r="AU274" s="243" t="s">
        <v>78</v>
      </c>
      <c r="AV274" s="13" t="s">
        <v>76</v>
      </c>
      <c r="AW274" s="13" t="s">
        <v>32</v>
      </c>
      <c r="AX274" s="13" t="s">
        <v>69</v>
      </c>
      <c r="AY274" s="243" t="s">
        <v>238</v>
      </c>
    </row>
    <row r="275" s="13" customFormat="1">
      <c r="A275" s="13"/>
      <c r="B275" s="234"/>
      <c r="C275" s="235"/>
      <c r="D275" s="227" t="s">
        <v>248</v>
      </c>
      <c r="E275" s="236" t="s">
        <v>19</v>
      </c>
      <c r="F275" s="237" t="s">
        <v>342</v>
      </c>
      <c r="G275" s="235"/>
      <c r="H275" s="236" t="s">
        <v>19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248</v>
      </c>
      <c r="AU275" s="243" t="s">
        <v>78</v>
      </c>
      <c r="AV275" s="13" t="s">
        <v>76</v>
      </c>
      <c r="AW275" s="13" t="s">
        <v>32</v>
      </c>
      <c r="AX275" s="13" t="s">
        <v>69</v>
      </c>
      <c r="AY275" s="243" t="s">
        <v>238</v>
      </c>
    </row>
    <row r="276" s="13" customFormat="1">
      <c r="A276" s="13"/>
      <c r="B276" s="234"/>
      <c r="C276" s="235"/>
      <c r="D276" s="227" t="s">
        <v>248</v>
      </c>
      <c r="E276" s="236" t="s">
        <v>19</v>
      </c>
      <c r="F276" s="237" t="s">
        <v>398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248</v>
      </c>
      <c r="AU276" s="243" t="s">
        <v>78</v>
      </c>
      <c r="AV276" s="13" t="s">
        <v>76</v>
      </c>
      <c r="AW276" s="13" t="s">
        <v>32</v>
      </c>
      <c r="AX276" s="13" t="s">
        <v>69</v>
      </c>
      <c r="AY276" s="243" t="s">
        <v>238</v>
      </c>
    </row>
    <row r="277" s="13" customFormat="1">
      <c r="A277" s="13"/>
      <c r="B277" s="234"/>
      <c r="C277" s="235"/>
      <c r="D277" s="227" t="s">
        <v>248</v>
      </c>
      <c r="E277" s="236" t="s">
        <v>19</v>
      </c>
      <c r="F277" s="237" t="s">
        <v>399</v>
      </c>
      <c r="G277" s="235"/>
      <c r="H277" s="236" t="s">
        <v>19</v>
      </c>
      <c r="I277" s="238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248</v>
      </c>
      <c r="AU277" s="243" t="s">
        <v>78</v>
      </c>
      <c r="AV277" s="13" t="s">
        <v>76</v>
      </c>
      <c r="AW277" s="13" t="s">
        <v>32</v>
      </c>
      <c r="AX277" s="13" t="s">
        <v>69</v>
      </c>
      <c r="AY277" s="243" t="s">
        <v>238</v>
      </c>
    </row>
    <row r="278" s="13" customFormat="1">
      <c r="A278" s="13"/>
      <c r="B278" s="234"/>
      <c r="C278" s="235"/>
      <c r="D278" s="227" t="s">
        <v>248</v>
      </c>
      <c r="E278" s="236" t="s">
        <v>19</v>
      </c>
      <c r="F278" s="237" t="s">
        <v>344</v>
      </c>
      <c r="G278" s="235"/>
      <c r="H278" s="236" t="s">
        <v>19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248</v>
      </c>
      <c r="AU278" s="243" t="s">
        <v>78</v>
      </c>
      <c r="AV278" s="13" t="s">
        <v>76</v>
      </c>
      <c r="AW278" s="13" t="s">
        <v>32</v>
      </c>
      <c r="AX278" s="13" t="s">
        <v>69</v>
      </c>
      <c r="AY278" s="243" t="s">
        <v>238</v>
      </c>
    </row>
    <row r="279" s="14" customFormat="1">
      <c r="A279" s="14"/>
      <c r="B279" s="244"/>
      <c r="C279" s="245"/>
      <c r="D279" s="227" t="s">
        <v>248</v>
      </c>
      <c r="E279" s="246" t="s">
        <v>19</v>
      </c>
      <c r="F279" s="247" t="s">
        <v>345</v>
      </c>
      <c r="G279" s="245"/>
      <c r="H279" s="248">
        <v>106.4796525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248</v>
      </c>
      <c r="AU279" s="254" t="s">
        <v>78</v>
      </c>
      <c r="AV279" s="14" t="s">
        <v>78</v>
      </c>
      <c r="AW279" s="14" t="s">
        <v>32</v>
      </c>
      <c r="AX279" s="14" t="s">
        <v>69</v>
      </c>
      <c r="AY279" s="254" t="s">
        <v>238</v>
      </c>
    </row>
    <row r="280" s="14" customFormat="1">
      <c r="A280" s="14"/>
      <c r="B280" s="244"/>
      <c r="C280" s="245"/>
      <c r="D280" s="227" t="s">
        <v>248</v>
      </c>
      <c r="E280" s="246" t="s">
        <v>19</v>
      </c>
      <c r="F280" s="247" t="s">
        <v>400</v>
      </c>
      <c r="G280" s="245"/>
      <c r="H280" s="248">
        <v>-9.1595399999999998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248</v>
      </c>
      <c r="AU280" s="254" t="s">
        <v>78</v>
      </c>
      <c r="AV280" s="14" t="s">
        <v>78</v>
      </c>
      <c r="AW280" s="14" t="s">
        <v>32</v>
      </c>
      <c r="AX280" s="14" t="s">
        <v>69</v>
      </c>
      <c r="AY280" s="254" t="s">
        <v>238</v>
      </c>
    </row>
    <row r="281" s="14" customFormat="1">
      <c r="A281" s="14"/>
      <c r="B281" s="244"/>
      <c r="C281" s="245"/>
      <c r="D281" s="227" t="s">
        <v>248</v>
      </c>
      <c r="E281" s="246" t="s">
        <v>19</v>
      </c>
      <c r="F281" s="247" t="s">
        <v>401</v>
      </c>
      <c r="G281" s="245"/>
      <c r="H281" s="248">
        <v>-25.761206250000001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248</v>
      </c>
      <c r="AU281" s="254" t="s">
        <v>78</v>
      </c>
      <c r="AV281" s="14" t="s">
        <v>78</v>
      </c>
      <c r="AW281" s="14" t="s">
        <v>32</v>
      </c>
      <c r="AX281" s="14" t="s">
        <v>69</v>
      </c>
      <c r="AY281" s="254" t="s">
        <v>238</v>
      </c>
    </row>
    <row r="282" s="14" customFormat="1">
      <c r="A282" s="14"/>
      <c r="B282" s="244"/>
      <c r="C282" s="245"/>
      <c r="D282" s="227" t="s">
        <v>248</v>
      </c>
      <c r="E282" s="246" t="s">
        <v>19</v>
      </c>
      <c r="F282" s="247" t="s">
        <v>402</v>
      </c>
      <c r="G282" s="245"/>
      <c r="H282" s="248">
        <v>-32.974344000000002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248</v>
      </c>
      <c r="AU282" s="254" t="s">
        <v>78</v>
      </c>
      <c r="AV282" s="14" t="s">
        <v>78</v>
      </c>
      <c r="AW282" s="14" t="s">
        <v>32</v>
      </c>
      <c r="AX282" s="14" t="s">
        <v>69</v>
      </c>
      <c r="AY282" s="254" t="s">
        <v>238</v>
      </c>
    </row>
    <row r="283" s="16" customFormat="1">
      <c r="A283" s="16"/>
      <c r="B283" s="266"/>
      <c r="C283" s="267"/>
      <c r="D283" s="227" t="s">
        <v>248</v>
      </c>
      <c r="E283" s="268" t="s">
        <v>19</v>
      </c>
      <c r="F283" s="269" t="s">
        <v>346</v>
      </c>
      <c r="G283" s="267"/>
      <c r="H283" s="270">
        <v>38.584562249999998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6" t="s">
        <v>248</v>
      </c>
      <c r="AU283" s="276" t="s">
        <v>78</v>
      </c>
      <c r="AV283" s="16" t="s">
        <v>109</v>
      </c>
      <c r="AW283" s="16" t="s">
        <v>32</v>
      </c>
      <c r="AX283" s="16" t="s">
        <v>69</v>
      </c>
      <c r="AY283" s="276" t="s">
        <v>238</v>
      </c>
    </row>
    <row r="284" s="13" customFormat="1">
      <c r="A284" s="13"/>
      <c r="B284" s="234"/>
      <c r="C284" s="235"/>
      <c r="D284" s="227" t="s">
        <v>248</v>
      </c>
      <c r="E284" s="236" t="s">
        <v>19</v>
      </c>
      <c r="F284" s="237" t="s">
        <v>334</v>
      </c>
      <c r="G284" s="235"/>
      <c r="H284" s="236" t="s">
        <v>19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248</v>
      </c>
      <c r="AU284" s="243" t="s">
        <v>78</v>
      </c>
      <c r="AV284" s="13" t="s">
        <v>76</v>
      </c>
      <c r="AW284" s="13" t="s">
        <v>32</v>
      </c>
      <c r="AX284" s="13" t="s">
        <v>69</v>
      </c>
      <c r="AY284" s="243" t="s">
        <v>238</v>
      </c>
    </row>
    <row r="285" s="14" customFormat="1">
      <c r="A285" s="14"/>
      <c r="B285" s="244"/>
      <c r="C285" s="245"/>
      <c r="D285" s="227" t="s">
        <v>248</v>
      </c>
      <c r="E285" s="246" t="s">
        <v>19</v>
      </c>
      <c r="F285" s="247" t="s">
        <v>403</v>
      </c>
      <c r="G285" s="245"/>
      <c r="H285" s="248">
        <v>8.4149999999999991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248</v>
      </c>
      <c r="AU285" s="254" t="s">
        <v>78</v>
      </c>
      <c r="AV285" s="14" t="s">
        <v>78</v>
      </c>
      <c r="AW285" s="14" t="s">
        <v>32</v>
      </c>
      <c r="AX285" s="14" t="s">
        <v>69</v>
      </c>
      <c r="AY285" s="254" t="s">
        <v>238</v>
      </c>
    </row>
    <row r="286" s="16" customFormat="1">
      <c r="A286" s="16"/>
      <c r="B286" s="266"/>
      <c r="C286" s="267"/>
      <c r="D286" s="227" t="s">
        <v>248</v>
      </c>
      <c r="E286" s="268" t="s">
        <v>19</v>
      </c>
      <c r="F286" s="269" t="s">
        <v>404</v>
      </c>
      <c r="G286" s="267"/>
      <c r="H286" s="270">
        <v>8.4149999999999991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6" t="s">
        <v>248</v>
      </c>
      <c r="AU286" s="276" t="s">
        <v>78</v>
      </c>
      <c r="AV286" s="16" t="s">
        <v>109</v>
      </c>
      <c r="AW286" s="16" t="s">
        <v>32</v>
      </c>
      <c r="AX286" s="16" t="s">
        <v>69</v>
      </c>
      <c r="AY286" s="276" t="s">
        <v>238</v>
      </c>
    </row>
    <row r="287" s="15" customFormat="1">
      <c r="A287" s="15"/>
      <c r="B287" s="255"/>
      <c r="C287" s="256"/>
      <c r="D287" s="227" t="s">
        <v>248</v>
      </c>
      <c r="E287" s="257" t="s">
        <v>19</v>
      </c>
      <c r="F287" s="258" t="s">
        <v>253</v>
      </c>
      <c r="G287" s="256"/>
      <c r="H287" s="259">
        <v>46.999562249999997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248</v>
      </c>
      <c r="AU287" s="265" t="s">
        <v>78</v>
      </c>
      <c r="AV287" s="15" t="s">
        <v>244</v>
      </c>
      <c r="AW287" s="15" t="s">
        <v>32</v>
      </c>
      <c r="AX287" s="15" t="s">
        <v>76</v>
      </c>
      <c r="AY287" s="265" t="s">
        <v>238</v>
      </c>
    </row>
    <row r="288" s="2" customFormat="1" ht="21.75" customHeight="1">
      <c r="A288" s="39"/>
      <c r="B288" s="40"/>
      <c r="C288" s="214" t="s">
        <v>330</v>
      </c>
      <c r="D288" s="214" t="s">
        <v>240</v>
      </c>
      <c r="E288" s="215" t="s">
        <v>405</v>
      </c>
      <c r="F288" s="216" t="s">
        <v>406</v>
      </c>
      <c r="G288" s="217" t="s">
        <v>308</v>
      </c>
      <c r="H288" s="218">
        <v>47</v>
      </c>
      <c r="I288" s="219"/>
      <c r="J288" s="220">
        <f>ROUND(I288*H288,2)</f>
        <v>0</v>
      </c>
      <c r="K288" s="216" t="s">
        <v>243</v>
      </c>
      <c r="L288" s="45"/>
      <c r="M288" s="221" t="s">
        <v>19</v>
      </c>
      <c r="N288" s="222" t="s">
        <v>40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244</v>
      </c>
      <c r="AT288" s="225" t="s">
        <v>240</v>
      </c>
      <c r="AU288" s="225" t="s">
        <v>78</v>
      </c>
      <c r="AY288" s="18" t="s">
        <v>238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76</v>
      </c>
      <c r="BK288" s="226">
        <f>ROUND(I288*H288,2)</f>
        <v>0</v>
      </c>
      <c r="BL288" s="18" t="s">
        <v>244</v>
      </c>
      <c r="BM288" s="225" t="s">
        <v>407</v>
      </c>
    </row>
    <row r="289" s="2" customFormat="1">
      <c r="A289" s="39"/>
      <c r="B289" s="40"/>
      <c r="C289" s="41"/>
      <c r="D289" s="227" t="s">
        <v>245</v>
      </c>
      <c r="E289" s="41"/>
      <c r="F289" s="228" t="s">
        <v>406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245</v>
      </c>
      <c r="AU289" s="18" t="s">
        <v>78</v>
      </c>
    </row>
    <row r="290" s="2" customFormat="1">
      <c r="A290" s="39"/>
      <c r="B290" s="40"/>
      <c r="C290" s="41"/>
      <c r="D290" s="232" t="s">
        <v>246</v>
      </c>
      <c r="E290" s="41"/>
      <c r="F290" s="233" t="s">
        <v>408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246</v>
      </c>
      <c r="AU290" s="18" t="s">
        <v>78</v>
      </c>
    </row>
    <row r="291" s="13" customFormat="1">
      <c r="A291" s="13"/>
      <c r="B291" s="234"/>
      <c r="C291" s="235"/>
      <c r="D291" s="227" t="s">
        <v>248</v>
      </c>
      <c r="E291" s="236" t="s">
        <v>19</v>
      </c>
      <c r="F291" s="237" t="s">
        <v>409</v>
      </c>
      <c r="G291" s="235"/>
      <c r="H291" s="236" t="s">
        <v>19</v>
      </c>
      <c r="I291" s="238"/>
      <c r="J291" s="235"/>
      <c r="K291" s="235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248</v>
      </c>
      <c r="AU291" s="243" t="s">
        <v>78</v>
      </c>
      <c r="AV291" s="13" t="s">
        <v>76</v>
      </c>
      <c r="AW291" s="13" t="s">
        <v>32</v>
      </c>
      <c r="AX291" s="13" t="s">
        <v>69</v>
      </c>
      <c r="AY291" s="243" t="s">
        <v>238</v>
      </c>
    </row>
    <row r="292" s="14" customFormat="1">
      <c r="A292" s="14"/>
      <c r="B292" s="244"/>
      <c r="C292" s="245"/>
      <c r="D292" s="227" t="s">
        <v>248</v>
      </c>
      <c r="E292" s="246" t="s">
        <v>19</v>
      </c>
      <c r="F292" s="247" t="s">
        <v>410</v>
      </c>
      <c r="G292" s="245"/>
      <c r="H292" s="248">
        <v>47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248</v>
      </c>
      <c r="AU292" s="254" t="s">
        <v>78</v>
      </c>
      <c r="AV292" s="14" t="s">
        <v>78</v>
      </c>
      <c r="AW292" s="14" t="s">
        <v>32</v>
      </c>
      <c r="AX292" s="14" t="s">
        <v>69</v>
      </c>
      <c r="AY292" s="254" t="s">
        <v>238</v>
      </c>
    </row>
    <row r="293" s="15" customFormat="1">
      <c r="A293" s="15"/>
      <c r="B293" s="255"/>
      <c r="C293" s="256"/>
      <c r="D293" s="227" t="s">
        <v>248</v>
      </c>
      <c r="E293" s="257" t="s">
        <v>19</v>
      </c>
      <c r="F293" s="258" t="s">
        <v>253</v>
      </c>
      <c r="G293" s="256"/>
      <c r="H293" s="259">
        <v>47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248</v>
      </c>
      <c r="AU293" s="265" t="s">
        <v>78</v>
      </c>
      <c r="AV293" s="15" t="s">
        <v>244</v>
      </c>
      <c r="AW293" s="15" t="s">
        <v>32</v>
      </c>
      <c r="AX293" s="15" t="s">
        <v>76</v>
      </c>
      <c r="AY293" s="265" t="s">
        <v>238</v>
      </c>
    </row>
    <row r="294" s="2" customFormat="1" ht="24.15" customHeight="1">
      <c r="A294" s="39"/>
      <c r="B294" s="40"/>
      <c r="C294" s="214" t="s">
        <v>411</v>
      </c>
      <c r="D294" s="214" t="s">
        <v>240</v>
      </c>
      <c r="E294" s="215" t="s">
        <v>412</v>
      </c>
      <c r="F294" s="216" t="s">
        <v>413</v>
      </c>
      <c r="G294" s="217" t="s">
        <v>112</v>
      </c>
      <c r="H294" s="218">
        <v>74.346999999999994</v>
      </c>
      <c r="I294" s="219"/>
      <c r="J294" s="220">
        <f>ROUND(I294*H294,2)</f>
        <v>0</v>
      </c>
      <c r="K294" s="216" t="s">
        <v>243</v>
      </c>
      <c r="L294" s="45"/>
      <c r="M294" s="221" t="s">
        <v>19</v>
      </c>
      <c r="N294" s="222" t="s">
        <v>40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244</v>
      </c>
      <c r="AT294" s="225" t="s">
        <v>240</v>
      </c>
      <c r="AU294" s="225" t="s">
        <v>78</v>
      </c>
      <c r="AY294" s="18" t="s">
        <v>238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76</v>
      </c>
      <c r="BK294" s="226">
        <f>ROUND(I294*H294,2)</f>
        <v>0</v>
      </c>
      <c r="BL294" s="18" t="s">
        <v>244</v>
      </c>
      <c r="BM294" s="225" t="s">
        <v>414</v>
      </c>
    </row>
    <row r="295" s="2" customFormat="1">
      <c r="A295" s="39"/>
      <c r="B295" s="40"/>
      <c r="C295" s="41"/>
      <c r="D295" s="227" t="s">
        <v>245</v>
      </c>
      <c r="E295" s="41"/>
      <c r="F295" s="228" t="s">
        <v>413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245</v>
      </c>
      <c r="AU295" s="18" t="s">
        <v>78</v>
      </c>
    </row>
    <row r="296" s="2" customFormat="1">
      <c r="A296" s="39"/>
      <c r="B296" s="40"/>
      <c r="C296" s="41"/>
      <c r="D296" s="232" t="s">
        <v>246</v>
      </c>
      <c r="E296" s="41"/>
      <c r="F296" s="233" t="s">
        <v>415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246</v>
      </c>
      <c r="AU296" s="18" t="s">
        <v>78</v>
      </c>
    </row>
    <row r="297" s="12" customFormat="1" ht="22.8" customHeight="1">
      <c r="A297" s="12"/>
      <c r="B297" s="198"/>
      <c r="C297" s="199"/>
      <c r="D297" s="200" t="s">
        <v>68</v>
      </c>
      <c r="E297" s="212" t="s">
        <v>78</v>
      </c>
      <c r="F297" s="212" t="s">
        <v>416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SUM(P298:P428)</f>
        <v>0</v>
      </c>
      <c r="Q297" s="206"/>
      <c r="R297" s="207">
        <f>SUM(R298:R428)</f>
        <v>99.240266199999979</v>
      </c>
      <c r="S297" s="206"/>
      <c r="T297" s="208">
        <f>SUM(T298:T428)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76</v>
      </c>
      <c r="AT297" s="210" t="s">
        <v>68</v>
      </c>
      <c r="AU297" s="210" t="s">
        <v>76</v>
      </c>
      <c r="AY297" s="209" t="s">
        <v>238</v>
      </c>
      <c r="BK297" s="211">
        <f>SUM(BK298:BK428)</f>
        <v>0</v>
      </c>
    </row>
    <row r="298" s="2" customFormat="1" ht="24.15" customHeight="1">
      <c r="A298" s="39"/>
      <c r="B298" s="40"/>
      <c r="C298" s="214" t="s">
        <v>339</v>
      </c>
      <c r="D298" s="214" t="s">
        <v>240</v>
      </c>
      <c r="E298" s="215" t="s">
        <v>417</v>
      </c>
      <c r="F298" s="216" t="s">
        <v>418</v>
      </c>
      <c r="G298" s="217" t="s">
        <v>112</v>
      </c>
      <c r="H298" s="218">
        <v>297.685</v>
      </c>
      <c r="I298" s="219"/>
      <c r="J298" s="220">
        <f>ROUND(I298*H298,2)</f>
        <v>0</v>
      </c>
      <c r="K298" s="216" t="s">
        <v>243</v>
      </c>
      <c r="L298" s="45"/>
      <c r="M298" s="221" t="s">
        <v>19</v>
      </c>
      <c r="N298" s="222" t="s">
        <v>40</v>
      </c>
      <c r="O298" s="85"/>
      <c r="P298" s="223">
        <f>O298*H298</f>
        <v>0</v>
      </c>
      <c r="Q298" s="223">
        <v>0.00017000000000000001</v>
      </c>
      <c r="R298" s="223">
        <f>Q298*H298</f>
        <v>0.050606450000000004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244</v>
      </c>
      <c r="AT298" s="225" t="s">
        <v>240</v>
      </c>
      <c r="AU298" s="225" t="s">
        <v>78</v>
      </c>
      <c r="AY298" s="18" t="s">
        <v>238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76</v>
      </c>
      <c r="BK298" s="226">
        <f>ROUND(I298*H298,2)</f>
        <v>0</v>
      </c>
      <c r="BL298" s="18" t="s">
        <v>244</v>
      </c>
      <c r="BM298" s="225" t="s">
        <v>419</v>
      </c>
    </row>
    <row r="299" s="2" customFormat="1">
      <c r="A299" s="39"/>
      <c r="B299" s="40"/>
      <c r="C299" s="41"/>
      <c r="D299" s="227" t="s">
        <v>245</v>
      </c>
      <c r="E299" s="41"/>
      <c r="F299" s="228" t="s">
        <v>418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245</v>
      </c>
      <c r="AU299" s="18" t="s">
        <v>78</v>
      </c>
    </row>
    <row r="300" s="2" customFormat="1">
      <c r="A300" s="39"/>
      <c r="B300" s="40"/>
      <c r="C300" s="41"/>
      <c r="D300" s="232" t="s">
        <v>246</v>
      </c>
      <c r="E300" s="41"/>
      <c r="F300" s="233" t="s">
        <v>420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246</v>
      </c>
      <c r="AU300" s="18" t="s">
        <v>78</v>
      </c>
    </row>
    <row r="301" s="13" customFormat="1">
      <c r="A301" s="13"/>
      <c r="B301" s="234"/>
      <c r="C301" s="235"/>
      <c r="D301" s="227" t="s">
        <v>248</v>
      </c>
      <c r="E301" s="236" t="s">
        <v>19</v>
      </c>
      <c r="F301" s="237" t="s">
        <v>421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248</v>
      </c>
      <c r="AU301" s="243" t="s">
        <v>78</v>
      </c>
      <c r="AV301" s="13" t="s">
        <v>76</v>
      </c>
      <c r="AW301" s="13" t="s">
        <v>32</v>
      </c>
      <c r="AX301" s="13" t="s">
        <v>69</v>
      </c>
      <c r="AY301" s="243" t="s">
        <v>238</v>
      </c>
    </row>
    <row r="302" s="13" customFormat="1">
      <c r="A302" s="13"/>
      <c r="B302" s="234"/>
      <c r="C302" s="235"/>
      <c r="D302" s="227" t="s">
        <v>248</v>
      </c>
      <c r="E302" s="236" t="s">
        <v>19</v>
      </c>
      <c r="F302" s="237" t="s">
        <v>342</v>
      </c>
      <c r="G302" s="235"/>
      <c r="H302" s="236" t="s">
        <v>19</v>
      </c>
      <c r="I302" s="238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248</v>
      </c>
      <c r="AU302" s="243" t="s">
        <v>78</v>
      </c>
      <c r="AV302" s="13" t="s">
        <v>76</v>
      </c>
      <c r="AW302" s="13" t="s">
        <v>32</v>
      </c>
      <c r="AX302" s="13" t="s">
        <v>69</v>
      </c>
      <c r="AY302" s="243" t="s">
        <v>238</v>
      </c>
    </row>
    <row r="303" s="13" customFormat="1">
      <c r="A303" s="13"/>
      <c r="B303" s="234"/>
      <c r="C303" s="235"/>
      <c r="D303" s="227" t="s">
        <v>248</v>
      </c>
      <c r="E303" s="236" t="s">
        <v>19</v>
      </c>
      <c r="F303" s="237" t="s">
        <v>399</v>
      </c>
      <c r="G303" s="235"/>
      <c r="H303" s="236" t="s">
        <v>19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248</v>
      </c>
      <c r="AU303" s="243" t="s">
        <v>78</v>
      </c>
      <c r="AV303" s="13" t="s">
        <v>76</v>
      </c>
      <c r="AW303" s="13" t="s">
        <v>32</v>
      </c>
      <c r="AX303" s="13" t="s">
        <v>69</v>
      </c>
      <c r="AY303" s="243" t="s">
        <v>238</v>
      </c>
    </row>
    <row r="304" s="13" customFormat="1">
      <c r="A304" s="13"/>
      <c r="B304" s="234"/>
      <c r="C304" s="235"/>
      <c r="D304" s="227" t="s">
        <v>248</v>
      </c>
      <c r="E304" s="236" t="s">
        <v>19</v>
      </c>
      <c r="F304" s="237" t="s">
        <v>422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248</v>
      </c>
      <c r="AU304" s="243" t="s">
        <v>78</v>
      </c>
      <c r="AV304" s="13" t="s">
        <v>76</v>
      </c>
      <c r="AW304" s="13" t="s">
        <v>32</v>
      </c>
      <c r="AX304" s="13" t="s">
        <v>69</v>
      </c>
      <c r="AY304" s="243" t="s">
        <v>238</v>
      </c>
    </row>
    <row r="305" s="14" customFormat="1">
      <c r="A305" s="14"/>
      <c r="B305" s="244"/>
      <c r="C305" s="245"/>
      <c r="D305" s="227" t="s">
        <v>248</v>
      </c>
      <c r="E305" s="246" t="s">
        <v>19</v>
      </c>
      <c r="F305" s="247" t="s">
        <v>423</v>
      </c>
      <c r="G305" s="245"/>
      <c r="H305" s="248">
        <v>297.68504999999999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248</v>
      </c>
      <c r="AU305" s="254" t="s">
        <v>78</v>
      </c>
      <c r="AV305" s="14" t="s">
        <v>78</v>
      </c>
      <c r="AW305" s="14" t="s">
        <v>32</v>
      </c>
      <c r="AX305" s="14" t="s">
        <v>69</v>
      </c>
      <c r="AY305" s="254" t="s">
        <v>238</v>
      </c>
    </row>
    <row r="306" s="15" customFormat="1">
      <c r="A306" s="15"/>
      <c r="B306" s="255"/>
      <c r="C306" s="256"/>
      <c r="D306" s="227" t="s">
        <v>248</v>
      </c>
      <c r="E306" s="257" t="s">
        <v>19</v>
      </c>
      <c r="F306" s="258" t="s">
        <v>253</v>
      </c>
      <c r="G306" s="256"/>
      <c r="H306" s="259">
        <v>297.68504999999999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248</v>
      </c>
      <c r="AU306" s="265" t="s">
        <v>78</v>
      </c>
      <c r="AV306" s="15" t="s">
        <v>244</v>
      </c>
      <c r="AW306" s="15" t="s">
        <v>32</v>
      </c>
      <c r="AX306" s="15" t="s">
        <v>76</v>
      </c>
      <c r="AY306" s="265" t="s">
        <v>238</v>
      </c>
    </row>
    <row r="307" s="2" customFormat="1" ht="24.15" customHeight="1">
      <c r="A307" s="39"/>
      <c r="B307" s="40"/>
      <c r="C307" s="277" t="s">
        <v>424</v>
      </c>
      <c r="D307" s="277" t="s">
        <v>425</v>
      </c>
      <c r="E307" s="278" t="s">
        <v>426</v>
      </c>
      <c r="F307" s="279" t="s">
        <v>427</v>
      </c>
      <c r="G307" s="280" t="s">
        <v>112</v>
      </c>
      <c r="H307" s="281">
        <v>352.608</v>
      </c>
      <c r="I307" s="282"/>
      <c r="J307" s="283">
        <f>ROUND(I307*H307,2)</f>
        <v>0</v>
      </c>
      <c r="K307" s="279" t="s">
        <v>243</v>
      </c>
      <c r="L307" s="284"/>
      <c r="M307" s="285" t="s">
        <v>19</v>
      </c>
      <c r="N307" s="286" t="s">
        <v>40</v>
      </c>
      <c r="O307" s="85"/>
      <c r="P307" s="223">
        <f>O307*H307</f>
        <v>0</v>
      </c>
      <c r="Q307" s="223">
        <v>0.00029999999999999997</v>
      </c>
      <c r="R307" s="223">
        <f>Q307*H307</f>
        <v>0.1057824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267</v>
      </c>
      <c r="AT307" s="225" t="s">
        <v>425</v>
      </c>
      <c r="AU307" s="225" t="s">
        <v>78</v>
      </c>
      <c r="AY307" s="18" t="s">
        <v>238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76</v>
      </c>
      <c r="BK307" s="226">
        <f>ROUND(I307*H307,2)</f>
        <v>0</v>
      </c>
      <c r="BL307" s="18" t="s">
        <v>244</v>
      </c>
      <c r="BM307" s="225" t="s">
        <v>428</v>
      </c>
    </row>
    <row r="308" s="2" customFormat="1">
      <c r="A308" s="39"/>
      <c r="B308" s="40"/>
      <c r="C308" s="41"/>
      <c r="D308" s="227" t="s">
        <v>245</v>
      </c>
      <c r="E308" s="41"/>
      <c r="F308" s="228" t="s">
        <v>427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245</v>
      </c>
      <c r="AU308" s="18" t="s">
        <v>78</v>
      </c>
    </row>
    <row r="309" s="14" customFormat="1">
      <c r="A309" s="14"/>
      <c r="B309" s="244"/>
      <c r="C309" s="245"/>
      <c r="D309" s="227" t="s">
        <v>248</v>
      </c>
      <c r="E309" s="246" t="s">
        <v>19</v>
      </c>
      <c r="F309" s="247" t="s">
        <v>429</v>
      </c>
      <c r="G309" s="245"/>
      <c r="H309" s="248">
        <v>352.60788250000002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248</v>
      </c>
      <c r="AU309" s="254" t="s">
        <v>78</v>
      </c>
      <c r="AV309" s="14" t="s">
        <v>78</v>
      </c>
      <c r="AW309" s="14" t="s">
        <v>32</v>
      </c>
      <c r="AX309" s="14" t="s">
        <v>69</v>
      </c>
      <c r="AY309" s="254" t="s">
        <v>238</v>
      </c>
    </row>
    <row r="310" s="15" customFormat="1">
      <c r="A310" s="15"/>
      <c r="B310" s="255"/>
      <c r="C310" s="256"/>
      <c r="D310" s="227" t="s">
        <v>248</v>
      </c>
      <c r="E310" s="257" t="s">
        <v>19</v>
      </c>
      <c r="F310" s="258" t="s">
        <v>253</v>
      </c>
      <c r="G310" s="256"/>
      <c r="H310" s="259">
        <v>352.60788250000002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248</v>
      </c>
      <c r="AU310" s="265" t="s">
        <v>78</v>
      </c>
      <c r="AV310" s="15" t="s">
        <v>244</v>
      </c>
      <c r="AW310" s="15" t="s">
        <v>32</v>
      </c>
      <c r="AX310" s="15" t="s">
        <v>76</v>
      </c>
      <c r="AY310" s="265" t="s">
        <v>238</v>
      </c>
    </row>
    <row r="311" s="2" customFormat="1" ht="44.25" customHeight="1">
      <c r="A311" s="39"/>
      <c r="B311" s="40"/>
      <c r="C311" s="214" t="s">
        <v>351</v>
      </c>
      <c r="D311" s="214" t="s">
        <v>240</v>
      </c>
      <c r="E311" s="215" t="s">
        <v>430</v>
      </c>
      <c r="F311" s="216" t="s">
        <v>431</v>
      </c>
      <c r="G311" s="217" t="s">
        <v>107</v>
      </c>
      <c r="H311" s="218">
        <v>152.65899999999999</v>
      </c>
      <c r="I311" s="219"/>
      <c r="J311" s="220">
        <f>ROUND(I311*H311,2)</f>
        <v>0</v>
      </c>
      <c r="K311" s="216" t="s">
        <v>243</v>
      </c>
      <c r="L311" s="45"/>
      <c r="M311" s="221" t="s">
        <v>19</v>
      </c>
      <c r="N311" s="222" t="s">
        <v>40</v>
      </c>
      <c r="O311" s="85"/>
      <c r="P311" s="223">
        <f>O311*H311</f>
        <v>0</v>
      </c>
      <c r="Q311" s="223">
        <v>0.2044</v>
      </c>
      <c r="R311" s="223">
        <f>Q311*H311</f>
        <v>31.203499599999997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244</v>
      </c>
      <c r="AT311" s="225" t="s">
        <v>240</v>
      </c>
      <c r="AU311" s="225" t="s">
        <v>78</v>
      </c>
      <c r="AY311" s="18" t="s">
        <v>238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76</v>
      </c>
      <c r="BK311" s="226">
        <f>ROUND(I311*H311,2)</f>
        <v>0</v>
      </c>
      <c r="BL311" s="18" t="s">
        <v>244</v>
      </c>
      <c r="BM311" s="225" t="s">
        <v>432</v>
      </c>
    </row>
    <row r="312" s="2" customFormat="1">
      <c r="A312" s="39"/>
      <c r="B312" s="40"/>
      <c r="C312" s="41"/>
      <c r="D312" s="227" t="s">
        <v>245</v>
      </c>
      <c r="E312" s="41"/>
      <c r="F312" s="228" t="s">
        <v>431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245</v>
      </c>
      <c r="AU312" s="18" t="s">
        <v>78</v>
      </c>
    </row>
    <row r="313" s="2" customFormat="1">
      <c r="A313" s="39"/>
      <c r="B313" s="40"/>
      <c r="C313" s="41"/>
      <c r="D313" s="232" t="s">
        <v>246</v>
      </c>
      <c r="E313" s="41"/>
      <c r="F313" s="233" t="s">
        <v>433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246</v>
      </c>
      <c r="AU313" s="18" t="s">
        <v>78</v>
      </c>
    </row>
    <row r="314" s="13" customFormat="1">
      <c r="A314" s="13"/>
      <c r="B314" s="234"/>
      <c r="C314" s="235"/>
      <c r="D314" s="227" t="s">
        <v>248</v>
      </c>
      <c r="E314" s="236" t="s">
        <v>19</v>
      </c>
      <c r="F314" s="237" t="s">
        <v>341</v>
      </c>
      <c r="G314" s="235"/>
      <c r="H314" s="236" t="s">
        <v>19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248</v>
      </c>
      <c r="AU314" s="243" t="s">
        <v>78</v>
      </c>
      <c r="AV314" s="13" t="s">
        <v>76</v>
      </c>
      <c r="AW314" s="13" t="s">
        <v>32</v>
      </c>
      <c r="AX314" s="13" t="s">
        <v>69</v>
      </c>
      <c r="AY314" s="243" t="s">
        <v>238</v>
      </c>
    </row>
    <row r="315" s="14" customFormat="1">
      <c r="A315" s="14"/>
      <c r="B315" s="244"/>
      <c r="C315" s="245"/>
      <c r="D315" s="227" t="s">
        <v>248</v>
      </c>
      <c r="E315" s="246" t="s">
        <v>19</v>
      </c>
      <c r="F315" s="247" t="s">
        <v>434</v>
      </c>
      <c r="G315" s="245"/>
      <c r="H315" s="248">
        <v>134.57900000000001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248</v>
      </c>
      <c r="AU315" s="254" t="s">
        <v>78</v>
      </c>
      <c r="AV315" s="14" t="s">
        <v>78</v>
      </c>
      <c r="AW315" s="14" t="s">
        <v>32</v>
      </c>
      <c r="AX315" s="14" t="s">
        <v>69</v>
      </c>
      <c r="AY315" s="254" t="s">
        <v>238</v>
      </c>
    </row>
    <row r="316" s="14" customFormat="1">
      <c r="A316" s="14"/>
      <c r="B316" s="244"/>
      <c r="C316" s="245"/>
      <c r="D316" s="227" t="s">
        <v>248</v>
      </c>
      <c r="E316" s="246" t="s">
        <v>19</v>
      </c>
      <c r="F316" s="247" t="s">
        <v>435</v>
      </c>
      <c r="G316" s="245"/>
      <c r="H316" s="248">
        <v>18.079999999999998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248</v>
      </c>
      <c r="AU316" s="254" t="s">
        <v>78</v>
      </c>
      <c r="AV316" s="14" t="s">
        <v>78</v>
      </c>
      <c r="AW316" s="14" t="s">
        <v>32</v>
      </c>
      <c r="AX316" s="14" t="s">
        <v>69</v>
      </c>
      <c r="AY316" s="254" t="s">
        <v>238</v>
      </c>
    </row>
    <row r="317" s="15" customFormat="1">
      <c r="A317" s="15"/>
      <c r="B317" s="255"/>
      <c r="C317" s="256"/>
      <c r="D317" s="227" t="s">
        <v>248</v>
      </c>
      <c r="E317" s="257" t="s">
        <v>19</v>
      </c>
      <c r="F317" s="258" t="s">
        <v>253</v>
      </c>
      <c r="G317" s="256"/>
      <c r="H317" s="259">
        <v>152.65899999999999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248</v>
      </c>
      <c r="AU317" s="265" t="s">
        <v>78</v>
      </c>
      <c r="AV317" s="15" t="s">
        <v>244</v>
      </c>
      <c r="AW317" s="15" t="s">
        <v>32</v>
      </c>
      <c r="AX317" s="15" t="s">
        <v>76</v>
      </c>
      <c r="AY317" s="265" t="s">
        <v>238</v>
      </c>
    </row>
    <row r="318" s="2" customFormat="1" ht="24.15" customHeight="1">
      <c r="A318" s="39"/>
      <c r="B318" s="40"/>
      <c r="C318" s="214" t="s">
        <v>436</v>
      </c>
      <c r="D318" s="214" t="s">
        <v>240</v>
      </c>
      <c r="E318" s="215" t="s">
        <v>437</v>
      </c>
      <c r="F318" s="216" t="s">
        <v>438</v>
      </c>
      <c r="G318" s="217" t="s">
        <v>308</v>
      </c>
      <c r="H318" s="218">
        <v>11.151999999999999</v>
      </c>
      <c r="I318" s="219"/>
      <c r="J318" s="220">
        <f>ROUND(I318*H318,2)</f>
        <v>0</v>
      </c>
      <c r="K318" s="216" t="s">
        <v>243</v>
      </c>
      <c r="L318" s="45"/>
      <c r="M318" s="221" t="s">
        <v>19</v>
      </c>
      <c r="N318" s="222" t="s">
        <v>40</v>
      </c>
      <c r="O318" s="85"/>
      <c r="P318" s="223">
        <f>O318*H318</f>
        <v>0</v>
      </c>
      <c r="Q318" s="223">
        <v>1.98</v>
      </c>
      <c r="R318" s="223">
        <f>Q318*H318</f>
        <v>22.080959999999997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244</v>
      </c>
      <c r="AT318" s="225" t="s">
        <v>240</v>
      </c>
      <c r="AU318" s="225" t="s">
        <v>78</v>
      </c>
      <c r="AY318" s="18" t="s">
        <v>238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76</v>
      </c>
      <c r="BK318" s="226">
        <f>ROUND(I318*H318,2)</f>
        <v>0</v>
      </c>
      <c r="BL318" s="18" t="s">
        <v>244</v>
      </c>
      <c r="BM318" s="225" t="s">
        <v>439</v>
      </c>
    </row>
    <row r="319" s="2" customFormat="1">
      <c r="A319" s="39"/>
      <c r="B319" s="40"/>
      <c r="C319" s="41"/>
      <c r="D319" s="227" t="s">
        <v>245</v>
      </c>
      <c r="E319" s="41"/>
      <c r="F319" s="228" t="s">
        <v>438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245</v>
      </c>
      <c r="AU319" s="18" t="s">
        <v>78</v>
      </c>
    </row>
    <row r="320" s="2" customFormat="1">
      <c r="A320" s="39"/>
      <c r="B320" s="40"/>
      <c r="C320" s="41"/>
      <c r="D320" s="232" t="s">
        <v>246</v>
      </c>
      <c r="E320" s="41"/>
      <c r="F320" s="233" t="s">
        <v>440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246</v>
      </c>
      <c r="AU320" s="18" t="s">
        <v>78</v>
      </c>
    </row>
    <row r="321" s="13" customFormat="1">
      <c r="A321" s="13"/>
      <c r="B321" s="234"/>
      <c r="C321" s="235"/>
      <c r="D321" s="227" t="s">
        <v>248</v>
      </c>
      <c r="E321" s="236" t="s">
        <v>19</v>
      </c>
      <c r="F321" s="237" t="s">
        <v>421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248</v>
      </c>
      <c r="AU321" s="243" t="s">
        <v>78</v>
      </c>
      <c r="AV321" s="13" t="s">
        <v>76</v>
      </c>
      <c r="AW321" s="13" t="s">
        <v>32</v>
      </c>
      <c r="AX321" s="13" t="s">
        <v>69</v>
      </c>
      <c r="AY321" s="243" t="s">
        <v>238</v>
      </c>
    </row>
    <row r="322" s="13" customFormat="1">
      <c r="A322" s="13"/>
      <c r="B322" s="234"/>
      <c r="C322" s="235"/>
      <c r="D322" s="227" t="s">
        <v>248</v>
      </c>
      <c r="E322" s="236" t="s">
        <v>19</v>
      </c>
      <c r="F322" s="237" t="s">
        <v>342</v>
      </c>
      <c r="G322" s="235"/>
      <c r="H322" s="236" t="s">
        <v>19</v>
      </c>
      <c r="I322" s="238"/>
      <c r="J322" s="235"/>
      <c r="K322" s="235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248</v>
      </c>
      <c r="AU322" s="243" t="s">
        <v>78</v>
      </c>
      <c r="AV322" s="13" t="s">
        <v>76</v>
      </c>
      <c r="AW322" s="13" t="s">
        <v>32</v>
      </c>
      <c r="AX322" s="13" t="s">
        <v>69</v>
      </c>
      <c r="AY322" s="243" t="s">
        <v>238</v>
      </c>
    </row>
    <row r="323" s="13" customFormat="1">
      <c r="A323" s="13"/>
      <c r="B323" s="234"/>
      <c r="C323" s="235"/>
      <c r="D323" s="227" t="s">
        <v>248</v>
      </c>
      <c r="E323" s="236" t="s">
        <v>19</v>
      </c>
      <c r="F323" s="237" t="s">
        <v>441</v>
      </c>
      <c r="G323" s="235"/>
      <c r="H323" s="236" t="s">
        <v>19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248</v>
      </c>
      <c r="AU323" s="243" t="s">
        <v>78</v>
      </c>
      <c r="AV323" s="13" t="s">
        <v>76</v>
      </c>
      <c r="AW323" s="13" t="s">
        <v>32</v>
      </c>
      <c r="AX323" s="13" t="s">
        <v>69</v>
      </c>
      <c r="AY323" s="243" t="s">
        <v>238</v>
      </c>
    </row>
    <row r="324" s="14" customFormat="1">
      <c r="A324" s="14"/>
      <c r="B324" s="244"/>
      <c r="C324" s="245"/>
      <c r="D324" s="227" t="s">
        <v>248</v>
      </c>
      <c r="E324" s="246" t="s">
        <v>19</v>
      </c>
      <c r="F324" s="247" t="s">
        <v>442</v>
      </c>
      <c r="G324" s="245"/>
      <c r="H324" s="248">
        <v>4.0586250000000001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248</v>
      </c>
      <c r="AU324" s="254" t="s">
        <v>78</v>
      </c>
      <c r="AV324" s="14" t="s">
        <v>78</v>
      </c>
      <c r="AW324" s="14" t="s">
        <v>32</v>
      </c>
      <c r="AX324" s="14" t="s">
        <v>69</v>
      </c>
      <c r="AY324" s="254" t="s">
        <v>238</v>
      </c>
    </row>
    <row r="325" s="14" customFormat="1">
      <c r="A325" s="14"/>
      <c r="B325" s="244"/>
      <c r="C325" s="245"/>
      <c r="D325" s="227" t="s">
        <v>248</v>
      </c>
      <c r="E325" s="246" t="s">
        <v>19</v>
      </c>
      <c r="F325" s="247" t="s">
        <v>443</v>
      </c>
      <c r="G325" s="245"/>
      <c r="H325" s="248">
        <v>2.2218749999999998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248</v>
      </c>
      <c r="AU325" s="254" t="s">
        <v>78</v>
      </c>
      <c r="AV325" s="14" t="s">
        <v>78</v>
      </c>
      <c r="AW325" s="14" t="s">
        <v>32</v>
      </c>
      <c r="AX325" s="14" t="s">
        <v>69</v>
      </c>
      <c r="AY325" s="254" t="s">
        <v>238</v>
      </c>
    </row>
    <row r="326" s="14" customFormat="1">
      <c r="A326" s="14"/>
      <c r="B326" s="244"/>
      <c r="C326" s="245"/>
      <c r="D326" s="227" t="s">
        <v>248</v>
      </c>
      <c r="E326" s="246" t="s">
        <v>19</v>
      </c>
      <c r="F326" s="247" t="s">
        <v>444</v>
      </c>
      <c r="G326" s="245"/>
      <c r="H326" s="248">
        <v>4.8713249999999997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248</v>
      </c>
      <c r="AU326" s="254" t="s">
        <v>78</v>
      </c>
      <c r="AV326" s="14" t="s">
        <v>78</v>
      </c>
      <c r="AW326" s="14" t="s">
        <v>32</v>
      </c>
      <c r="AX326" s="14" t="s">
        <v>69</v>
      </c>
      <c r="AY326" s="254" t="s">
        <v>238</v>
      </c>
    </row>
    <row r="327" s="16" customFormat="1">
      <c r="A327" s="16"/>
      <c r="B327" s="266"/>
      <c r="C327" s="267"/>
      <c r="D327" s="227" t="s">
        <v>248</v>
      </c>
      <c r="E327" s="268" t="s">
        <v>19</v>
      </c>
      <c r="F327" s="269" t="s">
        <v>264</v>
      </c>
      <c r="G327" s="267"/>
      <c r="H327" s="270">
        <v>11.151825000000001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6" t="s">
        <v>248</v>
      </c>
      <c r="AU327" s="276" t="s">
        <v>78</v>
      </c>
      <c r="AV327" s="16" t="s">
        <v>109</v>
      </c>
      <c r="AW327" s="16" t="s">
        <v>32</v>
      </c>
      <c r="AX327" s="16" t="s">
        <v>69</v>
      </c>
      <c r="AY327" s="276" t="s">
        <v>238</v>
      </c>
    </row>
    <row r="328" s="15" customFormat="1">
      <c r="A328" s="15"/>
      <c r="B328" s="255"/>
      <c r="C328" s="256"/>
      <c r="D328" s="227" t="s">
        <v>248</v>
      </c>
      <c r="E328" s="257" t="s">
        <v>19</v>
      </c>
      <c r="F328" s="258" t="s">
        <v>253</v>
      </c>
      <c r="G328" s="256"/>
      <c r="H328" s="259">
        <v>11.151825000000001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5" t="s">
        <v>248</v>
      </c>
      <c r="AU328" s="265" t="s">
        <v>78</v>
      </c>
      <c r="AV328" s="15" t="s">
        <v>244</v>
      </c>
      <c r="AW328" s="15" t="s">
        <v>32</v>
      </c>
      <c r="AX328" s="15" t="s">
        <v>76</v>
      </c>
      <c r="AY328" s="265" t="s">
        <v>238</v>
      </c>
    </row>
    <row r="329" s="2" customFormat="1" ht="24.15" customHeight="1">
      <c r="A329" s="39"/>
      <c r="B329" s="40"/>
      <c r="C329" s="214" t="s">
        <v>356</v>
      </c>
      <c r="D329" s="214" t="s">
        <v>240</v>
      </c>
      <c r="E329" s="215" t="s">
        <v>445</v>
      </c>
      <c r="F329" s="216" t="s">
        <v>446</v>
      </c>
      <c r="G329" s="217" t="s">
        <v>308</v>
      </c>
      <c r="H329" s="218">
        <v>11.151999999999999</v>
      </c>
      <c r="I329" s="219"/>
      <c r="J329" s="220">
        <f>ROUND(I329*H329,2)</f>
        <v>0</v>
      </c>
      <c r="K329" s="216" t="s">
        <v>243</v>
      </c>
      <c r="L329" s="45"/>
      <c r="M329" s="221" t="s">
        <v>19</v>
      </c>
      <c r="N329" s="222" t="s">
        <v>40</v>
      </c>
      <c r="O329" s="85"/>
      <c r="P329" s="223">
        <f>O329*H329</f>
        <v>0</v>
      </c>
      <c r="Q329" s="223">
        <v>2.5018699999999998</v>
      </c>
      <c r="R329" s="223">
        <f>Q329*H329</f>
        <v>27.900854239999997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244</v>
      </c>
      <c r="AT329" s="225" t="s">
        <v>240</v>
      </c>
      <c r="AU329" s="225" t="s">
        <v>78</v>
      </c>
      <c r="AY329" s="18" t="s">
        <v>238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76</v>
      </c>
      <c r="BK329" s="226">
        <f>ROUND(I329*H329,2)</f>
        <v>0</v>
      </c>
      <c r="BL329" s="18" t="s">
        <v>244</v>
      </c>
      <c r="BM329" s="225" t="s">
        <v>447</v>
      </c>
    </row>
    <row r="330" s="2" customFormat="1">
      <c r="A330" s="39"/>
      <c r="B330" s="40"/>
      <c r="C330" s="41"/>
      <c r="D330" s="227" t="s">
        <v>245</v>
      </c>
      <c r="E330" s="41"/>
      <c r="F330" s="228" t="s">
        <v>446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245</v>
      </c>
      <c r="AU330" s="18" t="s">
        <v>78</v>
      </c>
    </row>
    <row r="331" s="2" customFormat="1">
      <c r="A331" s="39"/>
      <c r="B331" s="40"/>
      <c r="C331" s="41"/>
      <c r="D331" s="232" t="s">
        <v>246</v>
      </c>
      <c r="E331" s="41"/>
      <c r="F331" s="233" t="s">
        <v>448</v>
      </c>
      <c r="G331" s="41"/>
      <c r="H331" s="41"/>
      <c r="I331" s="229"/>
      <c r="J331" s="41"/>
      <c r="K331" s="41"/>
      <c r="L331" s="45"/>
      <c r="M331" s="230"/>
      <c r="N331" s="23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246</v>
      </c>
      <c r="AU331" s="18" t="s">
        <v>78</v>
      </c>
    </row>
    <row r="332" s="13" customFormat="1">
      <c r="A332" s="13"/>
      <c r="B332" s="234"/>
      <c r="C332" s="235"/>
      <c r="D332" s="227" t="s">
        <v>248</v>
      </c>
      <c r="E332" s="236" t="s">
        <v>19</v>
      </c>
      <c r="F332" s="237" t="s">
        <v>421</v>
      </c>
      <c r="G332" s="235"/>
      <c r="H332" s="236" t="s">
        <v>19</v>
      </c>
      <c r="I332" s="238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248</v>
      </c>
      <c r="AU332" s="243" t="s">
        <v>78</v>
      </c>
      <c r="AV332" s="13" t="s">
        <v>76</v>
      </c>
      <c r="AW332" s="13" t="s">
        <v>32</v>
      </c>
      <c r="AX332" s="13" t="s">
        <v>69</v>
      </c>
      <c r="AY332" s="243" t="s">
        <v>238</v>
      </c>
    </row>
    <row r="333" s="13" customFormat="1">
      <c r="A333" s="13"/>
      <c r="B333" s="234"/>
      <c r="C333" s="235"/>
      <c r="D333" s="227" t="s">
        <v>248</v>
      </c>
      <c r="E333" s="236" t="s">
        <v>19</v>
      </c>
      <c r="F333" s="237" t="s">
        <v>342</v>
      </c>
      <c r="G333" s="235"/>
      <c r="H333" s="236" t="s">
        <v>19</v>
      </c>
      <c r="I333" s="238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248</v>
      </c>
      <c r="AU333" s="243" t="s">
        <v>78</v>
      </c>
      <c r="AV333" s="13" t="s">
        <v>76</v>
      </c>
      <c r="AW333" s="13" t="s">
        <v>32</v>
      </c>
      <c r="AX333" s="13" t="s">
        <v>69</v>
      </c>
      <c r="AY333" s="243" t="s">
        <v>238</v>
      </c>
    </row>
    <row r="334" s="13" customFormat="1">
      <c r="A334" s="13"/>
      <c r="B334" s="234"/>
      <c r="C334" s="235"/>
      <c r="D334" s="227" t="s">
        <v>248</v>
      </c>
      <c r="E334" s="236" t="s">
        <v>19</v>
      </c>
      <c r="F334" s="237" t="s">
        <v>449</v>
      </c>
      <c r="G334" s="235"/>
      <c r="H334" s="236" t="s">
        <v>19</v>
      </c>
      <c r="I334" s="238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248</v>
      </c>
      <c r="AU334" s="243" t="s">
        <v>78</v>
      </c>
      <c r="AV334" s="13" t="s">
        <v>76</v>
      </c>
      <c r="AW334" s="13" t="s">
        <v>32</v>
      </c>
      <c r="AX334" s="13" t="s">
        <v>69</v>
      </c>
      <c r="AY334" s="243" t="s">
        <v>238</v>
      </c>
    </row>
    <row r="335" s="14" customFormat="1">
      <c r="A335" s="14"/>
      <c r="B335" s="244"/>
      <c r="C335" s="245"/>
      <c r="D335" s="227" t="s">
        <v>248</v>
      </c>
      <c r="E335" s="246" t="s">
        <v>19</v>
      </c>
      <c r="F335" s="247" t="s">
        <v>442</v>
      </c>
      <c r="G335" s="245"/>
      <c r="H335" s="248">
        <v>4.0586250000000001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248</v>
      </c>
      <c r="AU335" s="254" t="s">
        <v>78</v>
      </c>
      <c r="AV335" s="14" t="s">
        <v>78</v>
      </c>
      <c r="AW335" s="14" t="s">
        <v>32</v>
      </c>
      <c r="AX335" s="14" t="s">
        <v>69</v>
      </c>
      <c r="AY335" s="254" t="s">
        <v>238</v>
      </c>
    </row>
    <row r="336" s="14" customFormat="1">
      <c r="A336" s="14"/>
      <c r="B336" s="244"/>
      <c r="C336" s="245"/>
      <c r="D336" s="227" t="s">
        <v>248</v>
      </c>
      <c r="E336" s="246" t="s">
        <v>19</v>
      </c>
      <c r="F336" s="247" t="s">
        <v>443</v>
      </c>
      <c r="G336" s="245"/>
      <c r="H336" s="248">
        <v>2.2218749999999998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248</v>
      </c>
      <c r="AU336" s="254" t="s">
        <v>78</v>
      </c>
      <c r="AV336" s="14" t="s">
        <v>78</v>
      </c>
      <c r="AW336" s="14" t="s">
        <v>32</v>
      </c>
      <c r="AX336" s="14" t="s">
        <v>69</v>
      </c>
      <c r="AY336" s="254" t="s">
        <v>238</v>
      </c>
    </row>
    <row r="337" s="14" customFormat="1">
      <c r="A337" s="14"/>
      <c r="B337" s="244"/>
      <c r="C337" s="245"/>
      <c r="D337" s="227" t="s">
        <v>248</v>
      </c>
      <c r="E337" s="246" t="s">
        <v>19</v>
      </c>
      <c r="F337" s="247" t="s">
        <v>444</v>
      </c>
      <c r="G337" s="245"/>
      <c r="H337" s="248">
        <v>4.8713249999999997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248</v>
      </c>
      <c r="AU337" s="254" t="s">
        <v>78</v>
      </c>
      <c r="AV337" s="14" t="s">
        <v>78</v>
      </c>
      <c r="AW337" s="14" t="s">
        <v>32</v>
      </c>
      <c r="AX337" s="14" t="s">
        <v>69</v>
      </c>
      <c r="AY337" s="254" t="s">
        <v>238</v>
      </c>
    </row>
    <row r="338" s="16" customFormat="1">
      <c r="A338" s="16"/>
      <c r="B338" s="266"/>
      <c r="C338" s="267"/>
      <c r="D338" s="227" t="s">
        <v>248</v>
      </c>
      <c r="E338" s="268" t="s">
        <v>19</v>
      </c>
      <c r="F338" s="269" t="s">
        <v>264</v>
      </c>
      <c r="G338" s="267"/>
      <c r="H338" s="270">
        <v>11.151825000000001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6" t="s">
        <v>248</v>
      </c>
      <c r="AU338" s="276" t="s">
        <v>78</v>
      </c>
      <c r="AV338" s="16" t="s">
        <v>109</v>
      </c>
      <c r="AW338" s="16" t="s">
        <v>32</v>
      </c>
      <c r="AX338" s="16" t="s">
        <v>69</v>
      </c>
      <c r="AY338" s="276" t="s">
        <v>238</v>
      </c>
    </row>
    <row r="339" s="15" customFormat="1">
      <c r="A339" s="15"/>
      <c r="B339" s="255"/>
      <c r="C339" s="256"/>
      <c r="D339" s="227" t="s">
        <v>248</v>
      </c>
      <c r="E339" s="257" t="s">
        <v>19</v>
      </c>
      <c r="F339" s="258" t="s">
        <v>253</v>
      </c>
      <c r="G339" s="256"/>
      <c r="H339" s="259">
        <v>11.151825000000001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5" t="s">
        <v>248</v>
      </c>
      <c r="AU339" s="265" t="s">
        <v>78</v>
      </c>
      <c r="AV339" s="15" t="s">
        <v>244</v>
      </c>
      <c r="AW339" s="15" t="s">
        <v>32</v>
      </c>
      <c r="AX339" s="15" t="s">
        <v>76</v>
      </c>
      <c r="AY339" s="265" t="s">
        <v>238</v>
      </c>
    </row>
    <row r="340" s="2" customFormat="1" ht="16.5" customHeight="1">
      <c r="A340" s="39"/>
      <c r="B340" s="40"/>
      <c r="C340" s="214" t="s">
        <v>450</v>
      </c>
      <c r="D340" s="214" t="s">
        <v>240</v>
      </c>
      <c r="E340" s="215" t="s">
        <v>451</v>
      </c>
      <c r="F340" s="216" t="s">
        <v>452</v>
      </c>
      <c r="G340" s="217" t="s">
        <v>384</v>
      </c>
      <c r="H340" s="218">
        <v>0.29799999999999999</v>
      </c>
      <c r="I340" s="219"/>
      <c r="J340" s="220">
        <f>ROUND(I340*H340,2)</f>
        <v>0</v>
      </c>
      <c r="K340" s="216" t="s">
        <v>243</v>
      </c>
      <c r="L340" s="45"/>
      <c r="M340" s="221" t="s">
        <v>19</v>
      </c>
      <c r="N340" s="222" t="s">
        <v>40</v>
      </c>
      <c r="O340" s="85"/>
      <c r="P340" s="223">
        <f>O340*H340</f>
        <v>0</v>
      </c>
      <c r="Q340" s="223">
        <v>1.06277</v>
      </c>
      <c r="R340" s="223">
        <f>Q340*H340</f>
        <v>0.31670545999999999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244</v>
      </c>
      <c r="AT340" s="225" t="s">
        <v>240</v>
      </c>
      <c r="AU340" s="225" t="s">
        <v>78</v>
      </c>
      <c r="AY340" s="18" t="s">
        <v>238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76</v>
      </c>
      <c r="BK340" s="226">
        <f>ROUND(I340*H340,2)</f>
        <v>0</v>
      </c>
      <c r="BL340" s="18" t="s">
        <v>244</v>
      </c>
      <c r="BM340" s="225" t="s">
        <v>453</v>
      </c>
    </row>
    <row r="341" s="2" customFormat="1">
      <c r="A341" s="39"/>
      <c r="B341" s="40"/>
      <c r="C341" s="41"/>
      <c r="D341" s="227" t="s">
        <v>245</v>
      </c>
      <c r="E341" s="41"/>
      <c r="F341" s="228" t="s">
        <v>452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245</v>
      </c>
      <c r="AU341" s="18" t="s">
        <v>78</v>
      </c>
    </row>
    <row r="342" s="2" customFormat="1">
      <c r="A342" s="39"/>
      <c r="B342" s="40"/>
      <c r="C342" s="41"/>
      <c r="D342" s="232" t="s">
        <v>246</v>
      </c>
      <c r="E342" s="41"/>
      <c r="F342" s="233" t="s">
        <v>454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246</v>
      </c>
      <c r="AU342" s="18" t="s">
        <v>78</v>
      </c>
    </row>
    <row r="343" s="13" customFormat="1">
      <c r="A343" s="13"/>
      <c r="B343" s="234"/>
      <c r="C343" s="235"/>
      <c r="D343" s="227" t="s">
        <v>248</v>
      </c>
      <c r="E343" s="236" t="s">
        <v>19</v>
      </c>
      <c r="F343" s="237" t="s">
        <v>421</v>
      </c>
      <c r="G343" s="235"/>
      <c r="H343" s="236" t="s">
        <v>19</v>
      </c>
      <c r="I343" s="238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248</v>
      </c>
      <c r="AU343" s="243" t="s">
        <v>78</v>
      </c>
      <c r="AV343" s="13" t="s">
        <v>76</v>
      </c>
      <c r="AW343" s="13" t="s">
        <v>32</v>
      </c>
      <c r="AX343" s="13" t="s">
        <v>69</v>
      </c>
      <c r="AY343" s="243" t="s">
        <v>238</v>
      </c>
    </row>
    <row r="344" s="13" customFormat="1">
      <c r="A344" s="13"/>
      <c r="B344" s="234"/>
      <c r="C344" s="235"/>
      <c r="D344" s="227" t="s">
        <v>248</v>
      </c>
      <c r="E344" s="236" t="s">
        <v>19</v>
      </c>
      <c r="F344" s="237" t="s">
        <v>342</v>
      </c>
      <c r="G344" s="235"/>
      <c r="H344" s="236" t="s">
        <v>19</v>
      </c>
      <c r="I344" s="238"/>
      <c r="J344" s="235"/>
      <c r="K344" s="235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248</v>
      </c>
      <c r="AU344" s="243" t="s">
        <v>78</v>
      </c>
      <c r="AV344" s="13" t="s">
        <v>76</v>
      </c>
      <c r="AW344" s="13" t="s">
        <v>32</v>
      </c>
      <c r="AX344" s="13" t="s">
        <v>69</v>
      </c>
      <c r="AY344" s="243" t="s">
        <v>238</v>
      </c>
    </row>
    <row r="345" s="13" customFormat="1">
      <c r="A345" s="13"/>
      <c r="B345" s="234"/>
      <c r="C345" s="235"/>
      <c r="D345" s="227" t="s">
        <v>248</v>
      </c>
      <c r="E345" s="236" t="s">
        <v>19</v>
      </c>
      <c r="F345" s="237" t="s">
        <v>455</v>
      </c>
      <c r="G345" s="235"/>
      <c r="H345" s="236" t="s">
        <v>19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248</v>
      </c>
      <c r="AU345" s="243" t="s">
        <v>78</v>
      </c>
      <c r="AV345" s="13" t="s">
        <v>76</v>
      </c>
      <c r="AW345" s="13" t="s">
        <v>32</v>
      </c>
      <c r="AX345" s="13" t="s">
        <v>69</v>
      </c>
      <c r="AY345" s="243" t="s">
        <v>238</v>
      </c>
    </row>
    <row r="346" s="14" customFormat="1">
      <c r="A346" s="14"/>
      <c r="B346" s="244"/>
      <c r="C346" s="245"/>
      <c r="D346" s="227" t="s">
        <v>248</v>
      </c>
      <c r="E346" s="246" t="s">
        <v>19</v>
      </c>
      <c r="F346" s="247" t="s">
        <v>456</v>
      </c>
      <c r="G346" s="245"/>
      <c r="H346" s="248">
        <v>0.083337099999999997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248</v>
      </c>
      <c r="AU346" s="254" t="s">
        <v>78</v>
      </c>
      <c r="AV346" s="14" t="s">
        <v>78</v>
      </c>
      <c r="AW346" s="14" t="s">
        <v>32</v>
      </c>
      <c r="AX346" s="14" t="s">
        <v>69</v>
      </c>
      <c r="AY346" s="254" t="s">
        <v>238</v>
      </c>
    </row>
    <row r="347" s="14" customFormat="1">
      <c r="A347" s="14"/>
      <c r="B347" s="244"/>
      <c r="C347" s="245"/>
      <c r="D347" s="227" t="s">
        <v>248</v>
      </c>
      <c r="E347" s="246" t="s">
        <v>19</v>
      </c>
      <c r="F347" s="247" t="s">
        <v>457</v>
      </c>
      <c r="G347" s="245"/>
      <c r="H347" s="248">
        <v>0.045622500000000003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248</v>
      </c>
      <c r="AU347" s="254" t="s">
        <v>78</v>
      </c>
      <c r="AV347" s="14" t="s">
        <v>78</v>
      </c>
      <c r="AW347" s="14" t="s">
        <v>32</v>
      </c>
      <c r="AX347" s="14" t="s">
        <v>69</v>
      </c>
      <c r="AY347" s="254" t="s">
        <v>238</v>
      </c>
    </row>
    <row r="348" s="14" customFormat="1">
      <c r="A348" s="14"/>
      <c r="B348" s="244"/>
      <c r="C348" s="245"/>
      <c r="D348" s="227" t="s">
        <v>248</v>
      </c>
      <c r="E348" s="246" t="s">
        <v>19</v>
      </c>
      <c r="F348" s="247" t="s">
        <v>458</v>
      </c>
      <c r="G348" s="245"/>
      <c r="H348" s="248">
        <v>0.10002454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248</v>
      </c>
      <c r="AU348" s="254" t="s">
        <v>78</v>
      </c>
      <c r="AV348" s="14" t="s">
        <v>78</v>
      </c>
      <c r="AW348" s="14" t="s">
        <v>32</v>
      </c>
      <c r="AX348" s="14" t="s">
        <v>69</v>
      </c>
      <c r="AY348" s="254" t="s">
        <v>238</v>
      </c>
    </row>
    <row r="349" s="14" customFormat="1">
      <c r="A349" s="14"/>
      <c r="B349" s="244"/>
      <c r="C349" s="245"/>
      <c r="D349" s="227" t="s">
        <v>248</v>
      </c>
      <c r="E349" s="246" t="s">
        <v>19</v>
      </c>
      <c r="F349" s="247" t="s">
        <v>459</v>
      </c>
      <c r="G349" s="245"/>
      <c r="H349" s="248">
        <v>0.068699999999999997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248</v>
      </c>
      <c r="AU349" s="254" t="s">
        <v>78</v>
      </c>
      <c r="AV349" s="14" t="s">
        <v>78</v>
      </c>
      <c r="AW349" s="14" t="s">
        <v>32</v>
      </c>
      <c r="AX349" s="14" t="s">
        <v>69</v>
      </c>
      <c r="AY349" s="254" t="s">
        <v>238</v>
      </c>
    </row>
    <row r="350" s="16" customFormat="1">
      <c r="A350" s="16"/>
      <c r="B350" s="266"/>
      <c r="C350" s="267"/>
      <c r="D350" s="227" t="s">
        <v>248</v>
      </c>
      <c r="E350" s="268" t="s">
        <v>19</v>
      </c>
      <c r="F350" s="269" t="s">
        <v>264</v>
      </c>
      <c r="G350" s="267"/>
      <c r="H350" s="270">
        <v>0.29768413999999999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6" t="s">
        <v>248</v>
      </c>
      <c r="AU350" s="276" t="s">
        <v>78</v>
      </c>
      <c r="AV350" s="16" t="s">
        <v>109</v>
      </c>
      <c r="AW350" s="16" t="s">
        <v>32</v>
      </c>
      <c r="AX350" s="16" t="s">
        <v>69</v>
      </c>
      <c r="AY350" s="276" t="s">
        <v>238</v>
      </c>
    </row>
    <row r="351" s="15" customFormat="1">
      <c r="A351" s="15"/>
      <c r="B351" s="255"/>
      <c r="C351" s="256"/>
      <c r="D351" s="227" t="s">
        <v>248</v>
      </c>
      <c r="E351" s="257" t="s">
        <v>19</v>
      </c>
      <c r="F351" s="258" t="s">
        <v>253</v>
      </c>
      <c r="G351" s="256"/>
      <c r="H351" s="259">
        <v>0.29768413999999999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248</v>
      </c>
      <c r="AU351" s="265" t="s">
        <v>78</v>
      </c>
      <c r="AV351" s="15" t="s">
        <v>244</v>
      </c>
      <c r="AW351" s="15" t="s">
        <v>32</v>
      </c>
      <c r="AX351" s="15" t="s">
        <v>76</v>
      </c>
      <c r="AY351" s="265" t="s">
        <v>238</v>
      </c>
    </row>
    <row r="352" s="2" customFormat="1" ht="16.5" customHeight="1">
      <c r="A352" s="39"/>
      <c r="B352" s="40"/>
      <c r="C352" s="214" t="s">
        <v>364</v>
      </c>
      <c r="D352" s="214" t="s">
        <v>240</v>
      </c>
      <c r="E352" s="215" t="s">
        <v>460</v>
      </c>
      <c r="F352" s="216" t="s">
        <v>461</v>
      </c>
      <c r="G352" s="217" t="s">
        <v>308</v>
      </c>
      <c r="H352" s="218">
        <v>1.0920000000000001</v>
      </c>
      <c r="I352" s="219"/>
      <c r="J352" s="220">
        <f>ROUND(I352*H352,2)</f>
        <v>0</v>
      </c>
      <c r="K352" s="216" t="s">
        <v>243</v>
      </c>
      <c r="L352" s="45"/>
      <c r="M352" s="221" t="s">
        <v>19</v>
      </c>
      <c r="N352" s="222" t="s">
        <v>40</v>
      </c>
      <c r="O352" s="85"/>
      <c r="P352" s="223">
        <f>O352*H352</f>
        <v>0</v>
      </c>
      <c r="Q352" s="223">
        <v>2.5018699999999998</v>
      </c>
      <c r="R352" s="223">
        <f>Q352*H352</f>
        <v>2.7320420400000001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244</v>
      </c>
      <c r="AT352" s="225" t="s">
        <v>240</v>
      </c>
      <c r="AU352" s="225" t="s">
        <v>78</v>
      </c>
      <c r="AY352" s="18" t="s">
        <v>238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76</v>
      </c>
      <c r="BK352" s="226">
        <f>ROUND(I352*H352,2)</f>
        <v>0</v>
      </c>
      <c r="BL352" s="18" t="s">
        <v>244</v>
      </c>
      <c r="BM352" s="225" t="s">
        <v>462</v>
      </c>
    </row>
    <row r="353" s="2" customFormat="1">
      <c r="A353" s="39"/>
      <c r="B353" s="40"/>
      <c r="C353" s="41"/>
      <c r="D353" s="227" t="s">
        <v>245</v>
      </c>
      <c r="E353" s="41"/>
      <c r="F353" s="228" t="s">
        <v>461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245</v>
      </c>
      <c r="AU353" s="18" t="s">
        <v>78</v>
      </c>
    </row>
    <row r="354" s="2" customFormat="1">
      <c r="A354" s="39"/>
      <c r="B354" s="40"/>
      <c r="C354" s="41"/>
      <c r="D354" s="232" t="s">
        <v>246</v>
      </c>
      <c r="E354" s="41"/>
      <c r="F354" s="233" t="s">
        <v>463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246</v>
      </c>
      <c r="AU354" s="18" t="s">
        <v>78</v>
      </c>
    </row>
    <row r="355" s="2" customFormat="1" ht="16.5" customHeight="1">
      <c r="A355" s="39"/>
      <c r="B355" s="40"/>
      <c r="C355" s="214" t="s">
        <v>464</v>
      </c>
      <c r="D355" s="214" t="s">
        <v>240</v>
      </c>
      <c r="E355" s="215" t="s">
        <v>465</v>
      </c>
      <c r="F355" s="216" t="s">
        <v>466</v>
      </c>
      <c r="G355" s="217" t="s">
        <v>112</v>
      </c>
      <c r="H355" s="218">
        <v>2.3700000000000001</v>
      </c>
      <c r="I355" s="219"/>
      <c r="J355" s="220">
        <f>ROUND(I355*H355,2)</f>
        <v>0</v>
      </c>
      <c r="K355" s="216" t="s">
        <v>243</v>
      </c>
      <c r="L355" s="45"/>
      <c r="M355" s="221" t="s">
        <v>19</v>
      </c>
      <c r="N355" s="222" t="s">
        <v>40</v>
      </c>
      <c r="O355" s="85"/>
      <c r="P355" s="223">
        <f>O355*H355</f>
        <v>0</v>
      </c>
      <c r="Q355" s="223">
        <v>0.0026900000000000001</v>
      </c>
      <c r="R355" s="223">
        <f>Q355*H355</f>
        <v>0.0063753000000000004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244</v>
      </c>
      <c r="AT355" s="225" t="s">
        <v>240</v>
      </c>
      <c r="AU355" s="225" t="s">
        <v>78</v>
      </c>
      <c r="AY355" s="18" t="s">
        <v>238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76</v>
      </c>
      <c r="BK355" s="226">
        <f>ROUND(I355*H355,2)</f>
        <v>0</v>
      </c>
      <c r="BL355" s="18" t="s">
        <v>244</v>
      </c>
      <c r="BM355" s="225" t="s">
        <v>467</v>
      </c>
    </row>
    <row r="356" s="2" customFormat="1">
      <c r="A356" s="39"/>
      <c r="B356" s="40"/>
      <c r="C356" s="41"/>
      <c r="D356" s="227" t="s">
        <v>245</v>
      </c>
      <c r="E356" s="41"/>
      <c r="F356" s="228" t="s">
        <v>466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245</v>
      </c>
      <c r="AU356" s="18" t="s">
        <v>78</v>
      </c>
    </row>
    <row r="357" s="2" customFormat="1">
      <c r="A357" s="39"/>
      <c r="B357" s="40"/>
      <c r="C357" s="41"/>
      <c r="D357" s="232" t="s">
        <v>246</v>
      </c>
      <c r="E357" s="41"/>
      <c r="F357" s="233" t="s">
        <v>468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246</v>
      </c>
      <c r="AU357" s="18" t="s">
        <v>78</v>
      </c>
    </row>
    <row r="358" s="13" customFormat="1">
      <c r="A358" s="13"/>
      <c r="B358" s="234"/>
      <c r="C358" s="235"/>
      <c r="D358" s="227" t="s">
        <v>248</v>
      </c>
      <c r="E358" s="236" t="s">
        <v>19</v>
      </c>
      <c r="F358" s="237" t="s">
        <v>421</v>
      </c>
      <c r="G358" s="235"/>
      <c r="H358" s="236" t="s">
        <v>19</v>
      </c>
      <c r="I358" s="238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248</v>
      </c>
      <c r="AU358" s="243" t="s">
        <v>78</v>
      </c>
      <c r="AV358" s="13" t="s">
        <v>76</v>
      </c>
      <c r="AW358" s="13" t="s">
        <v>32</v>
      </c>
      <c r="AX358" s="13" t="s">
        <v>69</v>
      </c>
      <c r="AY358" s="243" t="s">
        <v>238</v>
      </c>
    </row>
    <row r="359" s="13" customFormat="1">
      <c r="A359" s="13"/>
      <c r="B359" s="234"/>
      <c r="C359" s="235"/>
      <c r="D359" s="227" t="s">
        <v>248</v>
      </c>
      <c r="E359" s="236" t="s">
        <v>19</v>
      </c>
      <c r="F359" s="237" t="s">
        <v>342</v>
      </c>
      <c r="G359" s="235"/>
      <c r="H359" s="236" t="s">
        <v>19</v>
      </c>
      <c r="I359" s="238"/>
      <c r="J359" s="235"/>
      <c r="K359" s="235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248</v>
      </c>
      <c r="AU359" s="243" t="s">
        <v>78</v>
      </c>
      <c r="AV359" s="13" t="s">
        <v>76</v>
      </c>
      <c r="AW359" s="13" t="s">
        <v>32</v>
      </c>
      <c r="AX359" s="13" t="s">
        <v>69</v>
      </c>
      <c r="AY359" s="243" t="s">
        <v>238</v>
      </c>
    </row>
    <row r="360" s="14" customFormat="1">
      <c r="A360" s="14"/>
      <c r="B360" s="244"/>
      <c r="C360" s="245"/>
      <c r="D360" s="227" t="s">
        <v>248</v>
      </c>
      <c r="E360" s="246" t="s">
        <v>19</v>
      </c>
      <c r="F360" s="247" t="s">
        <v>469</v>
      </c>
      <c r="G360" s="245"/>
      <c r="H360" s="248">
        <v>2.3700000000000001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248</v>
      </c>
      <c r="AU360" s="254" t="s">
        <v>78</v>
      </c>
      <c r="AV360" s="14" t="s">
        <v>78</v>
      </c>
      <c r="AW360" s="14" t="s">
        <v>32</v>
      </c>
      <c r="AX360" s="14" t="s">
        <v>69</v>
      </c>
      <c r="AY360" s="254" t="s">
        <v>238</v>
      </c>
    </row>
    <row r="361" s="16" customFormat="1">
      <c r="A361" s="16"/>
      <c r="B361" s="266"/>
      <c r="C361" s="267"/>
      <c r="D361" s="227" t="s">
        <v>248</v>
      </c>
      <c r="E361" s="268" t="s">
        <v>19</v>
      </c>
      <c r="F361" s="269" t="s">
        <v>264</v>
      </c>
      <c r="G361" s="267"/>
      <c r="H361" s="270">
        <v>2.3700000000000001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6" t="s">
        <v>248</v>
      </c>
      <c r="AU361" s="276" t="s">
        <v>78</v>
      </c>
      <c r="AV361" s="16" t="s">
        <v>109</v>
      </c>
      <c r="AW361" s="16" t="s">
        <v>32</v>
      </c>
      <c r="AX361" s="16" t="s">
        <v>69</v>
      </c>
      <c r="AY361" s="276" t="s">
        <v>238</v>
      </c>
    </row>
    <row r="362" s="15" customFormat="1">
      <c r="A362" s="15"/>
      <c r="B362" s="255"/>
      <c r="C362" s="256"/>
      <c r="D362" s="227" t="s">
        <v>248</v>
      </c>
      <c r="E362" s="257" t="s">
        <v>19</v>
      </c>
      <c r="F362" s="258" t="s">
        <v>253</v>
      </c>
      <c r="G362" s="256"/>
      <c r="H362" s="259">
        <v>2.3700000000000001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248</v>
      </c>
      <c r="AU362" s="265" t="s">
        <v>78</v>
      </c>
      <c r="AV362" s="15" t="s">
        <v>244</v>
      </c>
      <c r="AW362" s="15" t="s">
        <v>32</v>
      </c>
      <c r="AX362" s="15" t="s">
        <v>76</v>
      </c>
      <c r="AY362" s="265" t="s">
        <v>238</v>
      </c>
    </row>
    <row r="363" s="2" customFormat="1" ht="16.5" customHeight="1">
      <c r="A363" s="39"/>
      <c r="B363" s="40"/>
      <c r="C363" s="214" t="s">
        <v>371</v>
      </c>
      <c r="D363" s="214" t="s">
        <v>240</v>
      </c>
      <c r="E363" s="215" t="s">
        <v>470</v>
      </c>
      <c r="F363" s="216" t="s">
        <v>471</v>
      </c>
      <c r="G363" s="217" t="s">
        <v>112</v>
      </c>
      <c r="H363" s="218">
        <v>2.3700000000000001</v>
      </c>
      <c r="I363" s="219"/>
      <c r="J363" s="220">
        <f>ROUND(I363*H363,2)</f>
        <v>0</v>
      </c>
      <c r="K363" s="216" t="s">
        <v>243</v>
      </c>
      <c r="L363" s="45"/>
      <c r="M363" s="221" t="s">
        <v>19</v>
      </c>
      <c r="N363" s="222" t="s">
        <v>40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244</v>
      </c>
      <c r="AT363" s="225" t="s">
        <v>240</v>
      </c>
      <c r="AU363" s="225" t="s">
        <v>78</v>
      </c>
      <c r="AY363" s="18" t="s">
        <v>238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76</v>
      </c>
      <c r="BK363" s="226">
        <f>ROUND(I363*H363,2)</f>
        <v>0</v>
      </c>
      <c r="BL363" s="18" t="s">
        <v>244</v>
      </c>
      <c r="BM363" s="225" t="s">
        <v>472</v>
      </c>
    </row>
    <row r="364" s="2" customFormat="1">
      <c r="A364" s="39"/>
      <c r="B364" s="40"/>
      <c r="C364" s="41"/>
      <c r="D364" s="227" t="s">
        <v>245</v>
      </c>
      <c r="E364" s="41"/>
      <c r="F364" s="228" t="s">
        <v>471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245</v>
      </c>
      <c r="AU364" s="18" t="s">
        <v>78</v>
      </c>
    </row>
    <row r="365" s="2" customFormat="1">
      <c r="A365" s="39"/>
      <c r="B365" s="40"/>
      <c r="C365" s="41"/>
      <c r="D365" s="232" t="s">
        <v>246</v>
      </c>
      <c r="E365" s="41"/>
      <c r="F365" s="233" t="s">
        <v>473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246</v>
      </c>
      <c r="AU365" s="18" t="s">
        <v>78</v>
      </c>
    </row>
    <row r="366" s="13" customFormat="1">
      <c r="A366" s="13"/>
      <c r="B366" s="234"/>
      <c r="C366" s="235"/>
      <c r="D366" s="227" t="s">
        <v>248</v>
      </c>
      <c r="E366" s="236" t="s">
        <v>19</v>
      </c>
      <c r="F366" s="237" t="s">
        <v>474</v>
      </c>
      <c r="G366" s="235"/>
      <c r="H366" s="236" t="s">
        <v>19</v>
      </c>
      <c r="I366" s="238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248</v>
      </c>
      <c r="AU366" s="243" t="s">
        <v>78</v>
      </c>
      <c r="AV366" s="13" t="s">
        <v>76</v>
      </c>
      <c r="AW366" s="13" t="s">
        <v>32</v>
      </c>
      <c r="AX366" s="13" t="s">
        <v>69</v>
      </c>
      <c r="AY366" s="243" t="s">
        <v>238</v>
      </c>
    </row>
    <row r="367" s="14" customFormat="1">
      <c r="A367" s="14"/>
      <c r="B367" s="244"/>
      <c r="C367" s="245"/>
      <c r="D367" s="227" t="s">
        <v>248</v>
      </c>
      <c r="E367" s="246" t="s">
        <v>19</v>
      </c>
      <c r="F367" s="247" t="s">
        <v>475</v>
      </c>
      <c r="G367" s="245"/>
      <c r="H367" s="248">
        <v>2.3700000000000001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248</v>
      </c>
      <c r="AU367" s="254" t="s">
        <v>78</v>
      </c>
      <c r="AV367" s="14" t="s">
        <v>78</v>
      </c>
      <c r="AW367" s="14" t="s">
        <v>32</v>
      </c>
      <c r="AX367" s="14" t="s">
        <v>69</v>
      </c>
      <c r="AY367" s="254" t="s">
        <v>238</v>
      </c>
    </row>
    <row r="368" s="15" customFormat="1">
      <c r="A368" s="15"/>
      <c r="B368" s="255"/>
      <c r="C368" s="256"/>
      <c r="D368" s="227" t="s">
        <v>248</v>
      </c>
      <c r="E368" s="257" t="s">
        <v>19</v>
      </c>
      <c r="F368" s="258" t="s">
        <v>253</v>
      </c>
      <c r="G368" s="256"/>
      <c r="H368" s="259">
        <v>2.3700000000000001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248</v>
      </c>
      <c r="AU368" s="265" t="s">
        <v>78</v>
      </c>
      <c r="AV368" s="15" t="s">
        <v>244</v>
      </c>
      <c r="AW368" s="15" t="s">
        <v>32</v>
      </c>
      <c r="AX368" s="15" t="s">
        <v>76</v>
      </c>
      <c r="AY368" s="265" t="s">
        <v>238</v>
      </c>
    </row>
    <row r="369" s="2" customFormat="1" ht="16.5" customHeight="1">
      <c r="A369" s="39"/>
      <c r="B369" s="40"/>
      <c r="C369" s="214" t="s">
        <v>476</v>
      </c>
      <c r="D369" s="214" t="s">
        <v>240</v>
      </c>
      <c r="E369" s="215" t="s">
        <v>477</v>
      </c>
      <c r="F369" s="216" t="s">
        <v>478</v>
      </c>
      <c r="G369" s="217" t="s">
        <v>308</v>
      </c>
      <c r="H369" s="218">
        <v>1.9279999999999999</v>
      </c>
      <c r="I369" s="219"/>
      <c r="J369" s="220">
        <f>ROUND(I369*H369,2)</f>
        <v>0</v>
      </c>
      <c r="K369" s="216" t="s">
        <v>243</v>
      </c>
      <c r="L369" s="45"/>
      <c r="M369" s="221" t="s">
        <v>19</v>
      </c>
      <c r="N369" s="222" t="s">
        <v>40</v>
      </c>
      <c r="O369" s="85"/>
      <c r="P369" s="223">
        <f>O369*H369</f>
        <v>0</v>
      </c>
      <c r="Q369" s="223">
        <v>2.2563399999999998</v>
      </c>
      <c r="R369" s="223">
        <f>Q369*H369</f>
        <v>4.3502235199999992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244</v>
      </c>
      <c r="AT369" s="225" t="s">
        <v>240</v>
      </c>
      <c r="AU369" s="225" t="s">
        <v>78</v>
      </c>
      <c r="AY369" s="18" t="s">
        <v>238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76</v>
      </c>
      <c r="BK369" s="226">
        <f>ROUND(I369*H369,2)</f>
        <v>0</v>
      </c>
      <c r="BL369" s="18" t="s">
        <v>244</v>
      </c>
      <c r="BM369" s="225" t="s">
        <v>479</v>
      </c>
    </row>
    <row r="370" s="2" customFormat="1">
      <c r="A370" s="39"/>
      <c r="B370" s="40"/>
      <c r="C370" s="41"/>
      <c r="D370" s="227" t="s">
        <v>245</v>
      </c>
      <c r="E370" s="41"/>
      <c r="F370" s="228" t="s">
        <v>478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245</v>
      </c>
      <c r="AU370" s="18" t="s">
        <v>78</v>
      </c>
    </row>
    <row r="371" s="2" customFormat="1">
      <c r="A371" s="39"/>
      <c r="B371" s="40"/>
      <c r="C371" s="41"/>
      <c r="D371" s="232" t="s">
        <v>246</v>
      </c>
      <c r="E371" s="41"/>
      <c r="F371" s="233" t="s">
        <v>480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246</v>
      </c>
      <c r="AU371" s="18" t="s">
        <v>78</v>
      </c>
    </row>
    <row r="372" s="13" customFormat="1">
      <c r="A372" s="13"/>
      <c r="B372" s="234"/>
      <c r="C372" s="235"/>
      <c r="D372" s="227" t="s">
        <v>248</v>
      </c>
      <c r="E372" s="236" t="s">
        <v>19</v>
      </c>
      <c r="F372" s="237" t="s">
        <v>321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248</v>
      </c>
      <c r="AU372" s="243" t="s">
        <v>78</v>
      </c>
      <c r="AV372" s="13" t="s">
        <v>76</v>
      </c>
      <c r="AW372" s="13" t="s">
        <v>32</v>
      </c>
      <c r="AX372" s="13" t="s">
        <v>69</v>
      </c>
      <c r="AY372" s="243" t="s">
        <v>238</v>
      </c>
    </row>
    <row r="373" s="13" customFormat="1">
      <c r="A373" s="13"/>
      <c r="B373" s="234"/>
      <c r="C373" s="235"/>
      <c r="D373" s="227" t="s">
        <v>248</v>
      </c>
      <c r="E373" s="236" t="s">
        <v>19</v>
      </c>
      <c r="F373" s="237" t="s">
        <v>322</v>
      </c>
      <c r="G373" s="235"/>
      <c r="H373" s="236" t="s">
        <v>19</v>
      </c>
      <c r="I373" s="238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248</v>
      </c>
      <c r="AU373" s="243" t="s">
        <v>78</v>
      </c>
      <c r="AV373" s="13" t="s">
        <v>76</v>
      </c>
      <c r="AW373" s="13" t="s">
        <v>32</v>
      </c>
      <c r="AX373" s="13" t="s">
        <v>69</v>
      </c>
      <c r="AY373" s="243" t="s">
        <v>238</v>
      </c>
    </row>
    <row r="374" s="14" customFormat="1">
      <c r="A374" s="14"/>
      <c r="B374" s="244"/>
      <c r="C374" s="245"/>
      <c r="D374" s="227" t="s">
        <v>248</v>
      </c>
      <c r="E374" s="246" t="s">
        <v>19</v>
      </c>
      <c r="F374" s="247" t="s">
        <v>323</v>
      </c>
      <c r="G374" s="245"/>
      <c r="H374" s="248">
        <v>0.126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248</v>
      </c>
      <c r="AU374" s="254" t="s">
        <v>78</v>
      </c>
      <c r="AV374" s="14" t="s">
        <v>78</v>
      </c>
      <c r="AW374" s="14" t="s">
        <v>32</v>
      </c>
      <c r="AX374" s="14" t="s">
        <v>69</v>
      </c>
      <c r="AY374" s="254" t="s">
        <v>238</v>
      </c>
    </row>
    <row r="375" s="13" customFormat="1">
      <c r="A375" s="13"/>
      <c r="B375" s="234"/>
      <c r="C375" s="235"/>
      <c r="D375" s="227" t="s">
        <v>248</v>
      </c>
      <c r="E375" s="236" t="s">
        <v>19</v>
      </c>
      <c r="F375" s="237" t="s">
        <v>324</v>
      </c>
      <c r="G375" s="235"/>
      <c r="H375" s="236" t="s">
        <v>19</v>
      </c>
      <c r="I375" s="238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248</v>
      </c>
      <c r="AU375" s="243" t="s">
        <v>78</v>
      </c>
      <c r="AV375" s="13" t="s">
        <v>76</v>
      </c>
      <c r="AW375" s="13" t="s">
        <v>32</v>
      </c>
      <c r="AX375" s="13" t="s">
        <v>69</v>
      </c>
      <c r="AY375" s="243" t="s">
        <v>238</v>
      </c>
    </row>
    <row r="376" s="14" customFormat="1">
      <c r="A376" s="14"/>
      <c r="B376" s="244"/>
      <c r="C376" s="245"/>
      <c r="D376" s="227" t="s">
        <v>248</v>
      </c>
      <c r="E376" s="246" t="s">
        <v>19</v>
      </c>
      <c r="F376" s="247" t="s">
        <v>325</v>
      </c>
      <c r="G376" s="245"/>
      <c r="H376" s="248">
        <v>1.518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248</v>
      </c>
      <c r="AU376" s="254" t="s">
        <v>78</v>
      </c>
      <c r="AV376" s="14" t="s">
        <v>78</v>
      </c>
      <c r="AW376" s="14" t="s">
        <v>32</v>
      </c>
      <c r="AX376" s="14" t="s">
        <v>69</v>
      </c>
      <c r="AY376" s="254" t="s">
        <v>238</v>
      </c>
    </row>
    <row r="377" s="13" customFormat="1">
      <c r="A377" s="13"/>
      <c r="B377" s="234"/>
      <c r="C377" s="235"/>
      <c r="D377" s="227" t="s">
        <v>248</v>
      </c>
      <c r="E377" s="236" t="s">
        <v>19</v>
      </c>
      <c r="F377" s="237" t="s">
        <v>326</v>
      </c>
      <c r="G377" s="235"/>
      <c r="H377" s="236" t="s">
        <v>19</v>
      </c>
      <c r="I377" s="238"/>
      <c r="J377" s="235"/>
      <c r="K377" s="235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248</v>
      </c>
      <c r="AU377" s="243" t="s">
        <v>78</v>
      </c>
      <c r="AV377" s="13" t="s">
        <v>76</v>
      </c>
      <c r="AW377" s="13" t="s">
        <v>32</v>
      </c>
      <c r="AX377" s="13" t="s">
        <v>69</v>
      </c>
      <c r="AY377" s="243" t="s">
        <v>238</v>
      </c>
    </row>
    <row r="378" s="14" customFormat="1">
      <c r="A378" s="14"/>
      <c r="B378" s="244"/>
      <c r="C378" s="245"/>
      <c r="D378" s="227" t="s">
        <v>248</v>
      </c>
      <c r="E378" s="246" t="s">
        <v>19</v>
      </c>
      <c r="F378" s="247" t="s">
        <v>327</v>
      </c>
      <c r="G378" s="245"/>
      <c r="H378" s="248">
        <v>0.28349999999999997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248</v>
      </c>
      <c r="AU378" s="254" t="s">
        <v>78</v>
      </c>
      <c r="AV378" s="14" t="s">
        <v>78</v>
      </c>
      <c r="AW378" s="14" t="s">
        <v>32</v>
      </c>
      <c r="AX378" s="14" t="s">
        <v>69</v>
      </c>
      <c r="AY378" s="254" t="s">
        <v>238</v>
      </c>
    </row>
    <row r="379" s="15" customFormat="1">
      <c r="A379" s="15"/>
      <c r="B379" s="255"/>
      <c r="C379" s="256"/>
      <c r="D379" s="227" t="s">
        <v>248</v>
      </c>
      <c r="E379" s="257" t="s">
        <v>19</v>
      </c>
      <c r="F379" s="258" t="s">
        <v>253</v>
      </c>
      <c r="G379" s="256"/>
      <c r="H379" s="259">
        <v>1.9275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248</v>
      </c>
      <c r="AU379" s="265" t="s">
        <v>78</v>
      </c>
      <c r="AV379" s="15" t="s">
        <v>244</v>
      </c>
      <c r="AW379" s="15" t="s">
        <v>32</v>
      </c>
      <c r="AX379" s="15" t="s">
        <v>76</v>
      </c>
      <c r="AY379" s="265" t="s">
        <v>238</v>
      </c>
    </row>
    <row r="380" s="2" customFormat="1" ht="21.75" customHeight="1">
      <c r="A380" s="39"/>
      <c r="B380" s="40"/>
      <c r="C380" s="214" t="s">
        <v>377</v>
      </c>
      <c r="D380" s="214" t="s">
        <v>240</v>
      </c>
      <c r="E380" s="215" t="s">
        <v>481</v>
      </c>
      <c r="F380" s="216" t="s">
        <v>482</v>
      </c>
      <c r="G380" s="217" t="s">
        <v>384</v>
      </c>
      <c r="H380" s="218">
        <v>0.076999999999999999</v>
      </c>
      <c r="I380" s="219"/>
      <c r="J380" s="220">
        <f>ROUND(I380*H380,2)</f>
        <v>0</v>
      </c>
      <c r="K380" s="216" t="s">
        <v>243</v>
      </c>
      <c r="L380" s="45"/>
      <c r="M380" s="221" t="s">
        <v>19</v>
      </c>
      <c r="N380" s="222" t="s">
        <v>40</v>
      </c>
      <c r="O380" s="85"/>
      <c r="P380" s="223">
        <f>O380*H380</f>
        <v>0</v>
      </c>
      <c r="Q380" s="223">
        <v>1.0606199999999999</v>
      </c>
      <c r="R380" s="223">
        <f>Q380*H380</f>
        <v>0.081667739999999989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244</v>
      </c>
      <c r="AT380" s="225" t="s">
        <v>240</v>
      </c>
      <c r="AU380" s="225" t="s">
        <v>78</v>
      </c>
      <c r="AY380" s="18" t="s">
        <v>238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76</v>
      </c>
      <c r="BK380" s="226">
        <f>ROUND(I380*H380,2)</f>
        <v>0</v>
      </c>
      <c r="BL380" s="18" t="s">
        <v>244</v>
      </c>
      <c r="BM380" s="225" t="s">
        <v>483</v>
      </c>
    </row>
    <row r="381" s="2" customFormat="1">
      <c r="A381" s="39"/>
      <c r="B381" s="40"/>
      <c r="C381" s="41"/>
      <c r="D381" s="227" t="s">
        <v>245</v>
      </c>
      <c r="E381" s="41"/>
      <c r="F381" s="228" t="s">
        <v>482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245</v>
      </c>
      <c r="AU381" s="18" t="s">
        <v>78</v>
      </c>
    </row>
    <row r="382" s="2" customFormat="1">
      <c r="A382" s="39"/>
      <c r="B382" s="40"/>
      <c r="C382" s="41"/>
      <c r="D382" s="232" t="s">
        <v>246</v>
      </c>
      <c r="E382" s="41"/>
      <c r="F382" s="233" t="s">
        <v>484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246</v>
      </c>
      <c r="AU382" s="18" t="s">
        <v>78</v>
      </c>
    </row>
    <row r="383" s="13" customFormat="1">
      <c r="A383" s="13"/>
      <c r="B383" s="234"/>
      <c r="C383" s="235"/>
      <c r="D383" s="227" t="s">
        <v>248</v>
      </c>
      <c r="E383" s="236" t="s">
        <v>19</v>
      </c>
      <c r="F383" s="237" t="s">
        <v>321</v>
      </c>
      <c r="G383" s="235"/>
      <c r="H383" s="236" t="s">
        <v>19</v>
      </c>
      <c r="I383" s="238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248</v>
      </c>
      <c r="AU383" s="243" t="s">
        <v>78</v>
      </c>
      <c r="AV383" s="13" t="s">
        <v>76</v>
      </c>
      <c r="AW383" s="13" t="s">
        <v>32</v>
      </c>
      <c r="AX383" s="13" t="s">
        <v>69</v>
      </c>
      <c r="AY383" s="243" t="s">
        <v>238</v>
      </c>
    </row>
    <row r="384" s="13" customFormat="1">
      <c r="A384" s="13"/>
      <c r="B384" s="234"/>
      <c r="C384" s="235"/>
      <c r="D384" s="227" t="s">
        <v>248</v>
      </c>
      <c r="E384" s="236" t="s">
        <v>19</v>
      </c>
      <c r="F384" s="237" t="s">
        <v>322</v>
      </c>
      <c r="G384" s="235"/>
      <c r="H384" s="236" t="s">
        <v>19</v>
      </c>
      <c r="I384" s="238"/>
      <c r="J384" s="235"/>
      <c r="K384" s="235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248</v>
      </c>
      <c r="AU384" s="243" t="s">
        <v>78</v>
      </c>
      <c r="AV384" s="13" t="s">
        <v>76</v>
      </c>
      <c r="AW384" s="13" t="s">
        <v>32</v>
      </c>
      <c r="AX384" s="13" t="s">
        <v>69</v>
      </c>
      <c r="AY384" s="243" t="s">
        <v>238</v>
      </c>
    </row>
    <row r="385" s="14" customFormat="1">
      <c r="A385" s="14"/>
      <c r="B385" s="244"/>
      <c r="C385" s="245"/>
      <c r="D385" s="227" t="s">
        <v>248</v>
      </c>
      <c r="E385" s="246" t="s">
        <v>19</v>
      </c>
      <c r="F385" s="247" t="s">
        <v>485</v>
      </c>
      <c r="G385" s="245"/>
      <c r="H385" s="248">
        <v>0.0050400000000000002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248</v>
      </c>
      <c r="AU385" s="254" t="s">
        <v>78</v>
      </c>
      <c r="AV385" s="14" t="s">
        <v>78</v>
      </c>
      <c r="AW385" s="14" t="s">
        <v>32</v>
      </c>
      <c r="AX385" s="14" t="s">
        <v>69</v>
      </c>
      <c r="AY385" s="254" t="s">
        <v>238</v>
      </c>
    </row>
    <row r="386" s="13" customFormat="1">
      <c r="A386" s="13"/>
      <c r="B386" s="234"/>
      <c r="C386" s="235"/>
      <c r="D386" s="227" t="s">
        <v>248</v>
      </c>
      <c r="E386" s="236" t="s">
        <v>19</v>
      </c>
      <c r="F386" s="237" t="s">
        <v>324</v>
      </c>
      <c r="G386" s="235"/>
      <c r="H386" s="236" t="s">
        <v>19</v>
      </c>
      <c r="I386" s="238"/>
      <c r="J386" s="235"/>
      <c r="K386" s="235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248</v>
      </c>
      <c r="AU386" s="243" t="s">
        <v>78</v>
      </c>
      <c r="AV386" s="13" t="s">
        <v>76</v>
      </c>
      <c r="AW386" s="13" t="s">
        <v>32</v>
      </c>
      <c r="AX386" s="13" t="s">
        <v>69</v>
      </c>
      <c r="AY386" s="243" t="s">
        <v>238</v>
      </c>
    </row>
    <row r="387" s="14" customFormat="1">
      <c r="A387" s="14"/>
      <c r="B387" s="244"/>
      <c r="C387" s="245"/>
      <c r="D387" s="227" t="s">
        <v>248</v>
      </c>
      <c r="E387" s="246" t="s">
        <v>19</v>
      </c>
      <c r="F387" s="247" t="s">
        <v>486</v>
      </c>
      <c r="G387" s="245"/>
      <c r="H387" s="248">
        <v>0.060720000000000003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248</v>
      </c>
      <c r="AU387" s="254" t="s">
        <v>78</v>
      </c>
      <c r="AV387" s="14" t="s">
        <v>78</v>
      </c>
      <c r="AW387" s="14" t="s">
        <v>32</v>
      </c>
      <c r="AX387" s="14" t="s">
        <v>69</v>
      </c>
      <c r="AY387" s="254" t="s">
        <v>238</v>
      </c>
    </row>
    <row r="388" s="13" customFormat="1">
      <c r="A388" s="13"/>
      <c r="B388" s="234"/>
      <c r="C388" s="235"/>
      <c r="D388" s="227" t="s">
        <v>248</v>
      </c>
      <c r="E388" s="236" t="s">
        <v>19</v>
      </c>
      <c r="F388" s="237" t="s">
        <v>326</v>
      </c>
      <c r="G388" s="235"/>
      <c r="H388" s="236" t="s">
        <v>19</v>
      </c>
      <c r="I388" s="238"/>
      <c r="J388" s="235"/>
      <c r="K388" s="235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248</v>
      </c>
      <c r="AU388" s="243" t="s">
        <v>78</v>
      </c>
      <c r="AV388" s="13" t="s">
        <v>76</v>
      </c>
      <c r="AW388" s="13" t="s">
        <v>32</v>
      </c>
      <c r="AX388" s="13" t="s">
        <v>69</v>
      </c>
      <c r="AY388" s="243" t="s">
        <v>238</v>
      </c>
    </row>
    <row r="389" s="14" customFormat="1">
      <c r="A389" s="14"/>
      <c r="B389" s="244"/>
      <c r="C389" s="245"/>
      <c r="D389" s="227" t="s">
        <v>248</v>
      </c>
      <c r="E389" s="246" t="s">
        <v>19</v>
      </c>
      <c r="F389" s="247" t="s">
        <v>487</v>
      </c>
      <c r="G389" s="245"/>
      <c r="H389" s="248">
        <v>0.011339999999999999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248</v>
      </c>
      <c r="AU389" s="254" t="s">
        <v>78</v>
      </c>
      <c r="AV389" s="14" t="s">
        <v>78</v>
      </c>
      <c r="AW389" s="14" t="s">
        <v>32</v>
      </c>
      <c r="AX389" s="14" t="s">
        <v>69</v>
      </c>
      <c r="AY389" s="254" t="s">
        <v>238</v>
      </c>
    </row>
    <row r="390" s="15" customFormat="1">
      <c r="A390" s="15"/>
      <c r="B390" s="255"/>
      <c r="C390" s="256"/>
      <c r="D390" s="227" t="s">
        <v>248</v>
      </c>
      <c r="E390" s="257" t="s">
        <v>19</v>
      </c>
      <c r="F390" s="258" t="s">
        <v>253</v>
      </c>
      <c r="G390" s="256"/>
      <c r="H390" s="259">
        <v>0.077100000000000002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5" t="s">
        <v>248</v>
      </c>
      <c r="AU390" s="265" t="s">
        <v>78</v>
      </c>
      <c r="AV390" s="15" t="s">
        <v>244</v>
      </c>
      <c r="AW390" s="15" t="s">
        <v>32</v>
      </c>
      <c r="AX390" s="15" t="s">
        <v>76</v>
      </c>
      <c r="AY390" s="265" t="s">
        <v>238</v>
      </c>
    </row>
    <row r="391" s="2" customFormat="1" ht="16.5" customHeight="1">
      <c r="A391" s="39"/>
      <c r="B391" s="40"/>
      <c r="C391" s="214" t="s">
        <v>488</v>
      </c>
      <c r="D391" s="214" t="s">
        <v>240</v>
      </c>
      <c r="E391" s="215" t="s">
        <v>489</v>
      </c>
      <c r="F391" s="216" t="s">
        <v>490</v>
      </c>
      <c r="G391" s="217" t="s">
        <v>112</v>
      </c>
      <c r="H391" s="218">
        <v>13.32</v>
      </c>
      <c r="I391" s="219"/>
      <c r="J391" s="220">
        <f>ROUND(I391*H391,2)</f>
        <v>0</v>
      </c>
      <c r="K391" s="216" t="s">
        <v>243</v>
      </c>
      <c r="L391" s="45"/>
      <c r="M391" s="221" t="s">
        <v>19</v>
      </c>
      <c r="N391" s="222" t="s">
        <v>40</v>
      </c>
      <c r="O391" s="85"/>
      <c r="P391" s="223">
        <f>O391*H391</f>
        <v>0</v>
      </c>
      <c r="Q391" s="223">
        <v>0.00264</v>
      </c>
      <c r="R391" s="223">
        <f>Q391*H391</f>
        <v>0.035164800000000003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244</v>
      </c>
      <c r="AT391" s="225" t="s">
        <v>240</v>
      </c>
      <c r="AU391" s="225" t="s">
        <v>78</v>
      </c>
      <c r="AY391" s="18" t="s">
        <v>238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76</v>
      </c>
      <c r="BK391" s="226">
        <f>ROUND(I391*H391,2)</f>
        <v>0</v>
      </c>
      <c r="BL391" s="18" t="s">
        <v>244</v>
      </c>
      <c r="BM391" s="225" t="s">
        <v>491</v>
      </c>
    </row>
    <row r="392" s="2" customFormat="1">
      <c r="A392" s="39"/>
      <c r="B392" s="40"/>
      <c r="C392" s="41"/>
      <c r="D392" s="227" t="s">
        <v>245</v>
      </c>
      <c r="E392" s="41"/>
      <c r="F392" s="228" t="s">
        <v>490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245</v>
      </c>
      <c r="AU392" s="18" t="s">
        <v>78</v>
      </c>
    </row>
    <row r="393" s="2" customFormat="1">
      <c r="A393" s="39"/>
      <c r="B393" s="40"/>
      <c r="C393" s="41"/>
      <c r="D393" s="232" t="s">
        <v>246</v>
      </c>
      <c r="E393" s="41"/>
      <c r="F393" s="233" t="s">
        <v>492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246</v>
      </c>
      <c r="AU393" s="18" t="s">
        <v>78</v>
      </c>
    </row>
    <row r="394" s="13" customFormat="1">
      <c r="A394" s="13"/>
      <c r="B394" s="234"/>
      <c r="C394" s="235"/>
      <c r="D394" s="227" t="s">
        <v>248</v>
      </c>
      <c r="E394" s="236" t="s">
        <v>19</v>
      </c>
      <c r="F394" s="237" t="s">
        <v>493</v>
      </c>
      <c r="G394" s="235"/>
      <c r="H394" s="236" t="s">
        <v>19</v>
      </c>
      <c r="I394" s="238"/>
      <c r="J394" s="235"/>
      <c r="K394" s="235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248</v>
      </c>
      <c r="AU394" s="243" t="s">
        <v>78</v>
      </c>
      <c r="AV394" s="13" t="s">
        <v>76</v>
      </c>
      <c r="AW394" s="13" t="s">
        <v>32</v>
      </c>
      <c r="AX394" s="13" t="s">
        <v>69</v>
      </c>
      <c r="AY394" s="243" t="s">
        <v>238</v>
      </c>
    </row>
    <row r="395" s="13" customFormat="1">
      <c r="A395" s="13"/>
      <c r="B395" s="234"/>
      <c r="C395" s="235"/>
      <c r="D395" s="227" t="s">
        <v>248</v>
      </c>
      <c r="E395" s="236" t="s">
        <v>19</v>
      </c>
      <c r="F395" s="237" t="s">
        <v>494</v>
      </c>
      <c r="G395" s="235"/>
      <c r="H395" s="236" t="s">
        <v>19</v>
      </c>
      <c r="I395" s="238"/>
      <c r="J395" s="235"/>
      <c r="K395" s="235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248</v>
      </c>
      <c r="AU395" s="243" t="s">
        <v>78</v>
      </c>
      <c r="AV395" s="13" t="s">
        <v>76</v>
      </c>
      <c r="AW395" s="13" t="s">
        <v>32</v>
      </c>
      <c r="AX395" s="13" t="s">
        <v>69</v>
      </c>
      <c r="AY395" s="243" t="s">
        <v>238</v>
      </c>
    </row>
    <row r="396" s="13" customFormat="1">
      <c r="A396" s="13"/>
      <c r="B396" s="234"/>
      <c r="C396" s="235"/>
      <c r="D396" s="227" t="s">
        <v>248</v>
      </c>
      <c r="E396" s="236" t="s">
        <v>19</v>
      </c>
      <c r="F396" s="237" t="s">
        <v>495</v>
      </c>
      <c r="G396" s="235"/>
      <c r="H396" s="236" t="s">
        <v>19</v>
      </c>
      <c r="I396" s="238"/>
      <c r="J396" s="235"/>
      <c r="K396" s="235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248</v>
      </c>
      <c r="AU396" s="243" t="s">
        <v>78</v>
      </c>
      <c r="AV396" s="13" t="s">
        <v>76</v>
      </c>
      <c r="AW396" s="13" t="s">
        <v>32</v>
      </c>
      <c r="AX396" s="13" t="s">
        <v>69</v>
      </c>
      <c r="AY396" s="243" t="s">
        <v>238</v>
      </c>
    </row>
    <row r="397" s="14" customFormat="1">
      <c r="A397" s="14"/>
      <c r="B397" s="244"/>
      <c r="C397" s="245"/>
      <c r="D397" s="227" t="s">
        <v>248</v>
      </c>
      <c r="E397" s="246" t="s">
        <v>19</v>
      </c>
      <c r="F397" s="247" t="s">
        <v>496</v>
      </c>
      <c r="G397" s="245"/>
      <c r="H397" s="248">
        <v>13.32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248</v>
      </c>
      <c r="AU397" s="254" t="s">
        <v>78</v>
      </c>
      <c r="AV397" s="14" t="s">
        <v>78</v>
      </c>
      <c r="AW397" s="14" t="s">
        <v>32</v>
      </c>
      <c r="AX397" s="14" t="s">
        <v>69</v>
      </c>
      <c r="AY397" s="254" t="s">
        <v>238</v>
      </c>
    </row>
    <row r="398" s="16" customFormat="1">
      <c r="A398" s="16"/>
      <c r="B398" s="266"/>
      <c r="C398" s="267"/>
      <c r="D398" s="227" t="s">
        <v>248</v>
      </c>
      <c r="E398" s="268" t="s">
        <v>19</v>
      </c>
      <c r="F398" s="269" t="s">
        <v>264</v>
      </c>
      <c r="G398" s="267"/>
      <c r="H398" s="270">
        <v>13.32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6" t="s">
        <v>248</v>
      </c>
      <c r="AU398" s="276" t="s">
        <v>78</v>
      </c>
      <c r="AV398" s="16" t="s">
        <v>109</v>
      </c>
      <c r="AW398" s="16" t="s">
        <v>32</v>
      </c>
      <c r="AX398" s="16" t="s">
        <v>69</v>
      </c>
      <c r="AY398" s="276" t="s">
        <v>238</v>
      </c>
    </row>
    <row r="399" s="15" customFormat="1">
      <c r="A399" s="15"/>
      <c r="B399" s="255"/>
      <c r="C399" s="256"/>
      <c r="D399" s="227" t="s">
        <v>248</v>
      </c>
      <c r="E399" s="257" t="s">
        <v>19</v>
      </c>
      <c r="F399" s="258" t="s">
        <v>253</v>
      </c>
      <c r="G399" s="256"/>
      <c r="H399" s="259">
        <v>13.32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248</v>
      </c>
      <c r="AU399" s="265" t="s">
        <v>78</v>
      </c>
      <c r="AV399" s="15" t="s">
        <v>244</v>
      </c>
      <c r="AW399" s="15" t="s">
        <v>32</v>
      </c>
      <c r="AX399" s="15" t="s">
        <v>76</v>
      </c>
      <c r="AY399" s="265" t="s">
        <v>238</v>
      </c>
    </row>
    <row r="400" s="2" customFormat="1" ht="16.5" customHeight="1">
      <c r="A400" s="39"/>
      <c r="B400" s="40"/>
      <c r="C400" s="214" t="s">
        <v>385</v>
      </c>
      <c r="D400" s="214" t="s">
        <v>240</v>
      </c>
      <c r="E400" s="215" t="s">
        <v>497</v>
      </c>
      <c r="F400" s="216" t="s">
        <v>498</v>
      </c>
      <c r="G400" s="217" t="s">
        <v>112</v>
      </c>
      <c r="H400" s="218">
        <v>13.32</v>
      </c>
      <c r="I400" s="219"/>
      <c r="J400" s="220">
        <f>ROUND(I400*H400,2)</f>
        <v>0</v>
      </c>
      <c r="K400" s="216" t="s">
        <v>243</v>
      </c>
      <c r="L400" s="45"/>
      <c r="M400" s="221" t="s">
        <v>19</v>
      </c>
      <c r="N400" s="222" t="s">
        <v>40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244</v>
      </c>
      <c r="AT400" s="225" t="s">
        <v>240</v>
      </c>
      <c r="AU400" s="225" t="s">
        <v>78</v>
      </c>
      <c r="AY400" s="18" t="s">
        <v>238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76</v>
      </c>
      <c r="BK400" s="226">
        <f>ROUND(I400*H400,2)</f>
        <v>0</v>
      </c>
      <c r="BL400" s="18" t="s">
        <v>244</v>
      </c>
      <c r="BM400" s="225" t="s">
        <v>499</v>
      </c>
    </row>
    <row r="401" s="2" customFormat="1">
      <c r="A401" s="39"/>
      <c r="B401" s="40"/>
      <c r="C401" s="41"/>
      <c r="D401" s="227" t="s">
        <v>245</v>
      </c>
      <c r="E401" s="41"/>
      <c r="F401" s="228" t="s">
        <v>498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245</v>
      </c>
      <c r="AU401" s="18" t="s">
        <v>78</v>
      </c>
    </row>
    <row r="402" s="2" customFormat="1">
      <c r="A402" s="39"/>
      <c r="B402" s="40"/>
      <c r="C402" s="41"/>
      <c r="D402" s="232" t="s">
        <v>246</v>
      </c>
      <c r="E402" s="41"/>
      <c r="F402" s="233" t="s">
        <v>500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246</v>
      </c>
      <c r="AU402" s="18" t="s">
        <v>78</v>
      </c>
    </row>
    <row r="403" s="13" customFormat="1">
      <c r="A403" s="13"/>
      <c r="B403" s="234"/>
      <c r="C403" s="235"/>
      <c r="D403" s="227" t="s">
        <v>248</v>
      </c>
      <c r="E403" s="236" t="s">
        <v>19</v>
      </c>
      <c r="F403" s="237" t="s">
        <v>501</v>
      </c>
      <c r="G403" s="235"/>
      <c r="H403" s="236" t="s">
        <v>19</v>
      </c>
      <c r="I403" s="238"/>
      <c r="J403" s="235"/>
      <c r="K403" s="235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248</v>
      </c>
      <c r="AU403" s="243" t="s">
        <v>78</v>
      </c>
      <c r="AV403" s="13" t="s">
        <v>76</v>
      </c>
      <c r="AW403" s="13" t="s">
        <v>32</v>
      </c>
      <c r="AX403" s="13" t="s">
        <v>69</v>
      </c>
      <c r="AY403" s="243" t="s">
        <v>238</v>
      </c>
    </row>
    <row r="404" s="14" customFormat="1">
      <c r="A404" s="14"/>
      <c r="B404" s="244"/>
      <c r="C404" s="245"/>
      <c r="D404" s="227" t="s">
        <v>248</v>
      </c>
      <c r="E404" s="246" t="s">
        <v>19</v>
      </c>
      <c r="F404" s="247" t="s">
        <v>502</v>
      </c>
      <c r="G404" s="245"/>
      <c r="H404" s="248">
        <v>13.32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248</v>
      </c>
      <c r="AU404" s="254" t="s">
        <v>78</v>
      </c>
      <c r="AV404" s="14" t="s">
        <v>78</v>
      </c>
      <c r="AW404" s="14" t="s">
        <v>32</v>
      </c>
      <c r="AX404" s="14" t="s">
        <v>69</v>
      </c>
      <c r="AY404" s="254" t="s">
        <v>238</v>
      </c>
    </row>
    <row r="405" s="15" customFormat="1">
      <c r="A405" s="15"/>
      <c r="B405" s="255"/>
      <c r="C405" s="256"/>
      <c r="D405" s="227" t="s">
        <v>248</v>
      </c>
      <c r="E405" s="257" t="s">
        <v>19</v>
      </c>
      <c r="F405" s="258" t="s">
        <v>253</v>
      </c>
      <c r="G405" s="256"/>
      <c r="H405" s="259">
        <v>13.32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248</v>
      </c>
      <c r="AU405" s="265" t="s">
        <v>78</v>
      </c>
      <c r="AV405" s="15" t="s">
        <v>244</v>
      </c>
      <c r="AW405" s="15" t="s">
        <v>32</v>
      </c>
      <c r="AX405" s="15" t="s">
        <v>76</v>
      </c>
      <c r="AY405" s="265" t="s">
        <v>238</v>
      </c>
    </row>
    <row r="406" s="2" customFormat="1" ht="16.5" customHeight="1">
      <c r="A406" s="39"/>
      <c r="B406" s="40"/>
      <c r="C406" s="214" t="s">
        <v>503</v>
      </c>
      <c r="D406" s="214" t="s">
        <v>240</v>
      </c>
      <c r="E406" s="215" t="s">
        <v>504</v>
      </c>
      <c r="F406" s="216" t="s">
        <v>505</v>
      </c>
      <c r="G406" s="217" t="s">
        <v>308</v>
      </c>
      <c r="H406" s="218">
        <v>0.095000000000000001</v>
      </c>
      <c r="I406" s="219"/>
      <c r="J406" s="220">
        <f>ROUND(I406*H406,2)</f>
        <v>0</v>
      </c>
      <c r="K406" s="216" t="s">
        <v>243</v>
      </c>
      <c r="L406" s="45"/>
      <c r="M406" s="221" t="s">
        <v>19</v>
      </c>
      <c r="N406" s="222" t="s">
        <v>40</v>
      </c>
      <c r="O406" s="85"/>
      <c r="P406" s="223">
        <f>O406*H406</f>
        <v>0</v>
      </c>
      <c r="Q406" s="223">
        <v>2.1411699999999998</v>
      </c>
      <c r="R406" s="223">
        <f>Q406*H406</f>
        <v>0.20341114999999999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244</v>
      </c>
      <c r="AT406" s="225" t="s">
        <v>240</v>
      </c>
      <c r="AU406" s="225" t="s">
        <v>78</v>
      </c>
      <c r="AY406" s="18" t="s">
        <v>238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76</v>
      </c>
      <c r="BK406" s="226">
        <f>ROUND(I406*H406,2)</f>
        <v>0</v>
      </c>
      <c r="BL406" s="18" t="s">
        <v>244</v>
      </c>
      <c r="BM406" s="225" t="s">
        <v>506</v>
      </c>
    </row>
    <row r="407" s="2" customFormat="1">
      <c r="A407" s="39"/>
      <c r="B407" s="40"/>
      <c r="C407" s="41"/>
      <c r="D407" s="227" t="s">
        <v>245</v>
      </c>
      <c r="E407" s="41"/>
      <c r="F407" s="228" t="s">
        <v>505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245</v>
      </c>
      <c r="AU407" s="18" t="s">
        <v>78</v>
      </c>
    </row>
    <row r="408" s="2" customFormat="1">
      <c r="A408" s="39"/>
      <c r="B408" s="40"/>
      <c r="C408" s="41"/>
      <c r="D408" s="232" t="s">
        <v>246</v>
      </c>
      <c r="E408" s="41"/>
      <c r="F408" s="233" t="s">
        <v>507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246</v>
      </c>
      <c r="AU408" s="18" t="s">
        <v>78</v>
      </c>
    </row>
    <row r="409" s="13" customFormat="1">
      <c r="A409" s="13"/>
      <c r="B409" s="234"/>
      <c r="C409" s="235"/>
      <c r="D409" s="227" t="s">
        <v>248</v>
      </c>
      <c r="E409" s="236" t="s">
        <v>19</v>
      </c>
      <c r="F409" s="237" t="s">
        <v>321</v>
      </c>
      <c r="G409" s="235"/>
      <c r="H409" s="236" t="s">
        <v>19</v>
      </c>
      <c r="I409" s="238"/>
      <c r="J409" s="235"/>
      <c r="K409" s="235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248</v>
      </c>
      <c r="AU409" s="243" t="s">
        <v>78</v>
      </c>
      <c r="AV409" s="13" t="s">
        <v>76</v>
      </c>
      <c r="AW409" s="13" t="s">
        <v>32</v>
      </c>
      <c r="AX409" s="13" t="s">
        <v>69</v>
      </c>
      <c r="AY409" s="243" t="s">
        <v>238</v>
      </c>
    </row>
    <row r="410" s="13" customFormat="1">
      <c r="A410" s="13"/>
      <c r="B410" s="234"/>
      <c r="C410" s="235"/>
      <c r="D410" s="227" t="s">
        <v>248</v>
      </c>
      <c r="E410" s="236" t="s">
        <v>19</v>
      </c>
      <c r="F410" s="237" t="s">
        <v>326</v>
      </c>
      <c r="G410" s="235"/>
      <c r="H410" s="236" t="s">
        <v>19</v>
      </c>
      <c r="I410" s="238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248</v>
      </c>
      <c r="AU410" s="243" t="s">
        <v>78</v>
      </c>
      <c r="AV410" s="13" t="s">
        <v>76</v>
      </c>
      <c r="AW410" s="13" t="s">
        <v>32</v>
      </c>
      <c r="AX410" s="13" t="s">
        <v>69</v>
      </c>
      <c r="AY410" s="243" t="s">
        <v>238</v>
      </c>
    </row>
    <row r="411" s="14" customFormat="1">
      <c r="A411" s="14"/>
      <c r="B411" s="244"/>
      <c r="C411" s="245"/>
      <c r="D411" s="227" t="s">
        <v>248</v>
      </c>
      <c r="E411" s="246" t="s">
        <v>19</v>
      </c>
      <c r="F411" s="247" t="s">
        <v>508</v>
      </c>
      <c r="G411" s="245"/>
      <c r="H411" s="248">
        <v>0.094500000000000001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248</v>
      </c>
      <c r="AU411" s="254" t="s">
        <v>78</v>
      </c>
      <c r="AV411" s="14" t="s">
        <v>78</v>
      </c>
      <c r="AW411" s="14" t="s">
        <v>32</v>
      </c>
      <c r="AX411" s="14" t="s">
        <v>69</v>
      </c>
      <c r="AY411" s="254" t="s">
        <v>238</v>
      </c>
    </row>
    <row r="412" s="15" customFormat="1">
      <c r="A412" s="15"/>
      <c r="B412" s="255"/>
      <c r="C412" s="256"/>
      <c r="D412" s="227" t="s">
        <v>248</v>
      </c>
      <c r="E412" s="257" t="s">
        <v>19</v>
      </c>
      <c r="F412" s="258" t="s">
        <v>253</v>
      </c>
      <c r="G412" s="256"/>
      <c r="H412" s="259">
        <v>0.094500000000000001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248</v>
      </c>
      <c r="AU412" s="265" t="s">
        <v>78</v>
      </c>
      <c r="AV412" s="15" t="s">
        <v>244</v>
      </c>
      <c r="AW412" s="15" t="s">
        <v>32</v>
      </c>
      <c r="AX412" s="15" t="s">
        <v>76</v>
      </c>
      <c r="AY412" s="265" t="s">
        <v>238</v>
      </c>
    </row>
    <row r="413" s="2" customFormat="1" ht="24.15" customHeight="1">
      <c r="A413" s="39"/>
      <c r="B413" s="40"/>
      <c r="C413" s="214" t="s">
        <v>391</v>
      </c>
      <c r="D413" s="214" t="s">
        <v>240</v>
      </c>
      <c r="E413" s="215" t="s">
        <v>509</v>
      </c>
      <c r="F413" s="216" t="s">
        <v>510</v>
      </c>
      <c r="G413" s="217" t="s">
        <v>308</v>
      </c>
      <c r="H413" s="218">
        <v>0.02</v>
      </c>
      <c r="I413" s="219"/>
      <c r="J413" s="220">
        <f>ROUND(I413*H413,2)</f>
        <v>0</v>
      </c>
      <c r="K413" s="216" t="s">
        <v>243</v>
      </c>
      <c r="L413" s="45"/>
      <c r="M413" s="221" t="s">
        <v>19</v>
      </c>
      <c r="N413" s="222" t="s">
        <v>40</v>
      </c>
      <c r="O413" s="85"/>
      <c r="P413" s="223">
        <f>O413*H413</f>
        <v>0</v>
      </c>
      <c r="Q413" s="223">
        <v>2.02</v>
      </c>
      <c r="R413" s="223">
        <f>Q413*H413</f>
        <v>0.040399999999999998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244</v>
      </c>
      <c r="AT413" s="225" t="s">
        <v>240</v>
      </c>
      <c r="AU413" s="225" t="s">
        <v>78</v>
      </c>
      <c r="AY413" s="18" t="s">
        <v>238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76</v>
      </c>
      <c r="BK413" s="226">
        <f>ROUND(I413*H413,2)</f>
        <v>0</v>
      </c>
      <c r="BL413" s="18" t="s">
        <v>244</v>
      </c>
      <c r="BM413" s="225" t="s">
        <v>511</v>
      </c>
    </row>
    <row r="414" s="2" customFormat="1">
      <c r="A414" s="39"/>
      <c r="B414" s="40"/>
      <c r="C414" s="41"/>
      <c r="D414" s="227" t="s">
        <v>245</v>
      </c>
      <c r="E414" s="41"/>
      <c r="F414" s="228" t="s">
        <v>510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245</v>
      </c>
      <c r="AU414" s="18" t="s">
        <v>78</v>
      </c>
    </row>
    <row r="415" s="2" customFormat="1">
      <c r="A415" s="39"/>
      <c r="B415" s="40"/>
      <c r="C415" s="41"/>
      <c r="D415" s="232" t="s">
        <v>246</v>
      </c>
      <c r="E415" s="41"/>
      <c r="F415" s="233" t="s">
        <v>512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246</v>
      </c>
      <c r="AU415" s="18" t="s">
        <v>78</v>
      </c>
    </row>
    <row r="416" s="13" customFormat="1">
      <c r="A416" s="13"/>
      <c r="B416" s="234"/>
      <c r="C416" s="235"/>
      <c r="D416" s="227" t="s">
        <v>248</v>
      </c>
      <c r="E416" s="236" t="s">
        <v>19</v>
      </c>
      <c r="F416" s="237" t="s">
        <v>513</v>
      </c>
      <c r="G416" s="235"/>
      <c r="H416" s="236" t="s">
        <v>19</v>
      </c>
      <c r="I416" s="238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248</v>
      </c>
      <c r="AU416" s="243" t="s">
        <v>78</v>
      </c>
      <c r="AV416" s="13" t="s">
        <v>76</v>
      </c>
      <c r="AW416" s="13" t="s">
        <v>32</v>
      </c>
      <c r="AX416" s="13" t="s">
        <v>69</v>
      </c>
      <c r="AY416" s="243" t="s">
        <v>238</v>
      </c>
    </row>
    <row r="417" s="14" customFormat="1">
      <c r="A417" s="14"/>
      <c r="B417" s="244"/>
      <c r="C417" s="245"/>
      <c r="D417" s="227" t="s">
        <v>248</v>
      </c>
      <c r="E417" s="246" t="s">
        <v>19</v>
      </c>
      <c r="F417" s="247" t="s">
        <v>514</v>
      </c>
      <c r="G417" s="245"/>
      <c r="H417" s="248">
        <v>0.020250000000000001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248</v>
      </c>
      <c r="AU417" s="254" t="s">
        <v>78</v>
      </c>
      <c r="AV417" s="14" t="s">
        <v>78</v>
      </c>
      <c r="AW417" s="14" t="s">
        <v>32</v>
      </c>
      <c r="AX417" s="14" t="s">
        <v>69</v>
      </c>
      <c r="AY417" s="254" t="s">
        <v>238</v>
      </c>
    </row>
    <row r="418" s="16" customFormat="1">
      <c r="A418" s="16"/>
      <c r="B418" s="266"/>
      <c r="C418" s="267"/>
      <c r="D418" s="227" t="s">
        <v>248</v>
      </c>
      <c r="E418" s="268" t="s">
        <v>19</v>
      </c>
      <c r="F418" s="269" t="s">
        <v>264</v>
      </c>
      <c r="G418" s="267"/>
      <c r="H418" s="270">
        <v>0.020250000000000001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6" t="s">
        <v>248</v>
      </c>
      <c r="AU418" s="276" t="s">
        <v>78</v>
      </c>
      <c r="AV418" s="16" t="s">
        <v>109</v>
      </c>
      <c r="AW418" s="16" t="s">
        <v>32</v>
      </c>
      <c r="AX418" s="16" t="s">
        <v>69</v>
      </c>
      <c r="AY418" s="276" t="s">
        <v>238</v>
      </c>
    </row>
    <row r="419" s="15" customFormat="1">
      <c r="A419" s="15"/>
      <c r="B419" s="255"/>
      <c r="C419" s="256"/>
      <c r="D419" s="227" t="s">
        <v>248</v>
      </c>
      <c r="E419" s="257" t="s">
        <v>19</v>
      </c>
      <c r="F419" s="258" t="s">
        <v>253</v>
      </c>
      <c r="G419" s="256"/>
      <c r="H419" s="259">
        <v>0.020250000000000001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248</v>
      </c>
      <c r="AU419" s="265" t="s">
        <v>78</v>
      </c>
      <c r="AV419" s="15" t="s">
        <v>244</v>
      </c>
      <c r="AW419" s="15" t="s">
        <v>32</v>
      </c>
      <c r="AX419" s="15" t="s">
        <v>76</v>
      </c>
      <c r="AY419" s="265" t="s">
        <v>238</v>
      </c>
    </row>
    <row r="420" s="2" customFormat="1" ht="24.15" customHeight="1">
      <c r="A420" s="39"/>
      <c r="B420" s="40"/>
      <c r="C420" s="214" t="s">
        <v>515</v>
      </c>
      <c r="D420" s="214" t="s">
        <v>240</v>
      </c>
      <c r="E420" s="215" t="s">
        <v>516</v>
      </c>
      <c r="F420" s="216" t="s">
        <v>517</v>
      </c>
      <c r="G420" s="217" t="s">
        <v>308</v>
      </c>
      <c r="H420" s="218">
        <v>4.0499999999999998</v>
      </c>
      <c r="I420" s="219"/>
      <c r="J420" s="220">
        <f>ROUND(I420*H420,2)</f>
        <v>0</v>
      </c>
      <c r="K420" s="216" t="s">
        <v>243</v>
      </c>
      <c r="L420" s="45"/>
      <c r="M420" s="221" t="s">
        <v>19</v>
      </c>
      <c r="N420" s="222" t="s">
        <v>40</v>
      </c>
      <c r="O420" s="85"/>
      <c r="P420" s="223">
        <f>O420*H420</f>
        <v>0</v>
      </c>
      <c r="Q420" s="223">
        <v>2.5018699999999998</v>
      </c>
      <c r="R420" s="223">
        <f>Q420*H420</f>
        <v>10.1325735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244</v>
      </c>
      <c r="AT420" s="225" t="s">
        <v>240</v>
      </c>
      <c r="AU420" s="225" t="s">
        <v>78</v>
      </c>
      <c r="AY420" s="18" t="s">
        <v>238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76</v>
      </c>
      <c r="BK420" s="226">
        <f>ROUND(I420*H420,2)</f>
        <v>0</v>
      </c>
      <c r="BL420" s="18" t="s">
        <v>244</v>
      </c>
      <c r="BM420" s="225" t="s">
        <v>518</v>
      </c>
    </row>
    <row r="421" s="2" customFormat="1">
      <c r="A421" s="39"/>
      <c r="B421" s="40"/>
      <c r="C421" s="41"/>
      <c r="D421" s="227" t="s">
        <v>245</v>
      </c>
      <c r="E421" s="41"/>
      <c r="F421" s="228" t="s">
        <v>517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245</v>
      </c>
      <c r="AU421" s="18" t="s">
        <v>78</v>
      </c>
    </row>
    <row r="422" s="2" customFormat="1">
      <c r="A422" s="39"/>
      <c r="B422" s="40"/>
      <c r="C422" s="41"/>
      <c r="D422" s="232" t="s">
        <v>246</v>
      </c>
      <c r="E422" s="41"/>
      <c r="F422" s="233" t="s">
        <v>519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246</v>
      </c>
      <c r="AU422" s="18" t="s">
        <v>78</v>
      </c>
    </row>
    <row r="423" s="13" customFormat="1">
      <c r="A423" s="13"/>
      <c r="B423" s="234"/>
      <c r="C423" s="235"/>
      <c r="D423" s="227" t="s">
        <v>248</v>
      </c>
      <c r="E423" s="236" t="s">
        <v>19</v>
      </c>
      <c r="F423" s="237" t="s">
        <v>493</v>
      </c>
      <c r="G423" s="235"/>
      <c r="H423" s="236" t="s">
        <v>19</v>
      </c>
      <c r="I423" s="238"/>
      <c r="J423" s="235"/>
      <c r="K423" s="235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248</v>
      </c>
      <c r="AU423" s="243" t="s">
        <v>78</v>
      </c>
      <c r="AV423" s="13" t="s">
        <v>76</v>
      </c>
      <c r="AW423" s="13" t="s">
        <v>32</v>
      </c>
      <c r="AX423" s="13" t="s">
        <v>69</v>
      </c>
      <c r="AY423" s="243" t="s">
        <v>238</v>
      </c>
    </row>
    <row r="424" s="13" customFormat="1">
      <c r="A424" s="13"/>
      <c r="B424" s="234"/>
      <c r="C424" s="235"/>
      <c r="D424" s="227" t="s">
        <v>248</v>
      </c>
      <c r="E424" s="236" t="s">
        <v>19</v>
      </c>
      <c r="F424" s="237" t="s">
        <v>494</v>
      </c>
      <c r="G424" s="235"/>
      <c r="H424" s="236" t="s">
        <v>19</v>
      </c>
      <c r="I424" s="238"/>
      <c r="J424" s="235"/>
      <c r="K424" s="235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248</v>
      </c>
      <c r="AU424" s="243" t="s">
        <v>78</v>
      </c>
      <c r="AV424" s="13" t="s">
        <v>76</v>
      </c>
      <c r="AW424" s="13" t="s">
        <v>32</v>
      </c>
      <c r="AX424" s="13" t="s">
        <v>69</v>
      </c>
      <c r="AY424" s="243" t="s">
        <v>238</v>
      </c>
    </row>
    <row r="425" s="13" customFormat="1">
      <c r="A425" s="13"/>
      <c r="B425" s="234"/>
      <c r="C425" s="235"/>
      <c r="D425" s="227" t="s">
        <v>248</v>
      </c>
      <c r="E425" s="236" t="s">
        <v>19</v>
      </c>
      <c r="F425" s="237" t="s">
        <v>495</v>
      </c>
      <c r="G425" s="235"/>
      <c r="H425" s="236" t="s">
        <v>19</v>
      </c>
      <c r="I425" s="238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248</v>
      </c>
      <c r="AU425" s="243" t="s">
        <v>78</v>
      </c>
      <c r="AV425" s="13" t="s">
        <v>76</v>
      </c>
      <c r="AW425" s="13" t="s">
        <v>32</v>
      </c>
      <c r="AX425" s="13" t="s">
        <v>69</v>
      </c>
      <c r="AY425" s="243" t="s">
        <v>238</v>
      </c>
    </row>
    <row r="426" s="14" customFormat="1">
      <c r="A426" s="14"/>
      <c r="B426" s="244"/>
      <c r="C426" s="245"/>
      <c r="D426" s="227" t="s">
        <v>248</v>
      </c>
      <c r="E426" s="246" t="s">
        <v>19</v>
      </c>
      <c r="F426" s="247" t="s">
        <v>520</v>
      </c>
      <c r="G426" s="245"/>
      <c r="H426" s="248">
        <v>4.0499999999999998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248</v>
      </c>
      <c r="AU426" s="254" t="s">
        <v>78</v>
      </c>
      <c r="AV426" s="14" t="s">
        <v>78</v>
      </c>
      <c r="AW426" s="14" t="s">
        <v>32</v>
      </c>
      <c r="AX426" s="14" t="s">
        <v>69</v>
      </c>
      <c r="AY426" s="254" t="s">
        <v>238</v>
      </c>
    </row>
    <row r="427" s="16" customFormat="1">
      <c r="A427" s="16"/>
      <c r="B427" s="266"/>
      <c r="C427" s="267"/>
      <c r="D427" s="227" t="s">
        <v>248</v>
      </c>
      <c r="E427" s="268" t="s">
        <v>19</v>
      </c>
      <c r="F427" s="269" t="s">
        <v>264</v>
      </c>
      <c r="G427" s="267"/>
      <c r="H427" s="270">
        <v>4.0499999999999998</v>
      </c>
      <c r="I427" s="271"/>
      <c r="J427" s="267"/>
      <c r="K427" s="267"/>
      <c r="L427" s="272"/>
      <c r="M427" s="273"/>
      <c r="N427" s="274"/>
      <c r="O427" s="274"/>
      <c r="P427" s="274"/>
      <c r="Q427" s="274"/>
      <c r="R427" s="274"/>
      <c r="S427" s="274"/>
      <c r="T427" s="27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6" t="s">
        <v>248</v>
      </c>
      <c r="AU427" s="276" t="s">
        <v>78</v>
      </c>
      <c r="AV427" s="16" t="s">
        <v>109</v>
      </c>
      <c r="AW427" s="16" t="s">
        <v>32</v>
      </c>
      <c r="AX427" s="16" t="s">
        <v>69</v>
      </c>
      <c r="AY427" s="276" t="s">
        <v>238</v>
      </c>
    </row>
    <row r="428" s="15" customFormat="1">
      <c r="A428" s="15"/>
      <c r="B428" s="255"/>
      <c r="C428" s="256"/>
      <c r="D428" s="227" t="s">
        <v>248</v>
      </c>
      <c r="E428" s="257" t="s">
        <v>19</v>
      </c>
      <c r="F428" s="258" t="s">
        <v>253</v>
      </c>
      <c r="G428" s="256"/>
      <c r="H428" s="259">
        <v>4.0499999999999998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248</v>
      </c>
      <c r="AU428" s="265" t="s">
        <v>78</v>
      </c>
      <c r="AV428" s="15" t="s">
        <v>244</v>
      </c>
      <c r="AW428" s="15" t="s">
        <v>32</v>
      </c>
      <c r="AX428" s="15" t="s">
        <v>76</v>
      </c>
      <c r="AY428" s="265" t="s">
        <v>238</v>
      </c>
    </row>
    <row r="429" s="12" customFormat="1" ht="22.8" customHeight="1">
      <c r="A429" s="12"/>
      <c r="B429" s="198"/>
      <c r="C429" s="199"/>
      <c r="D429" s="200" t="s">
        <v>68</v>
      </c>
      <c r="E429" s="212" t="s">
        <v>109</v>
      </c>
      <c r="F429" s="212" t="s">
        <v>521</v>
      </c>
      <c r="G429" s="199"/>
      <c r="H429" s="199"/>
      <c r="I429" s="202"/>
      <c r="J429" s="213">
        <f>BK429</f>
        <v>0</v>
      </c>
      <c r="K429" s="199"/>
      <c r="L429" s="204"/>
      <c r="M429" s="205"/>
      <c r="N429" s="206"/>
      <c r="O429" s="206"/>
      <c r="P429" s="207">
        <f>SUM(P430:P727)</f>
        <v>0</v>
      </c>
      <c r="Q429" s="206"/>
      <c r="R429" s="207">
        <f>SUM(R430:R727)</f>
        <v>14.263982009999998</v>
      </c>
      <c r="S429" s="206"/>
      <c r="T429" s="208">
        <f>SUM(T430:T727)</f>
        <v>0.0005730100000000001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9" t="s">
        <v>76</v>
      </c>
      <c r="AT429" s="210" t="s">
        <v>68</v>
      </c>
      <c r="AU429" s="210" t="s">
        <v>76</v>
      </c>
      <c r="AY429" s="209" t="s">
        <v>238</v>
      </c>
      <c r="BK429" s="211">
        <f>SUM(BK430:BK727)</f>
        <v>0</v>
      </c>
    </row>
    <row r="430" s="2" customFormat="1" ht="24.15" customHeight="1">
      <c r="A430" s="39"/>
      <c r="B430" s="40"/>
      <c r="C430" s="214" t="s">
        <v>396</v>
      </c>
      <c r="D430" s="214" t="s">
        <v>240</v>
      </c>
      <c r="E430" s="215" t="s">
        <v>522</v>
      </c>
      <c r="F430" s="216" t="s">
        <v>523</v>
      </c>
      <c r="G430" s="217" t="s">
        <v>308</v>
      </c>
      <c r="H430" s="218">
        <v>1.1859999999999999</v>
      </c>
      <c r="I430" s="219"/>
      <c r="J430" s="220">
        <f>ROUND(I430*H430,2)</f>
        <v>0</v>
      </c>
      <c r="K430" s="216" t="s">
        <v>243</v>
      </c>
      <c r="L430" s="45"/>
      <c r="M430" s="221" t="s">
        <v>19</v>
      </c>
      <c r="N430" s="222" t="s">
        <v>40</v>
      </c>
      <c r="O430" s="85"/>
      <c r="P430" s="223">
        <f>O430*H430</f>
        <v>0</v>
      </c>
      <c r="Q430" s="223">
        <v>1.8775</v>
      </c>
      <c r="R430" s="223">
        <f>Q430*H430</f>
        <v>2.226715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244</v>
      </c>
      <c r="AT430" s="225" t="s">
        <v>240</v>
      </c>
      <c r="AU430" s="225" t="s">
        <v>78</v>
      </c>
      <c r="AY430" s="18" t="s">
        <v>238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76</v>
      </c>
      <c r="BK430" s="226">
        <f>ROUND(I430*H430,2)</f>
        <v>0</v>
      </c>
      <c r="BL430" s="18" t="s">
        <v>244</v>
      </c>
      <c r="BM430" s="225" t="s">
        <v>524</v>
      </c>
    </row>
    <row r="431" s="2" customFormat="1">
      <c r="A431" s="39"/>
      <c r="B431" s="40"/>
      <c r="C431" s="41"/>
      <c r="D431" s="227" t="s">
        <v>245</v>
      </c>
      <c r="E431" s="41"/>
      <c r="F431" s="228" t="s">
        <v>523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245</v>
      </c>
      <c r="AU431" s="18" t="s">
        <v>78</v>
      </c>
    </row>
    <row r="432" s="2" customFormat="1">
      <c r="A432" s="39"/>
      <c r="B432" s="40"/>
      <c r="C432" s="41"/>
      <c r="D432" s="232" t="s">
        <v>246</v>
      </c>
      <c r="E432" s="41"/>
      <c r="F432" s="233" t="s">
        <v>525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246</v>
      </c>
      <c r="AU432" s="18" t="s">
        <v>78</v>
      </c>
    </row>
    <row r="433" s="13" customFormat="1">
      <c r="A433" s="13"/>
      <c r="B433" s="234"/>
      <c r="C433" s="235"/>
      <c r="D433" s="227" t="s">
        <v>248</v>
      </c>
      <c r="E433" s="236" t="s">
        <v>19</v>
      </c>
      <c r="F433" s="237" t="s">
        <v>341</v>
      </c>
      <c r="G433" s="235"/>
      <c r="H433" s="236" t="s">
        <v>19</v>
      </c>
      <c r="I433" s="238"/>
      <c r="J433" s="235"/>
      <c r="K433" s="235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248</v>
      </c>
      <c r="AU433" s="243" t="s">
        <v>78</v>
      </c>
      <c r="AV433" s="13" t="s">
        <v>76</v>
      </c>
      <c r="AW433" s="13" t="s">
        <v>32</v>
      </c>
      <c r="AX433" s="13" t="s">
        <v>69</v>
      </c>
      <c r="AY433" s="243" t="s">
        <v>238</v>
      </c>
    </row>
    <row r="434" s="14" customFormat="1">
      <c r="A434" s="14"/>
      <c r="B434" s="244"/>
      <c r="C434" s="245"/>
      <c r="D434" s="227" t="s">
        <v>248</v>
      </c>
      <c r="E434" s="246" t="s">
        <v>19</v>
      </c>
      <c r="F434" s="247" t="s">
        <v>526</v>
      </c>
      <c r="G434" s="245"/>
      <c r="H434" s="248">
        <v>0.57667500000000005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248</v>
      </c>
      <c r="AU434" s="254" t="s">
        <v>78</v>
      </c>
      <c r="AV434" s="14" t="s">
        <v>78</v>
      </c>
      <c r="AW434" s="14" t="s">
        <v>32</v>
      </c>
      <c r="AX434" s="14" t="s">
        <v>69</v>
      </c>
      <c r="AY434" s="254" t="s">
        <v>238</v>
      </c>
    </row>
    <row r="435" s="14" customFormat="1">
      <c r="A435" s="14"/>
      <c r="B435" s="244"/>
      <c r="C435" s="245"/>
      <c r="D435" s="227" t="s">
        <v>248</v>
      </c>
      <c r="E435" s="246" t="s">
        <v>19</v>
      </c>
      <c r="F435" s="247" t="s">
        <v>527</v>
      </c>
      <c r="G435" s="245"/>
      <c r="H435" s="248">
        <v>0.60885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248</v>
      </c>
      <c r="AU435" s="254" t="s">
        <v>78</v>
      </c>
      <c r="AV435" s="14" t="s">
        <v>78</v>
      </c>
      <c r="AW435" s="14" t="s">
        <v>32</v>
      </c>
      <c r="AX435" s="14" t="s">
        <v>69</v>
      </c>
      <c r="AY435" s="254" t="s">
        <v>238</v>
      </c>
    </row>
    <row r="436" s="16" customFormat="1">
      <c r="A436" s="16"/>
      <c r="B436" s="266"/>
      <c r="C436" s="267"/>
      <c r="D436" s="227" t="s">
        <v>248</v>
      </c>
      <c r="E436" s="268" t="s">
        <v>19</v>
      </c>
      <c r="F436" s="269" t="s">
        <v>264</v>
      </c>
      <c r="G436" s="267"/>
      <c r="H436" s="270">
        <v>1.1855249999999999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6" t="s">
        <v>248</v>
      </c>
      <c r="AU436" s="276" t="s">
        <v>78</v>
      </c>
      <c r="AV436" s="16" t="s">
        <v>109</v>
      </c>
      <c r="AW436" s="16" t="s">
        <v>32</v>
      </c>
      <c r="AX436" s="16" t="s">
        <v>69</v>
      </c>
      <c r="AY436" s="276" t="s">
        <v>238</v>
      </c>
    </row>
    <row r="437" s="15" customFormat="1">
      <c r="A437" s="15"/>
      <c r="B437" s="255"/>
      <c r="C437" s="256"/>
      <c r="D437" s="227" t="s">
        <v>248</v>
      </c>
      <c r="E437" s="257" t="s">
        <v>19</v>
      </c>
      <c r="F437" s="258" t="s">
        <v>253</v>
      </c>
      <c r="G437" s="256"/>
      <c r="H437" s="259">
        <v>1.1855249999999999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248</v>
      </c>
      <c r="AU437" s="265" t="s">
        <v>78</v>
      </c>
      <c r="AV437" s="15" t="s">
        <v>244</v>
      </c>
      <c r="AW437" s="15" t="s">
        <v>32</v>
      </c>
      <c r="AX437" s="15" t="s">
        <v>76</v>
      </c>
      <c r="AY437" s="265" t="s">
        <v>238</v>
      </c>
    </row>
    <row r="438" s="2" customFormat="1" ht="33" customHeight="1">
      <c r="A438" s="39"/>
      <c r="B438" s="40"/>
      <c r="C438" s="214" t="s">
        <v>528</v>
      </c>
      <c r="D438" s="214" t="s">
        <v>240</v>
      </c>
      <c r="E438" s="215" t="s">
        <v>529</v>
      </c>
      <c r="F438" s="216" t="s">
        <v>530</v>
      </c>
      <c r="G438" s="217" t="s">
        <v>112</v>
      </c>
      <c r="H438" s="218">
        <v>17.055</v>
      </c>
      <c r="I438" s="219"/>
      <c r="J438" s="220">
        <f>ROUND(I438*H438,2)</f>
        <v>0</v>
      </c>
      <c r="K438" s="216" t="s">
        <v>243</v>
      </c>
      <c r="L438" s="45"/>
      <c r="M438" s="221" t="s">
        <v>19</v>
      </c>
      <c r="N438" s="222" t="s">
        <v>40</v>
      </c>
      <c r="O438" s="85"/>
      <c r="P438" s="223">
        <f>O438*H438</f>
        <v>0</v>
      </c>
      <c r="Q438" s="223">
        <v>0.16930999999999999</v>
      </c>
      <c r="R438" s="223">
        <f>Q438*H438</f>
        <v>2.8875820499999998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244</v>
      </c>
      <c r="AT438" s="225" t="s">
        <v>240</v>
      </c>
      <c r="AU438" s="225" t="s">
        <v>78</v>
      </c>
      <c r="AY438" s="18" t="s">
        <v>238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76</v>
      </c>
      <c r="BK438" s="226">
        <f>ROUND(I438*H438,2)</f>
        <v>0</v>
      </c>
      <c r="BL438" s="18" t="s">
        <v>244</v>
      </c>
      <c r="BM438" s="225" t="s">
        <v>531</v>
      </c>
    </row>
    <row r="439" s="2" customFormat="1">
      <c r="A439" s="39"/>
      <c r="B439" s="40"/>
      <c r="C439" s="41"/>
      <c r="D439" s="227" t="s">
        <v>245</v>
      </c>
      <c r="E439" s="41"/>
      <c r="F439" s="228" t="s">
        <v>530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245</v>
      </c>
      <c r="AU439" s="18" t="s">
        <v>78</v>
      </c>
    </row>
    <row r="440" s="2" customFormat="1">
      <c r="A440" s="39"/>
      <c r="B440" s="40"/>
      <c r="C440" s="41"/>
      <c r="D440" s="232" t="s">
        <v>246</v>
      </c>
      <c r="E440" s="41"/>
      <c r="F440" s="233" t="s">
        <v>532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246</v>
      </c>
      <c r="AU440" s="18" t="s">
        <v>78</v>
      </c>
    </row>
    <row r="441" s="13" customFormat="1">
      <c r="A441" s="13"/>
      <c r="B441" s="234"/>
      <c r="C441" s="235"/>
      <c r="D441" s="227" t="s">
        <v>248</v>
      </c>
      <c r="E441" s="236" t="s">
        <v>19</v>
      </c>
      <c r="F441" s="237" t="s">
        <v>533</v>
      </c>
      <c r="G441" s="235"/>
      <c r="H441" s="236" t="s">
        <v>19</v>
      </c>
      <c r="I441" s="238"/>
      <c r="J441" s="235"/>
      <c r="K441" s="235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248</v>
      </c>
      <c r="AU441" s="243" t="s">
        <v>78</v>
      </c>
      <c r="AV441" s="13" t="s">
        <v>76</v>
      </c>
      <c r="AW441" s="13" t="s">
        <v>32</v>
      </c>
      <c r="AX441" s="13" t="s">
        <v>69</v>
      </c>
      <c r="AY441" s="243" t="s">
        <v>238</v>
      </c>
    </row>
    <row r="442" s="14" customFormat="1">
      <c r="A442" s="14"/>
      <c r="B442" s="244"/>
      <c r="C442" s="245"/>
      <c r="D442" s="227" t="s">
        <v>248</v>
      </c>
      <c r="E442" s="246" t="s">
        <v>19</v>
      </c>
      <c r="F442" s="247" t="s">
        <v>534</v>
      </c>
      <c r="G442" s="245"/>
      <c r="H442" s="248">
        <v>17.055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248</v>
      </c>
      <c r="AU442" s="254" t="s">
        <v>78</v>
      </c>
      <c r="AV442" s="14" t="s">
        <v>78</v>
      </c>
      <c r="AW442" s="14" t="s">
        <v>32</v>
      </c>
      <c r="AX442" s="14" t="s">
        <v>69</v>
      </c>
      <c r="AY442" s="254" t="s">
        <v>238</v>
      </c>
    </row>
    <row r="443" s="15" customFormat="1">
      <c r="A443" s="15"/>
      <c r="B443" s="255"/>
      <c r="C443" s="256"/>
      <c r="D443" s="227" t="s">
        <v>248</v>
      </c>
      <c r="E443" s="257" t="s">
        <v>19</v>
      </c>
      <c r="F443" s="258" t="s">
        <v>253</v>
      </c>
      <c r="G443" s="256"/>
      <c r="H443" s="259">
        <v>17.055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5" t="s">
        <v>248</v>
      </c>
      <c r="AU443" s="265" t="s">
        <v>78</v>
      </c>
      <c r="AV443" s="15" t="s">
        <v>244</v>
      </c>
      <c r="AW443" s="15" t="s">
        <v>32</v>
      </c>
      <c r="AX443" s="15" t="s">
        <v>76</v>
      </c>
      <c r="AY443" s="265" t="s">
        <v>238</v>
      </c>
    </row>
    <row r="444" s="2" customFormat="1" ht="33" customHeight="1">
      <c r="A444" s="39"/>
      <c r="B444" s="40"/>
      <c r="C444" s="214" t="s">
        <v>407</v>
      </c>
      <c r="D444" s="214" t="s">
        <v>240</v>
      </c>
      <c r="E444" s="215" t="s">
        <v>535</v>
      </c>
      <c r="F444" s="216" t="s">
        <v>536</v>
      </c>
      <c r="G444" s="217" t="s">
        <v>281</v>
      </c>
      <c r="H444" s="218">
        <v>8</v>
      </c>
      <c r="I444" s="219"/>
      <c r="J444" s="220">
        <f>ROUND(I444*H444,2)</f>
        <v>0</v>
      </c>
      <c r="K444" s="216" t="s">
        <v>243</v>
      </c>
      <c r="L444" s="45"/>
      <c r="M444" s="221" t="s">
        <v>19</v>
      </c>
      <c r="N444" s="222" t="s">
        <v>40</v>
      </c>
      <c r="O444" s="85"/>
      <c r="P444" s="223">
        <f>O444*H444</f>
        <v>0</v>
      </c>
      <c r="Q444" s="223">
        <v>0.026280000000000001</v>
      </c>
      <c r="R444" s="223">
        <f>Q444*H444</f>
        <v>0.21024000000000001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244</v>
      </c>
      <c r="AT444" s="225" t="s">
        <v>240</v>
      </c>
      <c r="AU444" s="225" t="s">
        <v>78</v>
      </c>
      <c r="AY444" s="18" t="s">
        <v>238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76</v>
      </c>
      <c r="BK444" s="226">
        <f>ROUND(I444*H444,2)</f>
        <v>0</v>
      </c>
      <c r="BL444" s="18" t="s">
        <v>244</v>
      </c>
      <c r="BM444" s="225" t="s">
        <v>537</v>
      </c>
    </row>
    <row r="445" s="2" customFormat="1">
      <c r="A445" s="39"/>
      <c r="B445" s="40"/>
      <c r="C445" s="41"/>
      <c r="D445" s="227" t="s">
        <v>245</v>
      </c>
      <c r="E445" s="41"/>
      <c r="F445" s="228" t="s">
        <v>536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245</v>
      </c>
      <c r="AU445" s="18" t="s">
        <v>78</v>
      </c>
    </row>
    <row r="446" s="2" customFormat="1">
      <c r="A446" s="39"/>
      <c r="B446" s="40"/>
      <c r="C446" s="41"/>
      <c r="D446" s="232" t="s">
        <v>246</v>
      </c>
      <c r="E446" s="41"/>
      <c r="F446" s="233" t="s">
        <v>538</v>
      </c>
      <c r="G446" s="41"/>
      <c r="H446" s="41"/>
      <c r="I446" s="229"/>
      <c r="J446" s="41"/>
      <c r="K446" s="41"/>
      <c r="L446" s="45"/>
      <c r="M446" s="230"/>
      <c r="N446" s="231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246</v>
      </c>
      <c r="AU446" s="18" t="s">
        <v>78</v>
      </c>
    </row>
    <row r="447" s="13" customFormat="1">
      <c r="A447" s="13"/>
      <c r="B447" s="234"/>
      <c r="C447" s="235"/>
      <c r="D447" s="227" t="s">
        <v>248</v>
      </c>
      <c r="E447" s="236" t="s">
        <v>19</v>
      </c>
      <c r="F447" s="237" t="s">
        <v>341</v>
      </c>
      <c r="G447" s="235"/>
      <c r="H447" s="236" t="s">
        <v>19</v>
      </c>
      <c r="I447" s="238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248</v>
      </c>
      <c r="AU447" s="243" t="s">
        <v>78</v>
      </c>
      <c r="AV447" s="13" t="s">
        <v>76</v>
      </c>
      <c r="AW447" s="13" t="s">
        <v>32</v>
      </c>
      <c r="AX447" s="13" t="s">
        <v>69</v>
      </c>
      <c r="AY447" s="243" t="s">
        <v>238</v>
      </c>
    </row>
    <row r="448" s="14" customFormat="1">
      <c r="A448" s="14"/>
      <c r="B448" s="244"/>
      <c r="C448" s="245"/>
      <c r="D448" s="227" t="s">
        <v>248</v>
      </c>
      <c r="E448" s="246" t="s">
        <v>19</v>
      </c>
      <c r="F448" s="247" t="s">
        <v>539</v>
      </c>
      <c r="G448" s="245"/>
      <c r="H448" s="248">
        <v>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248</v>
      </c>
      <c r="AU448" s="254" t="s">
        <v>78</v>
      </c>
      <c r="AV448" s="14" t="s">
        <v>78</v>
      </c>
      <c r="AW448" s="14" t="s">
        <v>32</v>
      </c>
      <c r="AX448" s="14" t="s">
        <v>69</v>
      </c>
      <c r="AY448" s="254" t="s">
        <v>238</v>
      </c>
    </row>
    <row r="449" s="16" customFormat="1">
      <c r="A449" s="16"/>
      <c r="B449" s="266"/>
      <c r="C449" s="267"/>
      <c r="D449" s="227" t="s">
        <v>248</v>
      </c>
      <c r="E449" s="268" t="s">
        <v>19</v>
      </c>
      <c r="F449" s="269" t="s">
        <v>264</v>
      </c>
      <c r="G449" s="267"/>
      <c r="H449" s="270">
        <v>4</v>
      </c>
      <c r="I449" s="271"/>
      <c r="J449" s="267"/>
      <c r="K449" s="267"/>
      <c r="L449" s="272"/>
      <c r="M449" s="273"/>
      <c r="N449" s="274"/>
      <c r="O449" s="274"/>
      <c r="P449" s="274"/>
      <c r="Q449" s="274"/>
      <c r="R449" s="274"/>
      <c r="S449" s="274"/>
      <c r="T449" s="275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76" t="s">
        <v>248</v>
      </c>
      <c r="AU449" s="276" t="s">
        <v>78</v>
      </c>
      <c r="AV449" s="16" t="s">
        <v>109</v>
      </c>
      <c r="AW449" s="16" t="s">
        <v>32</v>
      </c>
      <c r="AX449" s="16" t="s">
        <v>69</v>
      </c>
      <c r="AY449" s="276" t="s">
        <v>238</v>
      </c>
    </row>
    <row r="450" s="13" customFormat="1">
      <c r="A450" s="13"/>
      <c r="B450" s="234"/>
      <c r="C450" s="235"/>
      <c r="D450" s="227" t="s">
        <v>248</v>
      </c>
      <c r="E450" s="236" t="s">
        <v>19</v>
      </c>
      <c r="F450" s="237" t="s">
        <v>540</v>
      </c>
      <c r="G450" s="235"/>
      <c r="H450" s="236" t="s">
        <v>19</v>
      </c>
      <c r="I450" s="238"/>
      <c r="J450" s="235"/>
      <c r="K450" s="235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248</v>
      </c>
      <c r="AU450" s="243" t="s">
        <v>78</v>
      </c>
      <c r="AV450" s="13" t="s">
        <v>76</v>
      </c>
      <c r="AW450" s="13" t="s">
        <v>32</v>
      </c>
      <c r="AX450" s="13" t="s">
        <v>69</v>
      </c>
      <c r="AY450" s="243" t="s">
        <v>238</v>
      </c>
    </row>
    <row r="451" s="14" customFormat="1">
      <c r="A451" s="14"/>
      <c r="B451" s="244"/>
      <c r="C451" s="245"/>
      <c r="D451" s="227" t="s">
        <v>248</v>
      </c>
      <c r="E451" s="246" t="s">
        <v>19</v>
      </c>
      <c r="F451" s="247" t="s">
        <v>539</v>
      </c>
      <c r="G451" s="245"/>
      <c r="H451" s="248">
        <v>4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248</v>
      </c>
      <c r="AU451" s="254" t="s">
        <v>78</v>
      </c>
      <c r="AV451" s="14" t="s">
        <v>78</v>
      </c>
      <c r="AW451" s="14" t="s">
        <v>32</v>
      </c>
      <c r="AX451" s="14" t="s">
        <v>69</v>
      </c>
      <c r="AY451" s="254" t="s">
        <v>238</v>
      </c>
    </row>
    <row r="452" s="16" customFormat="1">
      <c r="A452" s="16"/>
      <c r="B452" s="266"/>
      <c r="C452" s="267"/>
      <c r="D452" s="227" t="s">
        <v>248</v>
      </c>
      <c r="E452" s="268" t="s">
        <v>19</v>
      </c>
      <c r="F452" s="269" t="s">
        <v>541</v>
      </c>
      <c r="G452" s="267"/>
      <c r="H452" s="270">
        <v>4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6" t="s">
        <v>248</v>
      </c>
      <c r="AU452" s="276" t="s">
        <v>78</v>
      </c>
      <c r="AV452" s="16" t="s">
        <v>109</v>
      </c>
      <c r="AW452" s="16" t="s">
        <v>32</v>
      </c>
      <c r="AX452" s="16" t="s">
        <v>69</v>
      </c>
      <c r="AY452" s="276" t="s">
        <v>238</v>
      </c>
    </row>
    <row r="453" s="15" customFormat="1">
      <c r="A453" s="15"/>
      <c r="B453" s="255"/>
      <c r="C453" s="256"/>
      <c r="D453" s="227" t="s">
        <v>248</v>
      </c>
      <c r="E453" s="257" t="s">
        <v>19</v>
      </c>
      <c r="F453" s="258" t="s">
        <v>253</v>
      </c>
      <c r="G453" s="256"/>
      <c r="H453" s="259">
        <v>8</v>
      </c>
      <c r="I453" s="260"/>
      <c r="J453" s="256"/>
      <c r="K453" s="256"/>
      <c r="L453" s="261"/>
      <c r="M453" s="262"/>
      <c r="N453" s="263"/>
      <c r="O453" s="263"/>
      <c r="P453" s="263"/>
      <c r="Q453" s="263"/>
      <c r="R453" s="263"/>
      <c r="S453" s="263"/>
      <c r="T453" s="264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5" t="s">
        <v>248</v>
      </c>
      <c r="AU453" s="265" t="s">
        <v>78</v>
      </c>
      <c r="AV453" s="15" t="s">
        <v>244</v>
      </c>
      <c r="AW453" s="15" t="s">
        <v>32</v>
      </c>
      <c r="AX453" s="15" t="s">
        <v>76</v>
      </c>
      <c r="AY453" s="265" t="s">
        <v>238</v>
      </c>
    </row>
    <row r="454" s="2" customFormat="1" ht="33" customHeight="1">
      <c r="A454" s="39"/>
      <c r="B454" s="40"/>
      <c r="C454" s="214" t="s">
        <v>542</v>
      </c>
      <c r="D454" s="214" t="s">
        <v>240</v>
      </c>
      <c r="E454" s="215" t="s">
        <v>543</v>
      </c>
      <c r="F454" s="216" t="s">
        <v>544</v>
      </c>
      <c r="G454" s="217" t="s">
        <v>281</v>
      </c>
      <c r="H454" s="218">
        <v>3</v>
      </c>
      <c r="I454" s="219"/>
      <c r="J454" s="220">
        <f>ROUND(I454*H454,2)</f>
        <v>0</v>
      </c>
      <c r="K454" s="216" t="s">
        <v>243</v>
      </c>
      <c r="L454" s="45"/>
      <c r="M454" s="221" t="s">
        <v>19</v>
      </c>
      <c r="N454" s="222" t="s">
        <v>40</v>
      </c>
      <c r="O454" s="85"/>
      <c r="P454" s="223">
        <f>O454*H454</f>
        <v>0</v>
      </c>
      <c r="Q454" s="223">
        <v>0.033279999999999997</v>
      </c>
      <c r="R454" s="223">
        <f>Q454*H454</f>
        <v>0.099839999999999984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244</v>
      </c>
      <c r="AT454" s="225" t="s">
        <v>240</v>
      </c>
      <c r="AU454" s="225" t="s">
        <v>78</v>
      </c>
      <c r="AY454" s="18" t="s">
        <v>238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76</v>
      </c>
      <c r="BK454" s="226">
        <f>ROUND(I454*H454,2)</f>
        <v>0</v>
      </c>
      <c r="BL454" s="18" t="s">
        <v>244</v>
      </c>
      <c r="BM454" s="225" t="s">
        <v>545</v>
      </c>
    </row>
    <row r="455" s="2" customFormat="1">
      <c r="A455" s="39"/>
      <c r="B455" s="40"/>
      <c r="C455" s="41"/>
      <c r="D455" s="227" t="s">
        <v>245</v>
      </c>
      <c r="E455" s="41"/>
      <c r="F455" s="228" t="s">
        <v>544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245</v>
      </c>
      <c r="AU455" s="18" t="s">
        <v>78</v>
      </c>
    </row>
    <row r="456" s="2" customFormat="1">
      <c r="A456" s="39"/>
      <c r="B456" s="40"/>
      <c r="C456" s="41"/>
      <c r="D456" s="232" t="s">
        <v>246</v>
      </c>
      <c r="E456" s="41"/>
      <c r="F456" s="233" t="s">
        <v>546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246</v>
      </c>
      <c r="AU456" s="18" t="s">
        <v>78</v>
      </c>
    </row>
    <row r="457" s="13" customFormat="1">
      <c r="A457" s="13"/>
      <c r="B457" s="234"/>
      <c r="C457" s="235"/>
      <c r="D457" s="227" t="s">
        <v>248</v>
      </c>
      <c r="E457" s="236" t="s">
        <v>19</v>
      </c>
      <c r="F457" s="237" t="s">
        <v>341</v>
      </c>
      <c r="G457" s="235"/>
      <c r="H457" s="236" t="s">
        <v>19</v>
      </c>
      <c r="I457" s="238"/>
      <c r="J457" s="235"/>
      <c r="K457" s="235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248</v>
      </c>
      <c r="AU457" s="243" t="s">
        <v>78</v>
      </c>
      <c r="AV457" s="13" t="s">
        <v>76</v>
      </c>
      <c r="AW457" s="13" t="s">
        <v>32</v>
      </c>
      <c r="AX457" s="13" t="s">
        <v>69</v>
      </c>
      <c r="AY457" s="243" t="s">
        <v>238</v>
      </c>
    </row>
    <row r="458" s="14" customFormat="1">
      <c r="A458" s="14"/>
      <c r="B458" s="244"/>
      <c r="C458" s="245"/>
      <c r="D458" s="227" t="s">
        <v>248</v>
      </c>
      <c r="E458" s="246" t="s">
        <v>19</v>
      </c>
      <c r="F458" s="247" t="s">
        <v>547</v>
      </c>
      <c r="G458" s="245"/>
      <c r="H458" s="248">
        <v>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248</v>
      </c>
      <c r="AU458" s="254" t="s">
        <v>78</v>
      </c>
      <c r="AV458" s="14" t="s">
        <v>78</v>
      </c>
      <c r="AW458" s="14" t="s">
        <v>32</v>
      </c>
      <c r="AX458" s="14" t="s">
        <v>69</v>
      </c>
      <c r="AY458" s="254" t="s">
        <v>238</v>
      </c>
    </row>
    <row r="459" s="14" customFormat="1">
      <c r="A459" s="14"/>
      <c r="B459" s="244"/>
      <c r="C459" s="245"/>
      <c r="D459" s="227" t="s">
        <v>248</v>
      </c>
      <c r="E459" s="246" t="s">
        <v>19</v>
      </c>
      <c r="F459" s="247" t="s">
        <v>548</v>
      </c>
      <c r="G459" s="245"/>
      <c r="H459" s="248">
        <v>1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248</v>
      </c>
      <c r="AU459" s="254" t="s">
        <v>78</v>
      </c>
      <c r="AV459" s="14" t="s">
        <v>78</v>
      </c>
      <c r="AW459" s="14" t="s">
        <v>32</v>
      </c>
      <c r="AX459" s="14" t="s">
        <v>69</v>
      </c>
      <c r="AY459" s="254" t="s">
        <v>238</v>
      </c>
    </row>
    <row r="460" s="16" customFormat="1">
      <c r="A460" s="16"/>
      <c r="B460" s="266"/>
      <c r="C460" s="267"/>
      <c r="D460" s="227" t="s">
        <v>248</v>
      </c>
      <c r="E460" s="268" t="s">
        <v>19</v>
      </c>
      <c r="F460" s="269" t="s">
        <v>264</v>
      </c>
      <c r="G460" s="267"/>
      <c r="H460" s="270">
        <v>2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6" t="s">
        <v>248</v>
      </c>
      <c r="AU460" s="276" t="s">
        <v>78</v>
      </c>
      <c r="AV460" s="16" t="s">
        <v>109</v>
      </c>
      <c r="AW460" s="16" t="s">
        <v>32</v>
      </c>
      <c r="AX460" s="16" t="s">
        <v>69</v>
      </c>
      <c r="AY460" s="276" t="s">
        <v>238</v>
      </c>
    </row>
    <row r="461" s="13" customFormat="1">
      <c r="A461" s="13"/>
      <c r="B461" s="234"/>
      <c r="C461" s="235"/>
      <c r="D461" s="227" t="s">
        <v>248</v>
      </c>
      <c r="E461" s="236" t="s">
        <v>19</v>
      </c>
      <c r="F461" s="237" t="s">
        <v>549</v>
      </c>
      <c r="G461" s="235"/>
      <c r="H461" s="236" t="s">
        <v>19</v>
      </c>
      <c r="I461" s="238"/>
      <c r="J461" s="235"/>
      <c r="K461" s="235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248</v>
      </c>
      <c r="AU461" s="243" t="s">
        <v>78</v>
      </c>
      <c r="AV461" s="13" t="s">
        <v>76</v>
      </c>
      <c r="AW461" s="13" t="s">
        <v>32</v>
      </c>
      <c r="AX461" s="13" t="s">
        <v>69</v>
      </c>
      <c r="AY461" s="243" t="s">
        <v>238</v>
      </c>
    </row>
    <row r="462" s="14" customFormat="1">
      <c r="A462" s="14"/>
      <c r="B462" s="244"/>
      <c r="C462" s="245"/>
      <c r="D462" s="227" t="s">
        <v>248</v>
      </c>
      <c r="E462" s="246" t="s">
        <v>19</v>
      </c>
      <c r="F462" s="247" t="s">
        <v>547</v>
      </c>
      <c r="G462" s="245"/>
      <c r="H462" s="248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248</v>
      </c>
      <c r="AU462" s="254" t="s">
        <v>78</v>
      </c>
      <c r="AV462" s="14" t="s">
        <v>78</v>
      </c>
      <c r="AW462" s="14" t="s">
        <v>32</v>
      </c>
      <c r="AX462" s="14" t="s">
        <v>69</v>
      </c>
      <c r="AY462" s="254" t="s">
        <v>238</v>
      </c>
    </row>
    <row r="463" s="16" customFormat="1">
      <c r="A463" s="16"/>
      <c r="B463" s="266"/>
      <c r="C463" s="267"/>
      <c r="D463" s="227" t="s">
        <v>248</v>
      </c>
      <c r="E463" s="268" t="s">
        <v>19</v>
      </c>
      <c r="F463" s="269" t="s">
        <v>550</v>
      </c>
      <c r="G463" s="267"/>
      <c r="H463" s="270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76" t="s">
        <v>248</v>
      </c>
      <c r="AU463" s="276" t="s">
        <v>78</v>
      </c>
      <c r="AV463" s="16" t="s">
        <v>109</v>
      </c>
      <c r="AW463" s="16" t="s">
        <v>32</v>
      </c>
      <c r="AX463" s="16" t="s">
        <v>69</v>
      </c>
      <c r="AY463" s="276" t="s">
        <v>238</v>
      </c>
    </row>
    <row r="464" s="15" customFormat="1">
      <c r="A464" s="15"/>
      <c r="B464" s="255"/>
      <c r="C464" s="256"/>
      <c r="D464" s="227" t="s">
        <v>248</v>
      </c>
      <c r="E464" s="257" t="s">
        <v>19</v>
      </c>
      <c r="F464" s="258" t="s">
        <v>253</v>
      </c>
      <c r="G464" s="256"/>
      <c r="H464" s="259">
        <v>3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248</v>
      </c>
      <c r="AU464" s="265" t="s">
        <v>78</v>
      </c>
      <c r="AV464" s="15" t="s">
        <v>244</v>
      </c>
      <c r="AW464" s="15" t="s">
        <v>32</v>
      </c>
      <c r="AX464" s="15" t="s">
        <v>76</v>
      </c>
      <c r="AY464" s="265" t="s">
        <v>238</v>
      </c>
    </row>
    <row r="465" s="2" customFormat="1" ht="16.5" customHeight="1">
      <c r="A465" s="39"/>
      <c r="B465" s="40"/>
      <c r="C465" s="214" t="s">
        <v>414</v>
      </c>
      <c r="D465" s="214" t="s">
        <v>240</v>
      </c>
      <c r="E465" s="215" t="s">
        <v>551</v>
      </c>
      <c r="F465" s="216" t="s">
        <v>552</v>
      </c>
      <c r="G465" s="217" t="s">
        <v>308</v>
      </c>
      <c r="H465" s="218">
        <v>0.26100000000000001</v>
      </c>
      <c r="I465" s="219"/>
      <c r="J465" s="220">
        <f>ROUND(I465*H465,2)</f>
        <v>0</v>
      </c>
      <c r="K465" s="216" t="s">
        <v>243</v>
      </c>
      <c r="L465" s="45"/>
      <c r="M465" s="221" t="s">
        <v>19</v>
      </c>
      <c r="N465" s="222" t="s">
        <v>40</v>
      </c>
      <c r="O465" s="85"/>
      <c r="P465" s="223">
        <f>O465*H465</f>
        <v>0</v>
      </c>
      <c r="Q465" s="223">
        <v>1.94302</v>
      </c>
      <c r="R465" s="223">
        <f>Q465*H465</f>
        <v>0.50712822000000002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244</v>
      </c>
      <c r="AT465" s="225" t="s">
        <v>240</v>
      </c>
      <c r="AU465" s="225" t="s">
        <v>78</v>
      </c>
      <c r="AY465" s="18" t="s">
        <v>238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76</v>
      </c>
      <c r="BK465" s="226">
        <f>ROUND(I465*H465,2)</f>
        <v>0</v>
      </c>
      <c r="BL465" s="18" t="s">
        <v>244</v>
      </c>
      <c r="BM465" s="225" t="s">
        <v>553</v>
      </c>
    </row>
    <row r="466" s="2" customFormat="1">
      <c r="A466" s="39"/>
      <c r="B466" s="40"/>
      <c r="C466" s="41"/>
      <c r="D466" s="227" t="s">
        <v>245</v>
      </c>
      <c r="E466" s="41"/>
      <c r="F466" s="228" t="s">
        <v>552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245</v>
      </c>
      <c r="AU466" s="18" t="s">
        <v>78</v>
      </c>
    </row>
    <row r="467" s="2" customFormat="1">
      <c r="A467" s="39"/>
      <c r="B467" s="40"/>
      <c r="C467" s="41"/>
      <c r="D467" s="232" t="s">
        <v>246</v>
      </c>
      <c r="E467" s="41"/>
      <c r="F467" s="233" t="s">
        <v>554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246</v>
      </c>
      <c r="AU467" s="18" t="s">
        <v>78</v>
      </c>
    </row>
    <row r="468" s="13" customFormat="1">
      <c r="A468" s="13"/>
      <c r="B468" s="234"/>
      <c r="C468" s="235"/>
      <c r="D468" s="227" t="s">
        <v>248</v>
      </c>
      <c r="E468" s="236" t="s">
        <v>19</v>
      </c>
      <c r="F468" s="237" t="s">
        <v>341</v>
      </c>
      <c r="G468" s="235"/>
      <c r="H468" s="236" t="s">
        <v>19</v>
      </c>
      <c r="I468" s="238"/>
      <c r="J468" s="235"/>
      <c r="K468" s="235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248</v>
      </c>
      <c r="AU468" s="243" t="s">
        <v>78</v>
      </c>
      <c r="AV468" s="13" t="s">
        <v>76</v>
      </c>
      <c r="AW468" s="13" t="s">
        <v>32</v>
      </c>
      <c r="AX468" s="13" t="s">
        <v>69</v>
      </c>
      <c r="AY468" s="243" t="s">
        <v>238</v>
      </c>
    </row>
    <row r="469" s="14" customFormat="1">
      <c r="A469" s="14"/>
      <c r="B469" s="244"/>
      <c r="C469" s="245"/>
      <c r="D469" s="227" t="s">
        <v>248</v>
      </c>
      <c r="E469" s="246" t="s">
        <v>19</v>
      </c>
      <c r="F469" s="247" t="s">
        <v>555</v>
      </c>
      <c r="G469" s="245"/>
      <c r="H469" s="248">
        <v>0.055800000000000002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248</v>
      </c>
      <c r="AU469" s="254" t="s">
        <v>78</v>
      </c>
      <c r="AV469" s="14" t="s">
        <v>78</v>
      </c>
      <c r="AW469" s="14" t="s">
        <v>32</v>
      </c>
      <c r="AX469" s="14" t="s">
        <v>69</v>
      </c>
      <c r="AY469" s="254" t="s">
        <v>238</v>
      </c>
    </row>
    <row r="470" s="14" customFormat="1">
      <c r="A470" s="14"/>
      <c r="B470" s="244"/>
      <c r="C470" s="245"/>
      <c r="D470" s="227" t="s">
        <v>248</v>
      </c>
      <c r="E470" s="246" t="s">
        <v>19</v>
      </c>
      <c r="F470" s="247" t="s">
        <v>556</v>
      </c>
      <c r="G470" s="245"/>
      <c r="H470" s="248">
        <v>0.061199999999999997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248</v>
      </c>
      <c r="AU470" s="254" t="s">
        <v>78</v>
      </c>
      <c r="AV470" s="14" t="s">
        <v>78</v>
      </c>
      <c r="AW470" s="14" t="s">
        <v>32</v>
      </c>
      <c r="AX470" s="14" t="s">
        <v>69</v>
      </c>
      <c r="AY470" s="254" t="s">
        <v>238</v>
      </c>
    </row>
    <row r="471" s="16" customFormat="1">
      <c r="A471" s="16"/>
      <c r="B471" s="266"/>
      <c r="C471" s="267"/>
      <c r="D471" s="227" t="s">
        <v>248</v>
      </c>
      <c r="E471" s="268" t="s">
        <v>19</v>
      </c>
      <c r="F471" s="269" t="s">
        <v>264</v>
      </c>
      <c r="G471" s="267"/>
      <c r="H471" s="270">
        <v>0.11700000000000001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6" t="s">
        <v>248</v>
      </c>
      <c r="AU471" s="276" t="s">
        <v>78</v>
      </c>
      <c r="AV471" s="16" t="s">
        <v>109</v>
      </c>
      <c r="AW471" s="16" t="s">
        <v>32</v>
      </c>
      <c r="AX471" s="16" t="s">
        <v>69</v>
      </c>
      <c r="AY471" s="276" t="s">
        <v>238</v>
      </c>
    </row>
    <row r="472" s="13" customFormat="1">
      <c r="A472" s="13"/>
      <c r="B472" s="234"/>
      <c r="C472" s="235"/>
      <c r="D472" s="227" t="s">
        <v>248</v>
      </c>
      <c r="E472" s="236" t="s">
        <v>19</v>
      </c>
      <c r="F472" s="237" t="s">
        <v>540</v>
      </c>
      <c r="G472" s="235"/>
      <c r="H472" s="236" t="s">
        <v>19</v>
      </c>
      <c r="I472" s="238"/>
      <c r="J472" s="235"/>
      <c r="K472" s="235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248</v>
      </c>
      <c r="AU472" s="243" t="s">
        <v>78</v>
      </c>
      <c r="AV472" s="13" t="s">
        <v>76</v>
      </c>
      <c r="AW472" s="13" t="s">
        <v>32</v>
      </c>
      <c r="AX472" s="13" t="s">
        <v>69</v>
      </c>
      <c r="AY472" s="243" t="s">
        <v>238</v>
      </c>
    </row>
    <row r="473" s="14" customFormat="1">
      <c r="A473" s="14"/>
      <c r="B473" s="244"/>
      <c r="C473" s="245"/>
      <c r="D473" s="227" t="s">
        <v>248</v>
      </c>
      <c r="E473" s="246" t="s">
        <v>19</v>
      </c>
      <c r="F473" s="247" t="s">
        <v>557</v>
      </c>
      <c r="G473" s="245"/>
      <c r="H473" s="248">
        <v>0.039600000000000003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248</v>
      </c>
      <c r="AU473" s="254" t="s">
        <v>78</v>
      </c>
      <c r="AV473" s="14" t="s">
        <v>78</v>
      </c>
      <c r="AW473" s="14" t="s">
        <v>32</v>
      </c>
      <c r="AX473" s="14" t="s">
        <v>69</v>
      </c>
      <c r="AY473" s="254" t="s">
        <v>238</v>
      </c>
    </row>
    <row r="474" s="14" customFormat="1">
      <c r="A474" s="14"/>
      <c r="B474" s="244"/>
      <c r="C474" s="245"/>
      <c r="D474" s="227" t="s">
        <v>248</v>
      </c>
      <c r="E474" s="246" t="s">
        <v>19</v>
      </c>
      <c r="F474" s="247" t="s">
        <v>558</v>
      </c>
      <c r="G474" s="245"/>
      <c r="H474" s="248">
        <v>0.039600000000000003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248</v>
      </c>
      <c r="AU474" s="254" t="s">
        <v>78</v>
      </c>
      <c r="AV474" s="14" t="s">
        <v>78</v>
      </c>
      <c r="AW474" s="14" t="s">
        <v>32</v>
      </c>
      <c r="AX474" s="14" t="s">
        <v>69</v>
      </c>
      <c r="AY474" s="254" t="s">
        <v>238</v>
      </c>
    </row>
    <row r="475" s="16" customFormat="1">
      <c r="A475" s="16"/>
      <c r="B475" s="266"/>
      <c r="C475" s="267"/>
      <c r="D475" s="227" t="s">
        <v>248</v>
      </c>
      <c r="E475" s="268" t="s">
        <v>19</v>
      </c>
      <c r="F475" s="269" t="s">
        <v>541</v>
      </c>
      <c r="G475" s="267"/>
      <c r="H475" s="270">
        <v>0.079200000000000007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6" t="s">
        <v>248</v>
      </c>
      <c r="AU475" s="276" t="s">
        <v>78</v>
      </c>
      <c r="AV475" s="16" t="s">
        <v>109</v>
      </c>
      <c r="AW475" s="16" t="s">
        <v>32</v>
      </c>
      <c r="AX475" s="16" t="s">
        <v>69</v>
      </c>
      <c r="AY475" s="276" t="s">
        <v>238</v>
      </c>
    </row>
    <row r="476" s="13" customFormat="1">
      <c r="A476" s="13"/>
      <c r="B476" s="234"/>
      <c r="C476" s="235"/>
      <c r="D476" s="227" t="s">
        <v>248</v>
      </c>
      <c r="E476" s="236" t="s">
        <v>19</v>
      </c>
      <c r="F476" s="237" t="s">
        <v>533</v>
      </c>
      <c r="G476" s="235"/>
      <c r="H476" s="236" t="s">
        <v>19</v>
      </c>
      <c r="I476" s="238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248</v>
      </c>
      <c r="AU476" s="243" t="s">
        <v>78</v>
      </c>
      <c r="AV476" s="13" t="s">
        <v>76</v>
      </c>
      <c r="AW476" s="13" t="s">
        <v>32</v>
      </c>
      <c r="AX476" s="13" t="s">
        <v>69</v>
      </c>
      <c r="AY476" s="243" t="s">
        <v>238</v>
      </c>
    </row>
    <row r="477" s="13" customFormat="1">
      <c r="A477" s="13"/>
      <c r="B477" s="234"/>
      <c r="C477" s="235"/>
      <c r="D477" s="227" t="s">
        <v>248</v>
      </c>
      <c r="E477" s="236" t="s">
        <v>19</v>
      </c>
      <c r="F477" s="237" t="s">
        <v>559</v>
      </c>
      <c r="G477" s="235"/>
      <c r="H477" s="236" t="s">
        <v>19</v>
      </c>
      <c r="I477" s="238"/>
      <c r="J477" s="235"/>
      <c r="K477" s="235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248</v>
      </c>
      <c r="AU477" s="243" t="s">
        <v>78</v>
      </c>
      <c r="AV477" s="13" t="s">
        <v>76</v>
      </c>
      <c r="AW477" s="13" t="s">
        <v>32</v>
      </c>
      <c r="AX477" s="13" t="s">
        <v>69</v>
      </c>
      <c r="AY477" s="243" t="s">
        <v>238</v>
      </c>
    </row>
    <row r="478" s="14" customFormat="1">
      <c r="A478" s="14"/>
      <c r="B478" s="244"/>
      <c r="C478" s="245"/>
      <c r="D478" s="227" t="s">
        <v>248</v>
      </c>
      <c r="E478" s="246" t="s">
        <v>19</v>
      </c>
      <c r="F478" s="247" t="s">
        <v>560</v>
      </c>
      <c r="G478" s="245"/>
      <c r="H478" s="248">
        <v>0.065000000000000002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248</v>
      </c>
      <c r="AU478" s="254" t="s">
        <v>78</v>
      </c>
      <c r="AV478" s="14" t="s">
        <v>78</v>
      </c>
      <c r="AW478" s="14" t="s">
        <v>32</v>
      </c>
      <c r="AX478" s="14" t="s">
        <v>69</v>
      </c>
      <c r="AY478" s="254" t="s">
        <v>238</v>
      </c>
    </row>
    <row r="479" s="16" customFormat="1">
      <c r="A479" s="16"/>
      <c r="B479" s="266"/>
      <c r="C479" s="267"/>
      <c r="D479" s="227" t="s">
        <v>248</v>
      </c>
      <c r="E479" s="268" t="s">
        <v>19</v>
      </c>
      <c r="F479" s="269" t="s">
        <v>561</v>
      </c>
      <c r="G479" s="267"/>
      <c r="H479" s="270">
        <v>0.065000000000000002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6" t="s">
        <v>248</v>
      </c>
      <c r="AU479" s="276" t="s">
        <v>78</v>
      </c>
      <c r="AV479" s="16" t="s">
        <v>109</v>
      </c>
      <c r="AW479" s="16" t="s">
        <v>32</v>
      </c>
      <c r="AX479" s="16" t="s">
        <v>69</v>
      </c>
      <c r="AY479" s="276" t="s">
        <v>238</v>
      </c>
    </row>
    <row r="480" s="15" customFormat="1">
      <c r="A480" s="15"/>
      <c r="B480" s="255"/>
      <c r="C480" s="256"/>
      <c r="D480" s="227" t="s">
        <v>248</v>
      </c>
      <c r="E480" s="257" t="s">
        <v>19</v>
      </c>
      <c r="F480" s="258" t="s">
        <v>253</v>
      </c>
      <c r="G480" s="256"/>
      <c r="H480" s="259">
        <v>0.26119999999999999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5" t="s">
        <v>248</v>
      </c>
      <c r="AU480" s="265" t="s">
        <v>78</v>
      </c>
      <c r="AV480" s="15" t="s">
        <v>244</v>
      </c>
      <c r="AW480" s="15" t="s">
        <v>32</v>
      </c>
      <c r="AX480" s="15" t="s">
        <v>76</v>
      </c>
      <c r="AY480" s="265" t="s">
        <v>238</v>
      </c>
    </row>
    <row r="481" s="2" customFormat="1" ht="24.15" customHeight="1">
      <c r="A481" s="39"/>
      <c r="B481" s="40"/>
      <c r="C481" s="214" t="s">
        <v>562</v>
      </c>
      <c r="D481" s="214" t="s">
        <v>240</v>
      </c>
      <c r="E481" s="215" t="s">
        <v>563</v>
      </c>
      <c r="F481" s="216" t="s">
        <v>564</v>
      </c>
      <c r="G481" s="217" t="s">
        <v>384</v>
      </c>
      <c r="H481" s="218">
        <v>0.16500000000000001</v>
      </c>
      <c r="I481" s="219"/>
      <c r="J481" s="220">
        <f>ROUND(I481*H481,2)</f>
        <v>0</v>
      </c>
      <c r="K481" s="216" t="s">
        <v>243</v>
      </c>
      <c r="L481" s="45"/>
      <c r="M481" s="221" t="s">
        <v>19</v>
      </c>
      <c r="N481" s="222" t="s">
        <v>40</v>
      </c>
      <c r="O481" s="85"/>
      <c r="P481" s="223">
        <f>O481*H481</f>
        <v>0</v>
      </c>
      <c r="Q481" s="223">
        <v>1.0900000000000001</v>
      </c>
      <c r="R481" s="223">
        <f>Q481*H481</f>
        <v>0.17985000000000001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244</v>
      </c>
      <c r="AT481" s="225" t="s">
        <v>240</v>
      </c>
      <c r="AU481" s="225" t="s">
        <v>78</v>
      </c>
      <c r="AY481" s="18" t="s">
        <v>238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76</v>
      </c>
      <c r="BK481" s="226">
        <f>ROUND(I481*H481,2)</f>
        <v>0</v>
      </c>
      <c r="BL481" s="18" t="s">
        <v>244</v>
      </c>
      <c r="BM481" s="225" t="s">
        <v>565</v>
      </c>
    </row>
    <row r="482" s="2" customFormat="1">
      <c r="A482" s="39"/>
      <c r="B482" s="40"/>
      <c r="C482" s="41"/>
      <c r="D482" s="227" t="s">
        <v>245</v>
      </c>
      <c r="E482" s="41"/>
      <c r="F482" s="228" t="s">
        <v>564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245</v>
      </c>
      <c r="AU482" s="18" t="s">
        <v>78</v>
      </c>
    </row>
    <row r="483" s="2" customFormat="1">
      <c r="A483" s="39"/>
      <c r="B483" s="40"/>
      <c r="C483" s="41"/>
      <c r="D483" s="232" t="s">
        <v>246</v>
      </c>
      <c r="E483" s="41"/>
      <c r="F483" s="233" t="s">
        <v>566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246</v>
      </c>
      <c r="AU483" s="18" t="s">
        <v>78</v>
      </c>
    </row>
    <row r="484" s="13" customFormat="1">
      <c r="A484" s="13"/>
      <c r="B484" s="234"/>
      <c r="C484" s="235"/>
      <c r="D484" s="227" t="s">
        <v>248</v>
      </c>
      <c r="E484" s="236" t="s">
        <v>19</v>
      </c>
      <c r="F484" s="237" t="s">
        <v>341</v>
      </c>
      <c r="G484" s="235"/>
      <c r="H484" s="236" t="s">
        <v>19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248</v>
      </c>
      <c r="AU484" s="243" t="s">
        <v>78</v>
      </c>
      <c r="AV484" s="13" t="s">
        <v>76</v>
      </c>
      <c r="AW484" s="13" t="s">
        <v>32</v>
      </c>
      <c r="AX484" s="13" t="s">
        <v>69</v>
      </c>
      <c r="AY484" s="243" t="s">
        <v>238</v>
      </c>
    </row>
    <row r="485" s="14" customFormat="1">
      <c r="A485" s="14"/>
      <c r="B485" s="244"/>
      <c r="C485" s="245"/>
      <c r="D485" s="227" t="s">
        <v>248</v>
      </c>
      <c r="E485" s="246" t="s">
        <v>19</v>
      </c>
      <c r="F485" s="247" t="s">
        <v>567</v>
      </c>
      <c r="G485" s="245"/>
      <c r="H485" s="248">
        <v>0.034410000000000003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248</v>
      </c>
      <c r="AU485" s="254" t="s">
        <v>78</v>
      </c>
      <c r="AV485" s="14" t="s">
        <v>78</v>
      </c>
      <c r="AW485" s="14" t="s">
        <v>32</v>
      </c>
      <c r="AX485" s="14" t="s">
        <v>69</v>
      </c>
      <c r="AY485" s="254" t="s">
        <v>238</v>
      </c>
    </row>
    <row r="486" s="14" customFormat="1">
      <c r="A486" s="14"/>
      <c r="B486" s="244"/>
      <c r="C486" s="245"/>
      <c r="D486" s="227" t="s">
        <v>248</v>
      </c>
      <c r="E486" s="246" t="s">
        <v>19</v>
      </c>
      <c r="F486" s="247" t="s">
        <v>568</v>
      </c>
      <c r="G486" s="245"/>
      <c r="H486" s="248">
        <v>0.037740000000000003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248</v>
      </c>
      <c r="AU486" s="254" t="s">
        <v>78</v>
      </c>
      <c r="AV486" s="14" t="s">
        <v>78</v>
      </c>
      <c r="AW486" s="14" t="s">
        <v>32</v>
      </c>
      <c r="AX486" s="14" t="s">
        <v>69</v>
      </c>
      <c r="AY486" s="254" t="s">
        <v>238</v>
      </c>
    </row>
    <row r="487" s="16" customFormat="1">
      <c r="A487" s="16"/>
      <c r="B487" s="266"/>
      <c r="C487" s="267"/>
      <c r="D487" s="227" t="s">
        <v>248</v>
      </c>
      <c r="E487" s="268" t="s">
        <v>19</v>
      </c>
      <c r="F487" s="269" t="s">
        <v>264</v>
      </c>
      <c r="G487" s="267"/>
      <c r="H487" s="270">
        <v>0.072150000000000006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76" t="s">
        <v>248</v>
      </c>
      <c r="AU487" s="276" t="s">
        <v>78</v>
      </c>
      <c r="AV487" s="16" t="s">
        <v>109</v>
      </c>
      <c r="AW487" s="16" t="s">
        <v>32</v>
      </c>
      <c r="AX487" s="16" t="s">
        <v>69</v>
      </c>
      <c r="AY487" s="276" t="s">
        <v>238</v>
      </c>
    </row>
    <row r="488" s="13" customFormat="1">
      <c r="A488" s="13"/>
      <c r="B488" s="234"/>
      <c r="C488" s="235"/>
      <c r="D488" s="227" t="s">
        <v>248</v>
      </c>
      <c r="E488" s="236" t="s">
        <v>19</v>
      </c>
      <c r="F488" s="237" t="s">
        <v>540</v>
      </c>
      <c r="G488" s="235"/>
      <c r="H488" s="236" t="s">
        <v>19</v>
      </c>
      <c r="I488" s="238"/>
      <c r="J488" s="235"/>
      <c r="K488" s="235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248</v>
      </c>
      <c r="AU488" s="243" t="s">
        <v>78</v>
      </c>
      <c r="AV488" s="13" t="s">
        <v>76</v>
      </c>
      <c r="AW488" s="13" t="s">
        <v>32</v>
      </c>
      <c r="AX488" s="13" t="s">
        <v>69</v>
      </c>
      <c r="AY488" s="243" t="s">
        <v>238</v>
      </c>
    </row>
    <row r="489" s="14" customFormat="1">
      <c r="A489" s="14"/>
      <c r="B489" s="244"/>
      <c r="C489" s="245"/>
      <c r="D489" s="227" t="s">
        <v>248</v>
      </c>
      <c r="E489" s="246" t="s">
        <v>19</v>
      </c>
      <c r="F489" s="247" t="s">
        <v>569</v>
      </c>
      <c r="G489" s="245"/>
      <c r="H489" s="248">
        <v>0.024420000000000001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248</v>
      </c>
      <c r="AU489" s="254" t="s">
        <v>78</v>
      </c>
      <c r="AV489" s="14" t="s">
        <v>78</v>
      </c>
      <c r="AW489" s="14" t="s">
        <v>32</v>
      </c>
      <c r="AX489" s="14" t="s">
        <v>69</v>
      </c>
      <c r="AY489" s="254" t="s">
        <v>238</v>
      </c>
    </row>
    <row r="490" s="14" customFormat="1">
      <c r="A490" s="14"/>
      <c r="B490" s="244"/>
      <c r="C490" s="245"/>
      <c r="D490" s="227" t="s">
        <v>248</v>
      </c>
      <c r="E490" s="246" t="s">
        <v>19</v>
      </c>
      <c r="F490" s="247" t="s">
        <v>570</v>
      </c>
      <c r="G490" s="245"/>
      <c r="H490" s="248">
        <v>0.024420000000000001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248</v>
      </c>
      <c r="AU490" s="254" t="s">
        <v>78</v>
      </c>
      <c r="AV490" s="14" t="s">
        <v>78</v>
      </c>
      <c r="AW490" s="14" t="s">
        <v>32</v>
      </c>
      <c r="AX490" s="14" t="s">
        <v>69</v>
      </c>
      <c r="AY490" s="254" t="s">
        <v>238</v>
      </c>
    </row>
    <row r="491" s="16" customFormat="1">
      <c r="A491" s="16"/>
      <c r="B491" s="266"/>
      <c r="C491" s="267"/>
      <c r="D491" s="227" t="s">
        <v>248</v>
      </c>
      <c r="E491" s="268" t="s">
        <v>19</v>
      </c>
      <c r="F491" s="269" t="s">
        <v>541</v>
      </c>
      <c r="G491" s="267"/>
      <c r="H491" s="270">
        <v>0.048840000000000001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6" t="s">
        <v>248</v>
      </c>
      <c r="AU491" s="276" t="s">
        <v>78</v>
      </c>
      <c r="AV491" s="16" t="s">
        <v>109</v>
      </c>
      <c r="AW491" s="16" t="s">
        <v>32</v>
      </c>
      <c r="AX491" s="16" t="s">
        <v>69</v>
      </c>
      <c r="AY491" s="276" t="s">
        <v>238</v>
      </c>
    </row>
    <row r="492" s="13" customFormat="1">
      <c r="A492" s="13"/>
      <c r="B492" s="234"/>
      <c r="C492" s="235"/>
      <c r="D492" s="227" t="s">
        <v>248</v>
      </c>
      <c r="E492" s="236" t="s">
        <v>19</v>
      </c>
      <c r="F492" s="237" t="s">
        <v>533</v>
      </c>
      <c r="G492" s="235"/>
      <c r="H492" s="236" t="s">
        <v>19</v>
      </c>
      <c r="I492" s="238"/>
      <c r="J492" s="235"/>
      <c r="K492" s="235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248</v>
      </c>
      <c r="AU492" s="243" t="s">
        <v>78</v>
      </c>
      <c r="AV492" s="13" t="s">
        <v>76</v>
      </c>
      <c r="AW492" s="13" t="s">
        <v>32</v>
      </c>
      <c r="AX492" s="13" t="s">
        <v>69</v>
      </c>
      <c r="AY492" s="243" t="s">
        <v>238</v>
      </c>
    </row>
    <row r="493" s="13" customFormat="1">
      <c r="A493" s="13"/>
      <c r="B493" s="234"/>
      <c r="C493" s="235"/>
      <c r="D493" s="227" t="s">
        <v>248</v>
      </c>
      <c r="E493" s="236" t="s">
        <v>19</v>
      </c>
      <c r="F493" s="237" t="s">
        <v>559</v>
      </c>
      <c r="G493" s="235"/>
      <c r="H493" s="236" t="s">
        <v>19</v>
      </c>
      <c r="I493" s="238"/>
      <c r="J493" s="235"/>
      <c r="K493" s="235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248</v>
      </c>
      <c r="AU493" s="243" t="s">
        <v>78</v>
      </c>
      <c r="AV493" s="13" t="s">
        <v>76</v>
      </c>
      <c r="AW493" s="13" t="s">
        <v>32</v>
      </c>
      <c r="AX493" s="13" t="s">
        <v>69</v>
      </c>
      <c r="AY493" s="243" t="s">
        <v>238</v>
      </c>
    </row>
    <row r="494" s="14" customFormat="1">
      <c r="A494" s="14"/>
      <c r="B494" s="244"/>
      <c r="C494" s="245"/>
      <c r="D494" s="227" t="s">
        <v>248</v>
      </c>
      <c r="E494" s="246" t="s">
        <v>19</v>
      </c>
      <c r="F494" s="247" t="s">
        <v>571</v>
      </c>
      <c r="G494" s="245"/>
      <c r="H494" s="248">
        <v>0.044200000000000003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248</v>
      </c>
      <c r="AU494" s="254" t="s">
        <v>78</v>
      </c>
      <c r="AV494" s="14" t="s">
        <v>78</v>
      </c>
      <c r="AW494" s="14" t="s">
        <v>32</v>
      </c>
      <c r="AX494" s="14" t="s">
        <v>69</v>
      </c>
      <c r="AY494" s="254" t="s">
        <v>238</v>
      </c>
    </row>
    <row r="495" s="16" customFormat="1">
      <c r="A495" s="16"/>
      <c r="B495" s="266"/>
      <c r="C495" s="267"/>
      <c r="D495" s="227" t="s">
        <v>248</v>
      </c>
      <c r="E495" s="268" t="s">
        <v>19</v>
      </c>
      <c r="F495" s="269" t="s">
        <v>561</v>
      </c>
      <c r="G495" s="267"/>
      <c r="H495" s="270">
        <v>0.044200000000000003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76" t="s">
        <v>248</v>
      </c>
      <c r="AU495" s="276" t="s">
        <v>78</v>
      </c>
      <c r="AV495" s="16" t="s">
        <v>109</v>
      </c>
      <c r="AW495" s="16" t="s">
        <v>32</v>
      </c>
      <c r="AX495" s="16" t="s">
        <v>69</v>
      </c>
      <c r="AY495" s="276" t="s">
        <v>238</v>
      </c>
    </row>
    <row r="496" s="15" customFormat="1">
      <c r="A496" s="15"/>
      <c r="B496" s="255"/>
      <c r="C496" s="256"/>
      <c r="D496" s="227" t="s">
        <v>248</v>
      </c>
      <c r="E496" s="257" t="s">
        <v>19</v>
      </c>
      <c r="F496" s="258" t="s">
        <v>253</v>
      </c>
      <c r="G496" s="256"/>
      <c r="H496" s="259">
        <v>0.16519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248</v>
      </c>
      <c r="AU496" s="265" t="s">
        <v>78</v>
      </c>
      <c r="AV496" s="15" t="s">
        <v>244</v>
      </c>
      <c r="AW496" s="15" t="s">
        <v>32</v>
      </c>
      <c r="AX496" s="15" t="s">
        <v>76</v>
      </c>
      <c r="AY496" s="265" t="s">
        <v>238</v>
      </c>
    </row>
    <row r="497" s="2" customFormat="1" ht="24.15" customHeight="1">
      <c r="A497" s="39"/>
      <c r="B497" s="40"/>
      <c r="C497" s="214" t="s">
        <v>419</v>
      </c>
      <c r="D497" s="214" t="s">
        <v>240</v>
      </c>
      <c r="E497" s="215" t="s">
        <v>572</v>
      </c>
      <c r="F497" s="216" t="s">
        <v>573</v>
      </c>
      <c r="G497" s="217" t="s">
        <v>384</v>
      </c>
      <c r="H497" s="218">
        <v>1.2210000000000001</v>
      </c>
      <c r="I497" s="219"/>
      <c r="J497" s="220">
        <f>ROUND(I497*H497,2)</f>
        <v>0</v>
      </c>
      <c r="K497" s="216" t="s">
        <v>243</v>
      </c>
      <c r="L497" s="45"/>
      <c r="M497" s="221" t="s">
        <v>19</v>
      </c>
      <c r="N497" s="222" t="s">
        <v>40</v>
      </c>
      <c r="O497" s="85"/>
      <c r="P497" s="223">
        <f>O497*H497</f>
        <v>0</v>
      </c>
      <c r="Q497" s="223">
        <v>1.0900000000000001</v>
      </c>
      <c r="R497" s="223">
        <f>Q497*H497</f>
        <v>1.3308900000000001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244</v>
      </c>
      <c r="AT497" s="225" t="s">
        <v>240</v>
      </c>
      <c r="AU497" s="225" t="s">
        <v>78</v>
      </c>
      <c r="AY497" s="18" t="s">
        <v>238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76</v>
      </c>
      <c r="BK497" s="226">
        <f>ROUND(I497*H497,2)</f>
        <v>0</v>
      </c>
      <c r="BL497" s="18" t="s">
        <v>244</v>
      </c>
      <c r="BM497" s="225" t="s">
        <v>574</v>
      </c>
    </row>
    <row r="498" s="2" customFormat="1">
      <c r="A498" s="39"/>
      <c r="B498" s="40"/>
      <c r="C498" s="41"/>
      <c r="D498" s="227" t="s">
        <v>245</v>
      </c>
      <c r="E498" s="41"/>
      <c r="F498" s="228" t="s">
        <v>573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245</v>
      </c>
      <c r="AU498" s="18" t="s">
        <v>78</v>
      </c>
    </row>
    <row r="499" s="2" customFormat="1">
      <c r="A499" s="39"/>
      <c r="B499" s="40"/>
      <c r="C499" s="41"/>
      <c r="D499" s="232" t="s">
        <v>246</v>
      </c>
      <c r="E499" s="41"/>
      <c r="F499" s="233" t="s">
        <v>575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246</v>
      </c>
      <c r="AU499" s="18" t="s">
        <v>78</v>
      </c>
    </row>
    <row r="500" s="13" customFormat="1">
      <c r="A500" s="13"/>
      <c r="B500" s="234"/>
      <c r="C500" s="235"/>
      <c r="D500" s="227" t="s">
        <v>248</v>
      </c>
      <c r="E500" s="236" t="s">
        <v>19</v>
      </c>
      <c r="F500" s="237" t="s">
        <v>533</v>
      </c>
      <c r="G500" s="235"/>
      <c r="H500" s="236" t="s">
        <v>19</v>
      </c>
      <c r="I500" s="238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248</v>
      </c>
      <c r="AU500" s="243" t="s">
        <v>78</v>
      </c>
      <c r="AV500" s="13" t="s">
        <v>76</v>
      </c>
      <c r="AW500" s="13" t="s">
        <v>32</v>
      </c>
      <c r="AX500" s="13" t="s">
        <v>69</v>
      </c>
      <c r="AY500" s="243" t="s">
        <v>238</v>
      </c>
    </row>
    <row r="501" s="13" customFormat="1">
      <c r="A501" s="13"/>
      <c r="B501" s="234"/>
      <c r="C501" s="235"/>
      <c r="D501" s="227" t="s">
        <v>248</v>
      </c>
      <c r="E501" s="236" t="s">
        <v>19</v>
      </c>
      <c r="F501" s="237" t="s">
        <v>576</v>
      </c>
      <c r="G501" s="235"/>
      <c r="H501" s="236" t="s">
        <v>19</v>
      </c>
      <c r="I501" s="238"/>
      <c r="J501" s="235"/>
      <c r="K501" s="235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248</v>
      </c>
      <c r="AU501" s="243" t="s">
        <v>78</v>
      </c>
      <c r="AV501" s="13" t="s">
        <v>76</v>
      </c>
      <c r="AW501" s="13" t="s">
        <v>32</v>
      </c>
      <c r="AX501" s="13" t="s">
        <v>69</v>
      </c>
      <c r="AY501" s="243" t="s">
        <v>238</v>
      </c>
    </row>
    <row r="502" s="14" customFormat="1">
      <c r="A502" s="14"/>
      <c r="B502" s="244"/>
      <c r="C502" s="245"/>
      <c r="D502" s="227" t="s">
        <v>248</v>
      </c>
      <c r="E502" s="246" t="s">
        <v>19</v>
      </c>
      <c r="F502" s="247" t="s">
        <v>577</v>
      </c>
      <c r="G502" s="245"/>
      <c r="H502" s="248">
        <v>1.22075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248</v>
      </c>
      <c r="AU502" s="254" t="s">
        <v>78</v>
      </c>
      <c r="AV502" s="14" t="s">
        <v>78</v>
      </c>
      <c r="AW502" s="14" t="s">
        <v>32</v>
      </c>
      <c r="AX502" s="14" t="s">
        <v>69</v>
      </c>
      <c r="AY502" s="254" t="s">
        <v>238</v>
      </c>
    </row>
    <row r="503" s="15" customFormat="1">
      <c r="A503" s="15"/>
      <c r="B503" s="255"/>
      <c r="C503" s="256"/>
      <c r="D503" s="227" t="s">
        <v>248</v>
      </c>
      <c r="E503" s="257" t="s">
        <v>19</v>
      </c>
      <c r="F503" s="258" t="s">
        <v>253</v>
      </c>
      <c r="G503" s="256"/>
      <c r="H503" s="259">
        <v>1.22075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5" t="s">
        <v>248</v>
      </c>
      <c r="AU503" s="265" t="s">
        <v>78</v>
      </c>
      <c r="AV503" s="15" t="s">
        <v>244</v>
      </c>
      <c r="AW503" s="15" t="s">
        <v>32</v>
      </c>
      <c r="AX503" s="15" t="s">
        <v>76</v>
      </c>
      <c r="AY503" s="265" t="s">
        <v>238</v>
      </c>
    </row>
    <row r="504" s="2" customFormat="1" ht="24.15" customHeight="1">
      <c r="A504" s="39"/>
      <c r="B504" s="40"/>
      <c r="C504" s="214" t="s">
        <v>578</v>
      </c>
      <c r="D504" s="214" t="s">
        <v>240</v>
      </c>
      <c r="E504" s="215" t="s">
        <v>579</v>
      </c>
      <c r="F504" s="216" t="s">
        <v>580</v>
      </c>
      <c r="G504" s="217" t="s">
        <v>384</v>
      </c>
      <c r="H504" s="218">
        <v>1.2210000000000001</v>
      </c>
      <c r="I504" s="219"/>
      <c r="J504" s="220">
        <f>ROUND(I504*H504,2)</f>
        <v>0</v>
      </c>
      <c r="K504" s="216" t="s">
        <v>581</v>
      </c>
      <c r="L504" s="45"/>
      <c r="M504" s="221" t="s">
        <v>19</v>
      </c>
      <c r="N504" s="222" t="s">
        <v>40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244</v>
      </c>
      <c r="AT504" s="225" t="s">
        <v>240</v>
      </c>
      <c r="AU504" s="225" t="s">
        <v>78</v>
      </c>
      <c r="AY504" s="18" t="s">
        <v>238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76</v>
      </c>
      <c r="BK504" s="226">
        <f>ROUND(I504*H504,2)</f>
        <v>0</v>
      </c>
      <c r="BL504" s="18" t="s">
        <v>244</v>
      </c>
      <c r="BM504" s="225" t="s">
        <v>582</v>
      </c>
    </row>
    <row r="505" s="2" customFormat="1">
      <c r="A505" s="39"/>
      <c r="B505" s="40"/>
      <c r="C505" s="41"/>
      <c r="D505" s="227" t="s">
        <v>245</v>
      </c>
      <c r="E505" s="41"/>
      <c r="F505" s="228" t="s">
        <v>583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245</v>
      </c>
      <c r="AU505" s="18" t="s">
        <v>78</v>
      </c>
    </row>
    <row r="506" s="13" customFormat="1">
      <c r="A506" s="13"/>
      <c r="B506" s="234"/>
      <c r="C506" s="235"/>
      <c r="D506" s="227" t="s">
        <v>248</v>
      </c>
      <c r="E506" s="236" t="s">
        <v>19</v>
      </c>
      <c r="F506" s="237" t="s">
        <v>533</v>
      </c>
      <c r="G506" s="235"/>
      <c r="H506" s="236" t="s">
        <v>19</v>
      </c>
      <c r="I506" s="238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248</v>
      </c>
      <c r="AU506" s="243" t="s">
        <v>78</v>
      </c>
      <c r="AV506" s="13" t="s">
        <v>76</v>
      </c>
      <c r="AW506" s="13" t="s">
        <v>32</v>
      </c>
      <c r="AX506" s="13" t="s">
        <v>69</v>
      </c>
      <c r="AY506" s="243" t="s">
        <v>238</v>
      </c>
    </row>
    <row r="507" s="13" customFormat="1">
      <c r="A507" s="13"/>
      <c r="B507" s="234"/>
      <c r="C507" s="235"/>
      <c r="D507" s="227" t="s">
        <v>248</v>
      </c>
      <c r="E507" s="236" t="s">
        <v>19</v>
      </c>
      <c r="F507" s="237" t="s">
        <v>576</v>
      </c>
      <c r="G507" s="235"/>
      <c r="H507" s="236" t="s">
        <v>19</v>
      </c>
      <c r="I507" s="238"/>
      <c r="J507" s="235"/>
      <c r="K507" s="235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248</v>
      </c>
      <c r="AU507" s="243" t="s">
        <v>78</v>
      </c>
      <c r="AV507" s="13" t="s">
        <v>76</v>
      </c>
      <c r="AW507" s="13" t="s">
        <v>32</v>
      </c>
      <c r="AX507" s="13" t="s">
        <v>69</v>
      </c>
      <c r="AY507" s="243" t="s">
        <v>238</v>
      </c>
    </row>
    <row r="508" s="14" customFormat="1">
      <c r="A508" s="14"/>
      <c r="B508" s="244"/>
      <c r="C508" s="245"/>
      <c r="D508" s="227" t="s">
        <v>248</v>
      </c>
      <c r="E508" s="246" t="s">
        <v>19</v>
      </c>
      <c r="F508" s="247" t="s">
        <v>577</v>
      </c>
      <c r="G508" s="245"/>
      <c r="H508" s="248">
        <v>1.22075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248</v>
      </c>
      <c r="AU508" s="254" t="s">
        <v>78</v>
      </c>
      <c r="AV508" s="14" t="s">
        <v>78</v>
      </c>
      <c r="AW508" s="14" t="s">
        <v>32</v>
      </c>
      <c r="AX508" s="14" t="s">
        <v>69</v>
      </c>
      <c r="AY508" s="254" t="s">
        <v>238</v>
      </c>
    </row>
    <row r="509" s="15" customFormat="1">
      <c r="A509" s="15"/>
      <c r="B509" s="255"/>
      <c r="C509" s="256"/>
      <c r="D509" s="227" t="s">
        <v>248</v>
      </c>
      <c r="E509" s="257" t="s">
        <v>19</v>
      </c>
      <c r="F509" s="258" t="s">
        <v>253</v>
      </c>
      <c r="G509" s="256"/>
      <c r="H509" s="259">
        <v>1.22075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5" t="s">
        <v>248</v>
      </c>
      <c r="AU509" s="265" t="s">
        <v>78</v>
      </c>
      <c r="AV509" s="15" t="s">
        <v>244</v>
      </c>
      <c r="AW509" s="15" t="s">
        <v>32</v>
      </c>
      <c r="AX509" s="15" t="s">
        <v>76</v>
      </c>
      <c r="AY509" s="265" t="s">
        <v>238</v>
      </c>
    </row>
    <row r="510" s="2" customFormat="1" ht="24.15" customHeight="1">
      <c r="A510" s="39"/>
      <c r="B510" s="40"/>
      <c r="C510" s="214" t="s">
        <v>428</v>
      </c>
      <c r="D510" s="214" t="s">
        <v>240</v>
      </c>
      <c r="E510" s="215" t="s">
        <v>584</v>
      </c>
      <c r="F510" s="216" t="s">
        <v>585</v>
      </c>
      <c r="G510" s="217" t="s">
        <v>107</v>
      </c>
      <c r="H510" s="218">
        <v>15.800000000000001</v>
      </c>
      <c r="I510" s="219"/>
      <c r="J510" s="220">
        <f>ROUND(I510*H510,2)</f>
        <v>0</v>
      </c>
      <c r="K510" s="216" t="s">
        <v>243</v>
      </c>
      <c r="L510" s="45"/>
      <c r="M510" s="221" t="s">
        <v>19</v>
      </c>
      <c r="N510" s="222" t="s">
        <v>40</v>
      </c>
      <c r="O510" s="85"/>
      <c r="P510" s="223">
        <f>O510*H510</f>
        <v>0</v>
      </c>
      <c r="Q510" s="223">
        <v>0.0022599999999999999</v>
      </c>
      <c r="R510" s="223">
        <f>Q510*H510</f>
        <v>0.035707999999999997</v>
      </c>
      <c r="S510" s="223">
        <v>1.0000000000000001E-05</v>
      </c>
      <c r="T510" s="224">
        <f>S510*H510</f>
        <v>0.00015800000000000002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5" t="s">
        <v>244</v>
      </c>
      <c r="AT510" s="225" t="s">
        <v>240</v>
      </c>
      <c r="AU510" s="225" t="s">
        <v>78</v>
      </c>
      <c r="AY510" s="18" t="s">
        <v>238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8" t="s">
        <v>76</v>
      </c>
      <c r="BK510" s="226">
        <f>ROUND(I510*H510,2)</f>
        <v>0</v>
      </c>
      <c r="BL510" s="18" t="s">
        <v>244</v>
      </c>
      <c r="BM510" s="225" t="s">
        <v>586</v>
      </c>
    </row>
    <row r="511" s="2" customFormat="1">
      <c r="A511" s="39"/>
      <c r="B511" s="40"/>
      <c r="C511" s="41"/>
      <c r="D511" s="227" t="s">
        <v>245</v>
      </c>
      <c r="E511" s="41"/>
      <c r="F511" s="228" t="s">
        <v>585</v>
      </c>
      <c r="G511" s="41"/>
      <c r="H511" s="41"/>
      <c r="I511" s="229"/>
      <c r="J511" s="41"/>
      <c r="K511" s="41"/>
      <c r="L511" s="45"/>
      <c r="M511" s="230"/>
      <c r="N511" s="231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245</v>
      </c>
      <c r="AU511" s="18" t="s">
        <v>78</v>
      </c>
    </row>
    <row r="512" s="2" customFormat="1">
      <c r="A512" s="39"/>
      <c r="B512" s="40"/>
      <c r="C512" s="41"/>
      <c r="D512" s="232" t="s">
        <v>246</v>
      </c>
      <c r="E512" s="41"/>
      <c r="F512" s="233" t="s">
        <v>587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246</v>
      </c>
      <c r="AU512" s="18" t="s">
        <v>78</v>
      </c>
    </row>
    <row r="513" s="13" customFormat="1">
      <c r="A513" s="13"/>
      <c r="B513" s="234"/>
      <c r="C513" s="235"/>
      <c r="D513" s="227" t="s">
        <v>248</v>
      </c>
      <c r="E513" s="236" t="s">
        <v>19</v>
      </c>
      <c r="F513" s="237" t="s">
        <v>262</v>
      </c>
      <c r="G513" s="235"/>
      <c r="H513" s="236" t="s">
        <v>19</v>
      </c>
      <c r="I513" s="238"/>
      <c r="J513" s="235"/>
      <c r="K513" s="235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248</v>
      </c>
      <c r="AU513" s="243" t="s">
        <v>78</v>
      </c>
      <c r="AV513" s="13" t="s">
        <v>76</v>
      </c>
      <c r="AW513" s="13" t="s">
        <v>32</v>
      </c>
      <c r="AX513" s="13" t="s">
        <v>69</v>
      </c>
      <c r="AY513" s="243" t="s">
        <v>238</v>
      </c>
    </row>
    <row r="514" s="14" customFormat="1">
      <c r="A514" s="14"/>
      <c r="B514" s="244"/>
      <c r="C514" s="245"/>
      <c r="D514" s="227" t="s">
        <v>248</v>
      </c>
      <c r="E514" s="246" t="s">
        <v>19</v>
      </c>
      <c r="F514" s="247" t="s">
        <v>588</v>
      </c>
      <c r="G514" s="245"/>
      <c r="H514" s="248">
        <v>3.9500000000000002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248</v>
      </c>
      <c r="AU514" s="254" t="s">
        <v>78</v>
      </c>
      <c r="AV514" s="14" t="s">
        <v>78</v>
      </c>
      <c r="AW514" s="14" t="s">
        <v>32</v>
      </c>
      <c r="AX514" s="14" t="s">
        <v>69</v>
      </c>
      <c r="AY514" s="254" t="s">
        <v>238</v>
      </c>
    </row>
    <row r="515" s="14" customFormat="1">
      <c r="A515" s="14"/>
      <c r="B515" s="244"/>
      <c r="C515" s="245"/>
      <c r="D515" s="227" t="s">
        <v>248</v>
      </c>
      <c r="E515" s="246" t="s">
        <v>19</v>
      </c>
      <c r="F515" s="247" t="s">
        <v>589</v>
      </c>
      <c r="G515" s="245"/>
      <c r="H515" s="248">
        <v>7.9000000000000004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248</v>
      </c>
      <c r="AU515" s="254" t="s">
        <v>78</v>
      </c>
      <c r="AV515" s="14" t="s">
        <v>78</v>
      </c>
      <c r="AW515" s="14" t="s">
        <v>32</v>
      </c>
      <c r="AX515" s="14" t="s">
        <v>69</v>
      </c>
      <c r="AY515" s="254" t="s">
        <v>238</v>
      </c>
    </row>
    <row r="516" s="14" customFormat="1">
      <c r="A516" s="14"/>
      <c r="B516" s="244"/>
      <c r="C516" s="245"/>
      <c r="D516" s="227" t="s">
        <v>248</v>
      </c>
      <c r="E516" s="246" t="s">
        <v>19</v>
      </c>
      <c r="F516" s="247" t="s">
        <v>590</v>
      </c>
      <c r="G516" s="245"/>
      <c r="H516" s="248">
        <v>3.9500000000000002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248</v>
      </c>
      <c r="AU516" s="254" t="s">
        <v>78</v>
      </c>
      <c r="AV516" s="14" t="s">
        <v>78</v>
      </c>
      <c r="AW516" s="14" t="s">
        <v>32</v>
      </c>
      <c r="AX516" s="14" t="s">
        <v>69</v>
      </c>
      <c r="AY516" s="254" t="s">
        <v>238</v>
      </c>
    </row>
    <row r="517" s="16" customFormat="1">
      <c r="A517" s="16"/>
      <c r="B517" s="266"/>
      <c r="C517" s="267"/>
      <c r="D517" s="227" t="s">
        <v>248</v>
      </c>
      <c r="E517" s="268" t="s">
        <v>19</v>
      </c>
      <c r="F517" s="269" t="s">
        <v>264</v>
      </c>
      <c r="G517" s="267"/>
      <c r="H517" s="270">
        <v>15.800000000000001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6" t="s">
        <v>248</v>
      </c>
      <c r="AU517" s="276" t="s">
        <v>78</v>
      </c>
      <c r="AV517" s="16" t="s">
        <v>109</v>
      </c>
      <c r="AW517" s="16" t="s">
        <v>32</v>
      </c>
      <c r="AX517" s="16" t="s">
        <v>69</v>
      </c>
      <c r="AY517" s="276" t="s">
        <v>238</v>
      </c>
    </row>
    <row r="518" s="15" customFormat="1">
      <c r="A518" s="15"/>
      <c r="B518" s="255"/>
      <c r="C518" s="256"/>
      <c r="D518" s="227" t="s">
        <v>248</v>
      </c>
      <c r="E518" s="257" t="s">
        <v>19</v>
      </c>
      <c r="F518" s="258" t="s">
        <v>253</v>
      </c>
      <c r="G518" s="256"/>
      <c r="H518" s="259">
        <v>15.800000000000001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248</v>
      </c>
      <c r="AU518" s="265" t="s">
        <v>78</v>
      </c>
      <c r="AV518" s="15" t="s">
        <v>244</v>
      </c>
      <c r="AW518" s="15" t="s">
        <v>32</v>
      </c>
      <c r="AX518" s="15" t="s">
        <v>76</v>
      </c>
      <c r="AY518" s="265" t="s">
        <v>238</v>
      </c>
    </row>
    <row r="519" s="2" customFormat="1" ht="24.15" customHeight="1">
      <c r="A519" s="39"/>
      <c r="B519" s="40"/>
      <c r="C519" s="214" t="s">
        <v>591</v>
      </c>
      <c r="D519" s="214" t="s">
        <v>240</v>
      </c>
      <c r="E519" s="215" t="s">
        <v>592</v>
      </c>
      <c r="F519" s="216" t="s">
        <v>593</v>
      </c>
      <c r="G519" s="217" t="s">
        <v>107</v>
      </c>
      <c r="H519" s="218">
        <v>11.755000000000001</v>
      </c>
      <c r="I519" s="219"/>
      <c r="J519" s="220">
        <f>ROUND(I519*H519,2)</f>
        <v>0</v>
      </c>
      <c r="K519" s="216" t="s">
        <v>243</v>
      </c>
      <c r="L519" s="45"/>
      <c r="M519" s="221" t="s">
        <v>19</v>
      </c>
      <c r="N519" s="222" t="s">
        <v>40</v>
      </c>
      <c r="O519" s="85"/>
      <c r="P519" s="223">
        <f>O519*H519</f>
        <v>0</v>
      </c>
      <c r="Q519" s="223">
        <v>0.0045199999999999997</v>
      </c>
      <c r="R519" s="223">
        <f>Q519*H519</f>
        <v>0.053132600000000002</v>
      </c>
      <c r="S519" s="223">
        <v>1.0000000000000001E-05</v>
      </c>
      <c r="T519" s="224">
        <f>S519*H519</f>
        <v>0.00011755000000000001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244</v>
      </c>
      <c r="AT519" s="225" t="s">
        <v>240</v>
      </c>
      <c r="AU519" s="225" t="s">
        <v>78</v>
      </c>
      <c r="AY519" s="18" t="s">
        <v>238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76</v>
      </c>
      <c r="BK519" s="226">
        <f>ROUND(I519*H519,2)</f>
        <v>0</v>
      </c>
      <c r="BL519" s="18" t="s">
        <v>244</v>
      </c>
      <c r="BM519" s="225" t="s">
        <v>594</v>
      </c>
    </row>
    <row r="520" s="2" customFormat="1">
      <c r="A520" s="39"/>
      <c r="B520" s="40"/>
      <c r="C520" s="41"/>
      <c r="D520" s="227" t="s">
        <v>245</v>
      </c>
      <c r="E520" s="41"/>
      <c r="F520" s="228" t="s">
        <v>593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245</v>
      </c>
      <c r="AU520" s="18" t="s">
        <v>78</v>
      </c>
    </row>
    <row r="521" s="2" customFormat="1">
      <c r="A521" s="39"/>
      <c r="B521" s="40"/>
      <c r="C521" s="41"/>
      <c r="D521" s="232" t="s">
        <v>246</v>
      </c>
      <c r="E521" s="41"/>
      <c r="F521" s="233" t="s">
        <v>595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246</v>
      </c>
      <c r="AU521" s="18" t="s">
        <v>78</v>
      </c>
    </row>
    <row r="522" s="13" customFormat="1">
      <c r="A522" s="13"/>
      <c r="B522" s="234"/>
      <c r="C522" s="235"/>
      <c r="D522" s="227" t="s">
        <v>248</v>
      </c>
      <c r="E522" s="236" t="s">
        <v>19</v>
      </c>
      <c r="F522" s="237" t="s">
        <v>262</v>
      </c>
      <c r="G522" s="235"/>
      <c r="H522" s="236" t="s">
        <v>19</v>
      </c>
      <c r="I522" s="238"/>
      <c r="J522" s="235"/>
      <c r="K522" s="235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248</v>
      </c>
      <c r="AU522" s="243" t="s">
        <v>78</v>
      </c>
      <c r="AV522" s="13" t="s">
        <v>76</v>
      </c>
      <c r="AW522" s="13" t="s">
        <v>32</v>
      </c>
      <c r="AX522" s="13" t="s">
        <v>69</v>
      </c>
      <c r="AY522" s="243" t="s">
        <v>238</v>
      </c>
    </row>
    <row r="523" s="14" customFormat="1">
      <c r="A523" s="14"/>
      <c r="B523" s="244"/>
      <c r="C523" s="245"/>
      <c r="D523" s="227" t="s">
        <v>248</v>
      </c>
      <c r="E523" s="246" t="s">
        <v>19</v>
      </c>
      <c r="F523" s="247" t="s">
        <v>596</v>
      </c>
      <c r="G523" s="245"/>
      <c r="H523" s="248">
        <v>5.3550000000000004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248</v>
      </c>
      <c r="AU523" s="254" t="s">
        <v>78</v>
      </c>
      <c r="AV523" s="14" t="s">
        <v>78</v>
      </c>
      <c r="AW523" s="14" t="s">
        <v>32</v>
      </c>
      <c r="AX523" s="14" t="s">
        <v>69</v>
      </c>
      <c r="AY523" s="254" t="s">
        <v>238</v>
      </c>
    </row>
    <row r="524" s="14" customFormat="1">
      <c r="A524" s="14"/>
      <c r="B524" s="244"/>
      <c r="C524" s="245"/>
      <c r="D524" s="227" t="s">
        <v>248</v>
      </c>
      <c r="E524" s="246" t="s">
        <v>19</v>
      </c>
      <c r="F524" s="247" t="s">
        <v>597</v>
      </c>
      <c r="G524" s="245"/>
      <c r="H524" s="248">
        <v>3.75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248</v>
      </c>
      <c r="AU524" s="254" t="s">
        <v>78</v>
      </c>
      <c r="AV524" s="14" t="s">
        <v>78</v>
      </c>
      <c r="AW524" s="14" t="s">
        <v>32</v>
      </c>
      <c r="AX524" s="14" t="s">
        <v>69</v>
      </c>
      <c r="AY524" s="254" t="s">
        <v>238</v>
      </c>
    </row>
    <row r="525" s="14" customFormat="1">
      <c r="A525" s="14"/>
      <c r="B525" s="244"/>
      <c r="C525" s="245"/>
      <c r="D525" s="227" t="s">
        <v>248</v>
      </c>
      <c r="E525" s="246" t="s">
        <v>19</v>
      </c>
      <c r="F525" s="247" t="s">
        <v>598</v>
      </c>
      <c r="G525" s="245"/>
      <c r="H525" s="248">
        <v>6.3499999999999996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248</v>
      </c>
      <c r="AU525" s="254" t="s">
        <v>78</v>
      </c>
      <c r="AV525" s="14" t="s">
        <v>78</v>
      </c>
      <c r="AW525" s="14" t="s">
        <v>32</v>
      </c>
      <c r="AX525" s="14" t="s">
        <v>69</v>
      </c>
      <c r="AY525" s="254" t="s">
        <v>238</v>
      </c>
    </row>
    <row r="526" s="14" customFormat="1">
      <c r="A526" s="14"/>
      <c r="B526" s="244"/>
      <c r="C526" s="245"/>
      <c r="D526" s="227" t="s">
        <v>248</v>
      </c>
      <c r="E526" s="246" t="s">
        <v>19</v>
      </c>
      <c r="F526" s="247" t="s">
        <v>599</v>
      </c>
      <c r="G526" s="245"/>
      <c r="H526" s="248">
        <v>-3.7000000000000002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248</v>
      </c>
      <c r="AU526" s="254" t="s">
        <v>78</v>
      </c>
      <c r="AV526" s="14" t="s">
        <v>78</v>
      </c>
      <c r="AW526" s="14" t="s">
        <v>32</v>
      </c>
      <c r="AX526" s="14" t="s">
        <v>69</v>
      </c>
      <c r="AY526" s="254" t="s">
        <v>238</v>
      </c>
    </row>
    <row r="527" s="16" customFormat="1">
      <c r="A527" s="16"/>
      <c r="B527" s="266"/>
      <c r="C527" s="267"/>
      <c r="D527" s="227" t="s">
        <v>248</v>
      </c>
      <c r="E527" s="268" t="s">
        <v>19</v>
      </c>
      <c r="F527" s="269" t="s">
        <v>264</v>
      </c>
      <c r="G527" s="267"/>
      <c r="H527" s="270">
        <v>11.755000000000001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76" t="s">
        <v>248</v>
      </c>
      <c r="AU527" s="276" t="s">
        <v>78</v>
      </c>
      <c r="AV527" s="16" t="s">
        <v>109</v>
      </c>
      <c r="AW527" s="16" t="s">
        <v>32</v>
      </c>
      <c r="AX527" s="16" t="s">
        <v>69</v>
      </c>
      <c r="AY527" s="276" t="s">
        <v>238</v>
      </c>
    </row>
    <row r="528" s="15" customFormat="1">
      <c r="A528" s="15"/>
      <c r="B528" s="255"/>
      <c r="C528" s="256"/>
      <c r="D528" s="227" t="s">
        <v>248</v>
      </c>
      <c r="E528" s="257" t="s">
        <v>19</v>
      </c>
      <c r="F528" s="258" t="s">
        <v>253</v>
      </c>
      <c r="G528" s="256"/>
      <c r="H528" s="259">
        <v>11.755000000000001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5" t="s">
        <v>248</v>
      </c>
      <c r="AU528" s="265" t="s">
        <v>78</v>
      </c>
      <c r="AV528" s="15" t="s">
        <v>244</v>
      </c>
      <c r="AW528" s="15" t="s">
        <v>32</v>
      </c>
      <c r="AX528" s="15" t="s">
        <v>76</v>
      </c>
      <c r="AY528" s="265" t="s">
        <v>238</v>
      </c>
    </row>
    <row r="529" s="2" customFormat="1" ht="24.15" customHeight="1">
      <c r="A529" s="39"/>
      <c r="B529" s="40"/>
      <c r="C529" s="214" t="s">
        <v>432</v>
      </c>
      <c r="D529" s="214" t="s">
        <v>240</v>
      </c>
      <c r="E529" s="215" t="s">
        <v>600</v>
      </c>
      <c r="F529" s="216" t="s">
        <v>601</v>
      </c>
      <c r="G529" s="217" t="s">
        <v>107</v>
      </c>
      <c r="H529" s="218">
        <v>29.745999999999999</v>
      </c>
      <c r="I529" s="219"/>
      <c r="J529" s="220">
        <f>ROUND(I529*H529,2)</f>
        <v>0</v>
      </c>
      <c r="K529" s="216" t="s">
        <v>243</v>
      </c>
      <c r="L529" s="45"/>
      <c r="M529" s="221" t="s">
        <v>19</v>
      </c>
      <c r="N529" s="222" t="s">
        <v>40</v>
      </c>
      <c r="O529" s="85"/>
      <c r="P529" s="223">
        <f>O529*H529</f>
        <v>0</v>
      </c>
      <c r="Q529" s="223">
        <v>0.0067799999999999996</v>
      </c>
      <c r="R529" s="223">
        <f>Q529*H529</f>
        <v>0.20167787999999998</v>
      </c>
      <c r="S529" s="223">
        <v>1.0000000000000001E-05</v>
      </c>
      <c r="T529" s="224">
        <f>S529*H529</f>
        <v>0.00029745999999999999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244</v>
      </c>
      <c r="AT529" s="225" t="s">
        <v>240</v>
      </c>
      <c r="AU529" s="225" t="s">
        <v>78</v>
      </c>
      <c r="AY529" s="18" t="s">
        <v>238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76</v>
      </c>
      <c r="BK529" s="226">
        <f>ROUND(I529*H529,2)</f>
        <v>0</v>
      </c>
      <c r="BL529" s="18" t="s">
        <v>244</v>
      </c>
      <c r="BM529" s="225" t="s">
        <v>602</v>
      </c>
    </row>
    <row r="530" s="2" customFormat="1">
      <c r="A530" s="39"/>
      <c r="B530" s="40"/>
      <c r="C530" s="41"/>
      <c r="D530" s="227" t="s">
        <v>245</v>
      </c>
      <c r="E530" s="41"/>
      <c r="F530" s="228" t="s">
        <v>601</v>
      </c>
      <c r="G530" s="41"/>
      <c r="H530" s="41"/>
      <c r="I530" s="229"/>
      <c r="J530" s="41"/>
      <c r="K530" s="41"/>
      <c r="L530" s="45"/>
      <c r="M530" s="230"/>
      <c r="N530" s="231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245</v>
      </c>
      <c r="AU530" s="18" t="s">
        <v>78</v>
      </c>
    </row>
    <row r="531" s="2" customFormat="1">
      <c r="A531" s="39"/>
      <c r="B531" s="40"/>
      <c r="C531" s="41"/>
      <c r="D531" s="232" t="s">
        <v>246</v>
      </c>
      <c r="E531" s="41"/>
      <c r="F531" s="233" t="s">
        <v>603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246</v>
      </c>
      <c r="AU531" s="18" t="s">
        <v>78</v>
      </c>
    </row>
    <row r="532" s="13" customFormat="1">
      <c r="A532" s="13"/>
      <c r="B532" s="234"/>
      <c r="C532" s="235"/>
      <c r="D532" s="227" t="s">
        <v>248</v>
      </c>
      <c r="E532" s="236" t="s">
        <v>19</v>
      </c>
      <c r="F532" s="237" t="s">
        <v>604</v>
      </c>
      <c r="G532" s="235"/>
      <c r="H532" s="236" t="s">
        <v>19</v>
      </c>
      <c r="I532" s="238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248</v>
      </c>
      <c r="AU532" s="243" t="s">
        <v>78</v>
      </c>
      <c r="AV532" s="13" t="s">
        <v>76</v>
      </c>
      <c r="AW532" s="13" t="s">
        <v>32</v>
      </c>
      <c r="AX532" s="13" t="s">
        <v>69</v>
      </c>
      <c r="AY532" s="243" t="s">
        <v>238</v>
      </c>
    </row>
    <row r="533" s="14" customFormat="1">
      <c r="A533" s="14"/>
      <c r="B533" s="244"/>
      <c r="C533" s="245"/>
      <c r="D533" s="227" t="s">
        <v>248</v>
      </c>
      <c r="E533" s="246" t="s">
        <v>19</v>
      </c>
      <c r="F533" s="247" t="s">
        <v>605</v>
      </c>
      <c r="G533" s="245"/>
      <c r="H533" s="248">
        <v>12.295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248</v>
      </c>
      <c r="AU533" s="254" t="s">
        <v>78</v>
      </c>
      <c r="AV533" s="14" t="s">
        <v>78</v>
      </c>
      <c r="AW533" s="14" t="s">
        <v>32</v>
      </c>
      <c r="AX533" s="14" t="s">
        <v>69</v>
      </c>
      <c r="AY533" s="254" t="s">
        <v>238</v>
      </c>
    </row>
    <row r="534" s="14" customFormat="1">
      <c r="A534" s="14"/>
      <c r="B534" s="244"/>
      <c r="C534" s="245"/>
      <c r="D534" s="227" t="s">
        <v>248</v>
      </c>
      <c r="E534" s="246" t="s">
        <v>19</v>
      </c>
      <c r="F534" s="247" t="s">
        <v>597</v>
      </c>
      <c r="G534" s="245"/>
      <c r="H534" s="248">
        <v>3.75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248</v>
      </c>
      <c r="AU534" s="254" t="s">
        <v>78</v>
      </c>
      <c r="AV534" s="14" t="s">
        <v>78</v>
      </c>
      <c r="AW534" s="14" t="s">
        <v>32</v>
      </c>
      <c r="AX534" s="14" t="s">
        <v>69</v>
      </c>
      <c r="AY534" s="254" t="s">
        <v>238</v>
      </c>
    </row>
    <row r="535" s="14" customFormat="1">
      <c r="A535" s="14"/>
      <c r="B535" s="244"/>
      <c r="C535" s="245"/>
      <c r="D535" s="227" t="s">
        <v>248</v>
      </c>
      <c r="E535" s="246" t="s">
        <v>19</v>
      </c>
      <c r="F535" s="247" t="s">
        <v>606</v>
      </c>
      <c r="G535" s="245"/>
      <c r="H535" s="248">
        <v>13.701000000000001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248</v>
      </c>
      <c r="AU535" s="254" t="s">
        <v>78</v>
      </c>
      <c r="AV535" s="14" t="s">
        <v>78</v>
      </c>
      <c r="AW535" s="14" t="s">
        <v>32</v>
      </c>
      <c r="AX535" s="14" t="s">
        <v>69</v>
      </c>
      <c r="AY535" s="254" t="s">
        <v>238</v>
      </c>
    </row>
    <row r="536" s="16" customFormat="1">
      <c r="A536" s="16"/>
      <c r="B536" s="266"/>
      <c r="C536" s="267"/>
      <c r="D536" s="227" t="s">
        <v>248</v>
      </c>
      <c r="E536" s="268" t="s">
        <v>19</v>
      </c>
      <c r="F536" s="269" t="s">
        <v>264</v>
      </c>
      <c r="G536" s="267"/>
      <c r="H536" s="270">
        <v>29.745999999999999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6" t="s">
        <v>248</v>
      </c>
      <c r="AU536" s="276" t="s">
        <v>78</v>
      </c>
      <c r="AV536" s="16" t="s">
        <v>109</v>
      </c>
      <c r="AW536" s="16" t="s">
        <v>32</v>
      </c>
      <c r="AX536" s="16" t="s">
        <v>69</v>
      </c>
      <c r="AY536" s="276" t="s">
        <v>238</v>
      </c>
    </row>
    <row r="537" s="15" customFormat="1">
      <c r="A537" s="15"/>
      <c r="B537" s="255"/>
      <c r="C537" s="256"/>
      <c r="D537" s="227" t="s">
        <v>248</v>
      </c>
      <c r="E537" s="257" t="s">
        <v>19</v>
      </c>
      <c r="F537" s="258" t="s">
        <v>253</v>
      </c>
      <c r="G537" s="256"/>
      <c r="H537" s="259">
        <v>29.745999999999999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5" t="s">
        <v>248</v>
      </c>
      <c r="AU537" s="265" t="s">
        <v>78</v>
      </c>
      <c r="AV537" s="15" t="s">
        <v>244</v>
      </c>
      <c r="AW537" s="15" t="s">
        <v>32</v>
      </c>
      <c r="AX537" s="15" t="s">
        <v>76</v>
      </c>
      <c r="AY537" s="265" t="s">
        <v>238</v>
      </c>
    </row>
    <row r="538" s="2" customFormat="1" ht="33" customHeight="1">
      <c r="A538" s="39"/>
      <c r="B538" s="40"/>
      <c r="C538" s="214" t="s">
        <v>607</v>
      </c>
      <c r="D538" s="214" t="s">
        <v>240</v>
      </c>
      <c r="E538" s="215" t="s">
        <v>608</v>
      </c>
      <c r="F538" s="216" t="s">
        <v>609</v>
      </c>
      <c r="G538" s="217" t="s">
        <v>112</v>
      </c>
      <c r="H538" s="218">
        <v>1.454</v>
      </c>
      <c r="I538" s="219"/>
      <c r="J538" s="220">
        <f>ROUND(I538*H538,2)</f>
        <v>0</v>
      </c>
      <c r="K538" s="216" t="s">
        <v>243</v>
      </c>
      <c r="L538" s="45"/>
      <c r="M538" s="221" t="s">
        <v>19</v>
      </c>
      <c r="N538" s="222" t="s">
        <v>40</v>
      </c>
      <c r="O538" s="85"/>
      <c r="P538" s="223">
        <f>O538*H538</f>
        <v>0</v>
      </c>
      <c r="Q538" s="223">
        <v>0.061969999999999997</v>
      </c>
      <c r="R538" s="223">
        <f>Q538*H538</f>
        <v>0.090104379999999998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244</v>
      </c>
      <c r="AT538" s="225" t="s">
        <v>240</v>
      </c>
      <c r="AU538" s="225" t="s">
        <v>78</v>
      </c>
      <c r="AY538" s="18" t="s">
        <v>238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76</v>
      </c>
      <c r="BK538" s="226">
        <f>ROUND(I538*H538,2)</f>
        <v>0</v>
      </c>
      <c r="BL538" s="18" t="s">
        <v>244</v>
      </c>
      <c r="BM538" s="225" t="s">
        <v>610</v>
      </c>
    </row>
    <row r="539" s="2" customFormat="1">
      <c r="A539" s="39"/>
      <c r="B539" s="40"/>
      <c r="C539" s="41"/>
      <c r="D539" s="227" t="s">
        <v>245</v>
      </c>
      <c r="E539" s="41"/>
      <c r="F539" s="228" t="s">
        <v>609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245</v>
      </c>
      <c r="AU539" s="18" t="s">
        <v>78</v>
      </c>
    </row>
    <row r="540" s="2" customFormat="1">
      <c r="A540" s="39"/>
      <c r="B540" s="40"/>
      <c r="C540" s="41"/>
      <c r="D540" s="232" t="s">
        <v>246</v>
      </c>
      <c r="E540" s="41"/>
      <c r="F540" s="233" t="s">
        <v>611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246</v>
      </c>
      <c r="AU540" s="18" t="s">
        <v>78</v>
      </c>
    </row>
    <row r="541" s="13" customFormat="1">
      <c r="A541" s="13"/>
      <c r="B541" s="234"/>
      <c r="C541" s="235"/>
      <c r="D541" s="227" t="s">
        <v>248</v>
      </c>
      <c r="E541" s="236" t="s">
        <v>19</v>
      </c>
      <c r="F541" s="237" t="s">
        <v>612</v>
      </c>
      <c r="G541" s="235"/>
      <c r="H541" s="236" t="s">
        <v>19</v>
      </c>
      <c r="I541" s="238"/>
      <c r="J541" s="235"/>
      <c r="K541" s="235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248</v>
      </c>
      <c r="AU541" s="243" t="s">
        <v>78</v>
      </c>
      <c r="AV541" s="13" t="s">
        <v>76</v>
      </c>
      <c r="AW541" s="13" t="s">
        <v>32</v>
      </c>
      <c r="AX541" s="13" t="s">
        <v>69</v>
      </c>
      <c r="AY541" s="243" t="s">
        <v>238</v>
      </c>
    </row>
    <row r="542" s="14" customFormat="1">
      <c r="A542" s="14"/>
      <c r="B542" s="244"/>
      <c r="C542" s="245"/>
      <c r="D542" s="227" t="s">
        <v>248</v>
      </c>
      <c r="E542" s="246" t="s">
        <v>19</v>
      </c>
      <c r="F542" s="247" t="s">
        <v>613</v>
      </c>
      <c r="G542" s="245"/>
      <c r="H542" s="248">
        <v>2.8325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248</v>
      </c>
      <c r="AU542" s="254" t="s">
        <v>78</v>
      </c>
      <c r="AV542" s="14" t="s">
        <v>78</v>
      </c>
      <c r="AW542" s="14" t="s">
        <v>32</v>
      </c>
      <c r="AX542" s="14" t="s">
        <v>69</v>
      </c>
      <c r="AY542" s="254" t="s">
        <v>238</v>
      </c>
    </row>
    <row r="543" s="13" customFormat="1">
      <c r="A543" s="13"/>
      <c r="B543" s="234"/>
      <c r="C543" s="235"/>
      <c r="D543" s="227" t="s">
        <v>248</v>
      </c>
      <c r="E543" s="236" t="s">
        <v>19</v>
      </c>
      <c r="F543" s="237" t="s">
        <v>614</v>
      </c>
      <c r="G543" s="235"/>
      <c r="H543" s="236" t="s">
        <v>19</v>
      </c>
      <c r="I543" s="238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248</v>
      </c>
      <c r="AU543" s="243" t="s">
        <v>78</v>
      </c>
      <c r="AV543" s="13" t="s">
        <v>76</v>
      </c>
      <c r="AW543" s="13" t="s">
        <v>32</v>
      </c>
      <c r="AX543" s="13" t="s">
        <v>69</v>
      </c>
      <c r="AY543" s="243" t="s">
        <v>238</v>
      </c>
    </row>
    <row r="544" s="14" customFormat="1">
      <c r="A544" s="14"/>
      <c r="B544" s="244"/>
      <c r="C544" s="245"/>
      <c r="D544" s="227" t="s">
        <v>248</v>
      </c>
      <c r="E544" s="246" t="s">
        <v>19</v>
      </c>
      <c r="F544" s="247" t="s">
        <v>615</v>
      </c>
      <c r="G544" s="245"/>
      <c r="H544" s="248">
        <v>-1.379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248</v>
      </c>
      <c r="AU544" s="254" t="s">
        <v>78</v>
      </c>
      <c r="AV544" s="14" t="s">
        <v>78</v>
      </c>
      <c r="AW544" s="14" t="s">
        <v>32</v>
      </c>
      <c r="AX544" s="14" t="s">
        <v>69</v>
      </c>
      <c r="AY544" s="254" t="s">
        <v>238</v>
      </c>
    </row>
    <row r="545" s="16" customFormat="1">
      <c r="A545" s="16"/>
      <c r="B545" s="266"/>
      <c r="C545" s="267"/>
      <c r="D545" s="227" t="s">
        <v>248</v>
      </c>
      <c r="E545" s="268" t="s">
        <v>19</v>
      </c>
      <c r="F545" s="269" t="s">
        <v>550</v>
      </c>
      <c r="G545" s="267"/>
      <c r="H545" s="270">
        <v>1.4535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76" t="s">
        <v>248</v>
      </c>
      <c r="AU545" s="276" t="s">
        <v>78</v>
      </c>
      <c r="AV545" s="16" t="s">
        <v>109</v>
      </c>
      <c r="AW545" s="16" t="s">
        <v>32</v>
      </c>
      <c r="AX545" s="16" t="s">
        <v>69</v>
      </c>
      <c r="AY545" s="276" t="s">
        <v>238</v>
      </c>
    </row>
    <row r="546" s="15" customFormat="1">
      <c r="A546" s="15"/>
      <c r="B546" s="255"/>
      <c r="C546" s="256"/>
      <c r="D546" s="227" t="s">
        <v>248</v>
      </c>
      <c r="E546" s="257" t="s">
        <v>19</v>
      </c>
      <c r="F546" s="258" t="s">
        <v>253</v>
      </c>
      <c r="G546" s="256"/>
      <c r="H546" s="259">
        <v>1.4535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5" t="s">
        <v>248</v>
      </c>
      <c r="AU546" s="265" t="s">
        <v>78</v>
      </c>
      <c r="AV546" s="15" t="s">
        <v>244</v>
      </c>
      <c r="AW546" s="15" t="s">
        <v>32</v>
      </c>
      <c r="AX546" s="15" t="s">
        <v>76</v>
      </c>
      <c r="AY546" s="265" t="s">
        <v>238</v>
      </c>
    </row>
    <row r="547" s="2" customFormat="1" ht="24.15" customHeight="1">
      <c r="A547" s="39"/>
      <c r="B547" s="40"/>
      <c r="C547" s="214" t="s">
        <v>439</v>
      </c>
      <c r="D547" s="214" t="s">
        <v>240</v>
      </c>
      <c r="E547" s="215" t="s">
        <v>616</v>
      </c>
      <c r="F547" s="216" t="s">
        <v>617</v>
      </c>
      <c r="G547" s="217" t="s">
        <v>112</v>
      </c>
      <c r="H547" s="218">
        <v>53.378</v>
      </c>
      <c r="I547" s="219"/>
      <c r="J547" s="220">
        <f>ROUND(I547*H547,2)</f>
        <v>0</v>
      </c>
      <c r="K547" s="216" t="s">
        <v>243</v>
      </c>
      <c r="L547" s="45"/>
      <c r="M547" s="221" t="s">
        <v>19</v>
      </c>
      <c r="N547" s="222" t="s">
        <v>40</v>
      </c>
      <c r="O547" s="85"/>
      <c r="P547" s="223">
        <f>O547*H547</f>
        <v>0</v>
      </c>
      <c r="Q547" s="223">
        <v>0.058970000000000002</v>
      </c>
      <c r="R547" s="223">
        <f>Q547*H547</f>
        <v>3.1477006599999999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244</v>
      </c>
      <c r="AT547" s="225" t="s">
        <v>240</v>
      </c>
      <c r="AU547" s="225" t="s">
        <v>78</v>
      </c>
      <c r="AY547" s="18" t="s">
        <v>238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76</v>
      </c>
      <c r="BK547" s="226">
        <f>ROUND(I547*H547,2)</f>
        <v>0</v>
      </c>
      <c r="BL547" s="18" t="s">
        <v>244</v>
      </c>
      <c r="BM547" s="225" t="s">
        <v>618</v>
      </c>
    </row>
    <row r="548" s="2" customFormat="1">
      <c r="A548" s="39"/>
      <c r="B548" s="40"/>
      <c r="C548" s="41"/>
      <c r="D548" s="227" t="s">
        <v>245</v>
      </c>
      <c r="E548" s="41"/>
      <c r="F548" s="228" t="s">
        <v>617</v>
      </c>
      <c r="G548" s="41"/>
      <c r="H548" s="41"/>
      <c r="I548" s="229"/>
      <c r="J548" s="41"/>
      <c r="K548" s="41"/>
      <c r="L548" s="45"/>
      <c r="M548" s="230"/>
      <c r="N548" s="231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245</v>
      </c>
      <c r="AU548" s="18" t="s">
        <v>78</v>
      </c>
    </row>
    <row r="549" s="2" customFormat="1">
      <c r="A549" s="39"/>
      <c r="B549" s="40"/>
      <c r="C549" s="41"/>
      <c r="D549" s="232" t="s">
        <v>246</v>
      </c>
      <c r="E549" s="41"/>
      <c r="F549" s="233" t="s">
        <v>619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246</v>
      </c>
      <c r="AU549" s="18" t="s">
        <v>78</v>
      </c>
    </row>
    <row r="550" s="13" customFormat="1">
      <c r="A550" s="13"/>
      <c r="B550" s="234"/>
      <c r="C550" s="235"/>
      <c r="D550" s="227" t="s">
        <v>248</v>
      </c>
      <c r="E550" s="236" t="s">
        <v>19</v>
      </c>
      <c r="F550" s="237" t="s">
        <v>341</v>
      </c>
      <c r="G550" s="235"/>
      <c r="H550" s="236" t="s">
        <v>19</v>
      </c>
      <c r="I550" s="238"/>
      <c r="J550" s="235"/>
      <c r="K550" s="235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248</v>
      </c>
      <c r="AU550" s="243" t="s">
        <v>78</v>
      </c>
      <c r="AV550" s="13" t="s">
        <v>76</v>
      </c>
      <c r="AW550" s="13" t="s">
        <v>32</v>
      </c>
      <c r="AX550" s="13" t="s">
        <v>69</v>
      </c>
      <c r="AY550" s="243" t="s">
        <v>238</v>
      </c>
    </row>
    <row r="551" s="14" customFormat="1">
      <c r="A551" s="14"/>
      <c r="B551" s="244"/>
      <c r="C551" s="245"/>
      <c r="D551" s="227" t="s">
        <v>248</v>
      </c>
      <c r="E551" s="246" t="s">
        <v>19</v>
      </c>
      <c r="F551" s="247" t="s">
        <v>620</v>
      </c>
      <c r="G551" s="245"/>
      <c r="H551" s="248">
        <v>6.8250000000000002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248</v>
      </c>
      <c r="AU551" s="254" t="s">
        <v>78</v>
      </c>
      <c r="AV551" s="14" t="s">
        <v>78</v>
      </c>
      <c r="AW551" s="14" t="s">
        <v>32</v>
      </c>
      <c r="AX551" s="14" t="s">
        <v>69</v>
      </c>
      <c r="AY551" s="254" t="s">
        <v>238</v>
      </c>
    </row>
    <row r="552" s="14" customFormat="1">
      <c r="A552" s="14"/>
      <c r="B552" s="244"/>
      <c r="C552" s="245"/>
      <c r="D552" s="227" t="s">
        <v>248</v>
      </c>
      <c r="E552" s="246" t="s">
        <v>19</v>
      </c>
      <c r="F552" s="247" t="s">
        <v>621</v>
      </c>
      <c r="G552" s="245"/>
      <c r="H552" s="248">
        <v>5.8499999999999996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248</v>
      </c>
      <c r="AU552" s="254" t="s">
        <v>78</v>
      </c>
      <c r="AV552" s="14" t="s">
        <v>78</v>
      </c>
      <c r="AW552" s="14" t="s">
        <v>32</v>
      </c>
      <c r="AX552" s="14" t="s">
        <v>69</v>
      </c>
      <c r="AY552" s="254" t="s">
        <v>238</v>
      </c>
    </row>
    <row r="553" s="14" customFormat="1">
      <c r="A553" s="14"/>
      <c r="B553" s="244"/>
      <c r="C553" s="245"/>
      <c r="D553" s="227" t="s">
        <v>248</v>
      </c>
      <c r="E553" s="246" t="s">
        <v>19</v>
      </c>
      <c r="F553" s="247" t="s">
        <v>622</v>
      </c>
      <c r="G553" s="245"/>
      <c r="H553" s="248">
        <v>11.699999999999999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248</v>
      </c>
      <c r="AU553" s="254" t="s">
        <v>78</v>
      </c>
      <c r="AV553" s="14" t="s">
        <v>78</v>
      </c>
      <c r="AW553" s="14" t="s">
        <v>32</v>
      </c>
      <c r="AX553" s="14" t="s">
        <v>69</v>
      </c>
      <c r="AY553" s="254" t="s">
        <v>238</v>
      </c>
    </row>
    <row r="554" s="14" customFormat="1">
      <c r="A554" s="14"/>
      <c r="B554" s="244"/>
      <c r="C554" s="245"/>
      <c r="D554" s="227" t="s">
        <v>248</v>
      </c>
      <c r="E554" s="246" t="s">
        <v>19</v>
      </c>
      <c r="F554" s="247" t="s">
        <v>623</v>
      </c>
      <c r="G554" s="245"/>
      <c r="H554" s="248">
        <v>5.7000000000000002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248</v>
      </c>
      <c r="AU554" s="254" t="s">
        <v>78</v>
      </c>
      <c r="AV554" s="14" t="s">
        <v>78</v>
      </c>
      <c r="AW554" s="14" t="s">
        <v>32</v>
      </c>
      <c r="AX554" s="14" t="s">
        <v>69</v>
      </c>
      <c r="AY554" s="254" t="s">
        <v>238</v>
      </c>
    </row>
    <row r="555" s="14" customFormat="1">
      <c r="A555" s="14"/>
      <c r="B555" s="244"/>
      <c r="C555" s="245"/>
      <c r="D555" s="227" t="s">
        <v>248</v>
      </c>
      <c r="E555" s="246" t="s">
        <v>19</v>
      </c>
      <c r="F555" s="247" t="s">
        <v>624</v>
      </c>
      <c r="G555" s="245"/>
      <c r="H555" s="248">
        <v>9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248</v>
      </c>
      <c r="AU555" s="254" t="s">
        <v>78</v>
      </c>
      <c r="AV555" s="14" t="s">
        <v>78</v>
      </c>
      <c r="AW555" s="14" t="s">
        <v>32</v>
      </c>
      <c r="AX555" s="14" t="s">
        <v>69</v>
      </c>
      <c r="AY555" s="254" t="s">
        <v>238</v>
      </c>
    </row>
    <row r="556" s="13" customFormat="1">
      <c r="A556" s="13"/>
      <c r="B556" s="234"/>
      <c r="C556" s="235"/>
      <c r="D556" s="227" t="s">
        <v>248</v>
      </c>
      <c r="E556" s="236" t="s">
        <v>19</v>
      </c>
      <c r="F556" s="237" t="s">
        <v>614</v>
      </c>
      <c r="G556" s="235"/>
      <c r="H556" s="236" t="s">
        <v>19</v>
      </c>
      <c r="I556" s="238"/>
      <c r="J556" s="235"/>
      <c r="K556" s="235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248</v>
      </c>
      <c r="AU556" s="243" t="s">
        <v>78</v>
      </c>
      <c r="AV556" s="13" t="s">
        <v>76</v>
      </c>
      <c r="AW556" s="13" t="s">
        <v>32</v>
      </c>
      <c r="AX556" s="13" t="s">
        <v>69</v>
      </c>
      <c r="AY556" s="243" t="s">
        <v>238</v>
      </c>
    </row>
    <row r="557" s="14" customFormat="1">
      <c r="A557" s="14"/>
      <c r="B557" s="244"/>
      <c r="C557" s="245"/>
      <c r="D557" s="227" t="s">
        <v>248</v>
      </c>
      <c r="E557" s="246" t="s">
        <v>19</v>
      </c>
      <c r="F557" s="247" t="s">
        <v>625</v>
      </c>
      <c r="G557" s="245"/>
      <c r="H557" s="248">
        <v>-5.516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248</v>
      </c>
      <c r="AU557" s="254" t="s">
        <v>78</v>
      </c>
      <c r="AV557" s="14" t="s">
        <v>78</v>
      </c>
      <c r="AW557" s="14" t="s">
        <v>32</v>
      </c>
      <c r="AX557" s="14" t="s">
        <v>69</v>
      </c>
      <c r="AY557" s="254" t="s">
        <v>238</v>
      </c>
    </row>
    <row r="558" s="14" customFormat="1">
      <c r="A558" s="14"/>
      <c r="B558" s="244"/>
      <c r="C558" s="245"/>
      <c r="D558" s="227" t="s">
        <v>248</v>
      </c>
      <c r="E558" s="246" t="s">
        <v>19</v>
      </c>
      <c r="F558" s="247" t="s">
        <v>626</v>
      </c>
      <c r="G558" s="245"/>
      <c r="H558" s="248">
        <v>-1.5760000000000001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248</v>
      </c>
      <c r="AU558" s="254" t="s">
        <v>78</v>
      </c>
      <c r="AV558" s="14" t="s">
        <v>78</v>
      </c>
      <c r="AW558" s="14" t="s">
        <v>32</v>
      </c>
      <c r="AX558" s="14" t="s">
        <v>69</v>
      </c>
      <c r="AY558" s="254" t="s">
        <v>238</v>
      </c>
    </row>
    <row r="559" s="14" customFormat="1">
      <c r="A559" s="14"/>
      <c r="B559" s="244"/>
      <c r="C559" s="245"/>
      <c r="D559" s="227" t="s">
        <v>248</v>
      </c>
      <c r="E559" s="246" t="s">
        <v>19</v>
      </c>
      <c r="F559" s="247" t="s">
        <v>627</v>
      </c>
      <c r="G559" s="245"/>
      <c r="H559" s="248">
        <v>-1.7729999999999999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248</v>
      </c>
      <c r="AU559" s="254" t="s">
        <v>78</v>
      </c>
      <c r="AV559" s="14" t="s">
        <v>78</v>
      </c>
      <c r="AW559" s="14" t="s">
        <v>32</v>
      </c>
      <c r="AX559" s="14" t="s">
        <v>69</v>
      </c>
      <c r="AY559" s="254" t="s">
        <v>238</v>
      </c>
    </row>
    <row r="560" s="16" customFormat="1">
      <c r="A560" s="16"/>
      <c r="B560" s="266"/>
      <c r="C560" s="267"/>
      <c r="D560" s="227" t="s">
        <v>248</v>
      </c>
      <c r="E560" s="268" t="s">
        <v>19</v>
      </c>
      <c r="F560" s="269" t="s">
        <v>264</v>
      </c>
      <c r="G560" s="267"/>
      <c r="H560" s="270">
        <v>30.210000000000001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276" t="s">
        <v>248</v>
      </c>
      <c r="AU560" s="276" t="s">
        <v>78</v>
      </c>
      <c r="AV560" s="16" t="s">
        <v>109</v>
      </c>
      <c r="AW560" s="16" t="s">
        <v>32</v>
      </c>
      <c r="AX560" s="16" t="s">
        <v>69</v>
      </c>
      <c r="AY560" s="276" t="s">
        <v>238</v>
      </c>
    </row>
    <row r="561" s="13" customFormat="1">
      <c r="A561" s="13"/>
      <c r="B561" s="234"/>
      <c r="C561" s="235"/>
      <c r="D561" s="227" t="s">
        <v>248</v>
      </c>
      <c r="E561" s="236" t="s">
        <v>19</v>
      </c>
      <c r="F561" s="237" t="s">
        <v>540</v>
      </c>
      <c r="G561" s="235"/>
      <c r="H561" s="236" t="s">
        <v>19</v>
      </c>
      <c r="I561" s="238"/>
      <c r="J561" s="235"/>
      <c r="K561" s="235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248</v>
      </c>
      <c r="AU561" s="243" t="s">
        <v>78</v>
      </c>
      <c r="AV561" s="13" t="s">
        <v>76</v>
      </c>
      <c r="AW561" s="13" t="s">
        <v>32</v>
      </c>
      <c r="AX561" s="13" t="s">
        <v>69</v>
      </c>
      <c r="AY561" s="243" t="s">
        <v>238</v>
      </c>
    </row>
    <row r="562" s="14" customFormat="1">
      <c r="A562" s="14"/>
      <c r="B562" s="244"/>
      <c r="C562" s="245"/>
      <c r="D562" s="227" t="s">
        <v>248</v>
      </c>
      <c r="E562" s="246" t="s">
        <v>19</v>
      </c>
      <c r="F562" s="247" t="s">
        <v>628</v>
      </c>
      <c r="G562" s="245"/>
      <c r="H562" s="248">
        <v>5.0730000000000004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248</v>
      </c>
      <c r="AU562" s="254" t="s">
        <v>78</v>
      </c>
      <c r="AV562" s="14" t="s">
        <v>78</v>
      </c>
      <c r="AW562" s="14" t="s">
        <v>32</v>
      </c>
      <c r="AX562" s="14" t="s">
        <v>69</v>
      </c>
      <c r="AY562" s="254" t="s">
        <v>238</v>
      </c>
    </row>
    <row r="563" s="14" customFormat="1">
      <c r="A563" s="14"/>
      <c r="B563" s="244"/>
      <c r="C563" s="245"/>
      <c r="D563" s="227" t="s">
        <v>248</v>
      </c>
      <c r="E563" s="246" t="s">
        <v>19</v>
      </c>
      <c r="F563" s="247" t="s">
        <v>629</v>
      </c>
      <c r="G563" s="245"/>
      <c r="H563" s="248">
        <v>5.0730000000000004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248</v>
      </c>
      <c r="AU563" s="254" t="s">
        <v>78</v>
      </c>
      <c r="AV563" s="14" t="s">
        <v>78</v>
      </c>
      <c r="AW563" s="14" t="s">
        <v>32</v>
      </c>
      <c r="AX563" s="14" t="s">
        <v>69</v>
      </c>
      <c r="AY563" s="254" t="s">
        <v>238</v>
      </c>
    </row>
    <row r="564" s="14" customFormat="1">
      <c r="A564" s="14"/>
      <c r="B564" s="244"/>
      <c r="C564" s="245"/>
      <c r="D564" s="227" t="s">
        <v>248</v>
      </c>
      <c r="E564" s="246" t="s">
        <v>19</v>
      </c>
      <c r="F564" s="247" t="s">
        <v>630</v>
      </c>
      <c r="G564" s="245"/>
      <c r="H564" s="248">
        <v>5.0730000000000004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248</v>
      </c>
      <c r="AU564" s="254" t="s">
        <v>78</v>
      </c>
      <c r="AV564" s="14" t="s">
        <v>78</v>
      </c>
      <c r="AW564" s="14" t="s">
        <v>32</v>
      </c>
      <c r="AX564" s="14" t="s">
        <v>69</v>
      </c>
      <c r="AY564" s="254" t="s">
        <v>238</v>
      </c>
    </row>
    <row r="565" s="14" customFormat="1">
      <c r="A565" s="14"/>
      <c r="B565" s="244"/>
      <c r="C565" s="245"/>
      <c r="D565" s="227" t="s">
        <v>248</v>
      </c>
      <c r="E565" s="246" t="s">
        <v>19</v>
      </c>
      <c r="F565" s="247" t="s">
        <v>631</v>
      </c>
      <c r="G565" s="245"/>
      <c r="H565" s="248">
        <v>5.0730000000000004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248</v>
      </c>
      <c r="AU565" s="254" t="s">
        <v>78</v>
      </c>
      <c r="AV565" s="14" t="s">
        <v>78</v>
      </c>
      <c r="AW565" s="14" t="s">
        <v>32</v>
      </c>
      <c r="AX565" s="14" t="s">
        <v>69</v>
      </c>
      <c r="AY565" s="254" t="s">
        <v>238</v>
      </c>
    </row>
    <row r="566" s="14" customFormat="1">
      <c r="A566" s="14"/>
      <c r="B566" s="244"/>
      <c r="C566" s="245"/>
      <c r="D566" s="227" t="s">
        <v>248</v>
      </c>
      <c r="E566" s="246" t="s">
        <v>19</v>
      </c>
      <c r="F566" s="247" t="s">
        <v>632</v>
      </c>
      <c r="G566" s="245"/>
      <c r="H566" s="248">
        <v>5.0730000000000004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248</v>
      </c>
      <c r="AU566" s="254" t="s">
        <v>78</v>
      </c>
      <c r="AV566" s="14" t="s">
        <v>78</v>
      </c>
      <c r="AW566" s="14" t="s">
        <v>32</v>
      </c>
      <c r="AX566" s="14" t="s">
        <v>69</v>
      </c>
      <c r="AY566" s="254" t="s">
        <v>238</v>
      </c>
    </row>
    <row r="567" s="13" customFormat="1">
      <c r="A567" s="13"/>
      <c r="B567" s="234"/>
      <c r="C567" s="235"/>
      <c r="D567" s="227" t="s">
        <v>248</v>
      </c>
      <c r="E567" s="236" t="s">
        <v>19</v>
      </c>
      <c r="F567" s="237" t="s">
        <v>614</v>
      </c>
      <c r="G567" s="235"/>
      <c r="H567" s="236" t="s">
        <v>19</v>
      </c>
      <c r="I567" s="238"/>
      <c r="J567" s="235"/>
      <c r="K567" s="235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248</v>
      </c>
      <c r="AU567" s="243" t="s">
        <v>78</v>
      </c>
      <c r="AV567" s="13" t="s">
        <v>76</v>
      </c>
      <c r="AW567" s="13" t="s">
        <v>32</v>
      </c>
      <c r="AX567" s="13" t="s">
        <v>69</v>
      </c>
      <c r="AY567" s="243" t="s">
        <v>238</v>
      </c>
    </row>
    <row r="568" s="14" customFormat="1">
      <c r="A568" s="14"/>
      <c r="B568" s="244"/>
      <c r="C568" s="245"/>
      <c r="D568" s="227" t="s">
        <v>248</v>
      </c>
      <c r="E568" s="246" t="s">
        <v>19</v>
      </c>
      <c r="F568" s="247" t="s">
        <v>625</v>
      </c>
      <c r="G568" s="245"/>
      <c r="H568" s="248">
        <v>-5.516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248</v>
      </c>
      <c r="AU568" s="254" t="s">
        <v>78</v>
      </c>
      <c r="AV568" s="14" t="s">
        <v>78</v>
      </c>
      <c r="AW568" s="14" t="s">
        <v>32</v>
      </c>
      <c r="AX568" s="14" t="s">
        <v>69</v>
      </c>
      <c r="AY568" s="254" t="s">
        <v>238</v>
      </c>
    </row>
    <row r="569" s="16" customFormat="1">
      <c r="A569" s="16"/>
      <c r="B569" s="266"/>
      <c r="C569" s="267"/>
      <c r="D569" s="227" t="s">
        <v>248</v>
      </c>
      <c r="E569" s="268" t="s">
        <v>19</v>
      </c>
      <c r="F569" s="269" t="s">
        <v>541</v>
      </c>
      <c r="G569" s="267"/>
      <c r="H569" s="270">
        <v>19.849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76" t="s">
        <v>248</v>
      </c>
      <c r="AU569" s="276" t="s">
        <v>78</v>
      </c>
      <c r="AV569" s="16" t="s">
        <v>109</v>
      </c>
      <c r="AW569" s="16" t="s">
        <v>32</v>
      </c>
      <c r="AX569" s="16" t="s">
        <v>69</v>
      </c>
      <c r="AY569" s="276" t="s">
        <v>238</v>
      </c>
    </row>
    <row r="570" s="13" customFormat="1">
      <c r="A570" s="13"/>
      <c r="B570" s="234"/>
      <c r="C570" s="235"/>
      <c r="D570" s="227" t="s">
        <v>248</v>
      </c>
      <c r="E570" s="236" t="s">
        <v>19</v>
      </c>
      <c r="F570" s="237" t="s">
        <v>549</v>
      </c>
      <c r="G570" s="235"/>
      <c r="H570" s="236" t="s">
        <v>19</v>
      </c>
      <c r="I570" s="238"/>
      <c r="J570" s="235"/>
      <c r="K570" s="235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248</v>
      </c>
      <c r="AU570" s="243" t="s">
        <v>78</v>
      </c>
      <c r="AV570" s="13" t="s">
        <v>76</v>
      </c>
      <c r="AW570" s="13" t="s">
        <v>32</v>
      </c>
      <c r="AX570" s="13" t="s">
        <v>69</v>
      </c>
      <c r="AY570" s="243" t="s">
        <v>238</v>
      </c>
    </row>
    <row r="571" s="14" customFormat="1">
      <c r="A571" s="14"/>
      <c r="B571" s="244"/>
      <c r="C571" s="245"/>
      <c r="D571" s="227" t="s">
        <v>248</v>
      </c>
      <c r="E571" s="246" t="s">
        <v>19</v>
      </c>
      <c r="F571" s="247" t="s">
        <v>633</v>
      </c>
      <c r="G571" s="245"/>
      <c r="H571" s="248">
        <v>4.8949999999999996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248</v>
      </c>
      <c r="AU571" s="254" t="s">
        <v>78</v>
      </c>
      <c r="AV571" s="14" t="s">
        <v>78</v>
      </c>
      <c r="AW571" s="14" t="s">
        <v>32</v>
      </c>
      <c r="AX571" s="14" t="s">
        <v>69</v>
      </c>
      <c r="AY571" s="254" t="s">
        <v>238</v>
      </c>
    </row>
    <row r="572" s="13" customFormat="1">
      <c r="A572" s="13"/>
      <c r="B572" s="234"/>
      <c r="C572" s="235"/>
      <c r="D572" s="227" t="s">
        <v>248</v>
      </c>
      <c r="E572" s="236" t="s">
        <v>19</v>
      </c>
      <c r="F572" s="237" t="s">
        <v>614</v>
      </c>
      <c r="G572" s="235"/>
      <c r="H572" s="236" t="s">
        <v>19</v>
      </c>
      <c r="I572" s="238"/>
      <c r="J572" s="235"/>
      <c r="K572" s="235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248</v>
      </c>
      <c r="AU572" s="243" t="s">
        <v>78</v>
      </c>
      <c r="AV572" s="13" t="s">
        <v>76</v>
      </c>
      <c r="AW572" s="13" t="s">
        <v>32</v>
      </c>
      <c r="AX572" s="13" t="s">
        <v>69</v>
      </c>
      <c r="AY572" s="243" t="s">
        <v>238</v>
      </c>
    </row>
    <row r="573" s="14" customFormat="1">
      <c r="A573" s="14"/>
      <c r="B573" s="244"/>
      <c r="C573" s="245"/>
      <c r="D573" s="227" t="s">
        <v>248</v>
      </c>
      <c r="E573" s="246" t="s">
        <v>19</v>
      </c>
      <c r="F573" s="247" t="s">
        <v>626</v>
      </c>
      <c r="G573" s="245"/>
      <c r="H573" s="248">
        <v>-1.5760000000000001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248</v>
      </c>
      <c r="AU573" s="254" t="s">
        <v>78</v>
      </c>
      <c r="AV573" s="14" t="s">
        <v>78</v>
      </c>
      <c r="AW573" s="14" t="s">
        <v>32</v>
      </c>
      <c r="AX573" s="14" t="s">
        <v>69</v>
      </c>
      <c r="AY573" s="254" t="s">
        <v>238</v>
      </c>
    </row>
    <row r="574" s="16" customFormat="1">
      <c r="A574" s="16"/>
      <c r="B574" s="266"/>
      <c r="C574" s="267"/>
      <c r="D574" s="227" t="s">
        <v>248</v>
      </c>
      <c r="E574" s="268" t="s">
        <v>19</v>
      </c>
      <c r="F574" s="269" t="s">
        <v>550</v>
      </c>
      <c r="G574" s="267"/>
      <c r="H574" s="270">
        <v>3.319</v>
      </c>
      <c r="I574" s="271"/>
      <c r="J574" s="267"/>
      <c r="K574" s="267"/>
      <c r="L574" s="272"/>
      <c r="M574" s="273"/>
      <c r="N574" s="274"/>
      <c r="O574" s="274"/>
      <c r="P574" s="274"/>
      <c r="Q574" s="274"/>
      <c r="R574" s="274"/>
      <c r="S574" s="274"/>
      <c r="T574" s="275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6" t="s">
        <v>248</v>
      </c>
      <c r="AU574" s="276" t="s">
        <v>78</v>
      </c>
      <c r="AV574" s="16" t="s">
        <v>109</v>
      </c>
      <c r="AW574" s="16" t="s">
        <v>32</v>
      </c>
      <c r="AX574" s="16" t="s">
        <v>69</v>
      </c>
      <c r="AY574" s="276" t="s">
        <v>238</v>
      </c>
    </row>
    <row r="575" s="15" customFormat="1">
      <c r="A575" s="15"/>
      <c r="B575" s="255"/>
      <c r="C575" s="256"/>
      <c r="D575" s="227" t="s">
        <v>248</v>
      </c>
      <c r="E575" s="257" t="s">
        <v>19</v>
      </c>
      <c r="F575" s="258" t="s">
        <v>253</v>
      </c>
      <c r="G575" s="256"/>
      <c r="H575" s="259">
        <v>53.378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248</v>
      </c>
      <c r="AU575" s="265" t="s">
        <v>78</v>
      </c>
      <c r="AV575" s="15" t="s">
        <v>244</v>
      </c>
      <c r="AW575" s="15" t="s">
        <v>32</v>
      </c>
      <c r="AX575" s="15" t="s">
        <v>76</v>
      </c>
      <c r="AY575" s="265" t="s">
        <v>238</v>
      </c>
    </row>
    <row r="576" s="2" customFormat="1" ht="24.15" customHeight="1">
      <c r="A576" s="39"/>
      <c r="B576" s="40"/>
      <c r="C576" s="214" t="s">
        <v>634</v>
      </c>
      <c r="D576" s="214" t="s">
        <v>240</v>
      </c>
      <c r="E576" s="215" t="s">
        <v>635</v>
      </c>
      <c r="F576" s="216" t="s">
        <v>636</v>
      </c>
      <c r="G576" s="217" t="s">
        <v>112</v>
      </c>
      <c r="H576" s="218">
        <v>29.501999999999999</v>
      </c>
      <c r="I576" s="219"/>
      <c r="J576" s="220">
        <f>ROUND(I576*H576,2)</f>
        <v>0</v>
      </c>
      <c r="K576" s="216" t="s">
        <v>243</v>
      </c>
      <c r="L576" s="45"/>
      <c r="M576" s="221" t="s">
        <v>19</v>
      </c>
      <c r="N576" s="222" t="s">
        <v>40</v>
      </c>
      <c r="O576" s="85"/>
      <c r="P576" s="223">
        <f>O576*H576</f>
        <v>0</v>
      </c>
      <c r="Q576" s="223">
        <v>0.07571</v>
      </c>
      <c r="R576" s="223">
        <f>Q576*H576</f>
        <v>2.23359642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244</v>
      </c>
      <c r="AT576" s="225" t="s">
        <v>240</v>
      </c>
      <c r="AU576" s="225" t="s">
        <v>78</v>
      </c>
      <c r="AY576" s="18" t="s">
        <v>238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76</v>
      </c>
      <c r="BK576" s="226">
        <f>ROUND(I576*H576,2)</f>
        <v>0</v>
      </c>
      <c r="BL576" s="18" t="s">
        <v>244</v>
      </c>
      <c r="BM576" s="225" t="s">
        <v>637</v>
      </c>
    </row>
    <row r="577" s="2" customFormat="1">
      <c r="A577" s="39"/>
      <c r="B577" s="40"/>
      <c r="C577" s="41"/>
      <c r="D577" s="227" t="s">
        <v>245</v>
      </c>
      <c r="E577" s="41"/>
      <c r="F577" s="228" t="s">
        <v>636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245</v>
      </c>
      <c r="AU577" s="18" t="s">
        <v>78</v>
      </c>
    </row>
    <row r="578" s="2" customFormat="1">
      <c r="A578" s="39"/>
      <c r="B578" s="40"/>
      <c r="C578" s="41"/>
      <c r="D578" s="232" t="s">
        <v>246</v>
      </c>
      <c r="E578" s="41"/>
      <c r="F578" s="233" t="s">
        <v>638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246</v>
      </c>
      <c r="AU578" s="18" t="s">
        <v>78</v>
      </c>
    </row>
    <row r="579" s="13" customFormat="1">
      <c r="A579" s="13"/>
      <c r="B579" s="234"/>
      <c r="C579" s="235"/>
      <c r="D579" s="227" t="s">
        <v>248</v>
      </c>
      <c r="E579" s="236" t="s">
        <v>19</v>
      </c>
      <c r="F579" s="237" t="s">
        <v>341</v>
      </c>
      <c r="G579" s="235"/>
      <c r="H579" s="236" t="s">
        <v>19</v>
      </c>
      <c r="I579" s="238"/>
      <c r="J579" s="235"/>
      <c r="K579" s="235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248</v>
      </c>
      <c r="AU579" s="243" t="s">
        <v>78</v>
      </c>
      <c r="AV579" s="13" t="s">
        <v>76</v>
      </c>
      <c r="AW579" s="13" t="s">
        <v>32</v>
      </c>
      <c r="AX579" s="13" t="s">
        <v>69</v>
      </c>
      <c r="AY579" s="243" t="s">
        <v>238</v>
      </c>
    </row>
    <row r="580" s="14" customFormat="1">
      <c r="A580" s="14"/>
      <c r="B580" s="244"/>
      <c r="C580" s="245"/>
      <c r="D580" s="227" t="s">
        <v>248</v>
      </c>
      <c r="E580" s="246" t="s">
        <v>19</v>
      </c>
      <c r="F580" s="247" t="s">
        <v>639</v>
      </c>
      <c r="G580" s="245"/>
      <c r="H580" s="248">
        <v>11.85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248</v>
      </c>
      <c r="AU580" s="254" t="s">
        <v>78</v>
      </c>
      <c r="AV580" s="14" t="s">
        <v>78</v>
      </c>
      <c r="AW580" s="14" t="s">
        <v>32</v>
      </c>
      <c r="AX580" s="14" t="s">
        <v>69</v>
      </c>
      <c r="AY580" s="254" t="s">
        <v>238</v>
      </c>
    </row>
    <row r="581" s="16" customFormat="1">
      <c r="A581" s="16"/>
      <c r="B581" s="266"/>
      <c r="C581" s="267"/>
      <c r="D581" s="227" t="s">
        <v>248</v>
      </c>
      <c r="E581" s="268" t="s">
        <v>19</v>
      </c>
      <c r="F581" s="269" t="s">
        <v>264</v>
      </c>
      <c r="G581" s="267"/>
      <c r="H581" s="270">
        <v>11.85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6" t="s">
        <v>248</v>
      </c>
      <c r="AU581" s="276" t="s">
        <v>78</v>
      </c>
      <c r="AV581" s="16" t="s">
        <v>109</v>
      </c>
      <c r="AW581" s="16" t="s">
        <v>32</v>
      </c>
      <c r="AX581" s="16" t="s">
        <v>69</v>
      </c>
      <c r="AY581" s="276" t="s">
        <v>238</v>
      </c>
    </row>
    <row r="582" s="13" customFormat="1">
      <c r="A582" s="13"/>
      <c r="B582" s="234"/>
      <c r="C582" s="235"/>
      <c r="D582" s="227" t="s">
        <v>248</v>
      </c>
      <c r="E582" s="236" t="s">
        <v>19</v>
      </c>
      <c r="F582" s="237" t="s">
        <v>540</v>
      </c>
      <c r="G582" s="235"/>
      <c r="H582" s="236" t="s">
        <v>19</v>
      </c>
      <c r="I582" s="238"/>
      <c r="J582" s="235"/>
      <c r="K582" s="235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248</v>
      </c>
      <c r="AU582" s="243" t="s">
        <v>78</v>
      </c>
      <c r="AV582" s="13" t="s">
        <v>76</v>
      </c>
      <c r="AW582" s="13" t="s">
        <v>32</v>
      </c>
      <c r="AX582" s="13" t="s">
        <v>69</v>
      </c>
      <c r="AY582" s="243" t="s">
        <v>238</v>
      </c>
    </row>
    <row r="583" s="14" customFormat="1">
      <c r="A583" s="14"/>
      <c r="B583" s="244"/>
      <c r="C583" s="245"/>
      <c r="D583" s="227" t="s">
        <v>248</v>
      </c>
      <c r="E583" s="246" t="s">
        <v>19</v>
      </c>
      <c r="F583" s="247" t="s">
        <v>640</v>
      </c>
      <c r="G583" s="245"/>
      <c r="H583" s="248">
        <v>5.0730000000000004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248</v>
      </c>
      <c r="AU583" s="254" t="s">
        <v>78</v>
      </c>
      <c r="AV583" s="14" t="s">
        <v>78</v>
      </c>
      <c r="AW583" s="14" t="s">
        <v>32</v>
      </c>
      <c r="AX583" s="14" t="s">
        <v>69</v>
      </c>
      <c r="AY583" s="254" t="s">
        <v>238</v>
      </c>
    </row>
    <row r="584" s="16" customFormat="1">
      <c r="A584" s="16"/>
      <c r="B584" s="266"/>
      <c r="C584" s="267"/>
      <c r="D584" s="227" t="s">
        <v>248</v>
      </c>
      <c r="E584" s="268" t="s">
        <v>19</v>
      </c>
      <c r="F584" s="269" t="s">
        <v>541</v>
      </c>
      <c r="G584" s="267"/>
      <c r="H584" s="270">
        <v>5.0730000000000004</v>
      </c>
      <c r="I584" s="271"/>
      <c r="J584" s="267"/>
      <c r="K584" s="267"/>
      <c r="L584" s="272"/>
      <c r="M584" s="273"/>
      <c r="N584" s="274"/>
      <c r="O584" s="274"/>
      <c r="P584" s="274"/>
      <c r="Q584" s="274"/>
      <c r="R584" s="274"/>
      <c r="S584" s="274"/>
      <c r="T584" s="275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76" t="s">
        <v>248</v>
      </c>
      <c r="AU584" s="276" t="s">
        <v>78</v>
      </c>
      <c r="AV584" s="16" t="s">
        <v>109</v>
      </c>
      <c r="AW584" s="16" t="s">
        <v>32</v>
      </c>
      <c r="AX584" s="16" t="s">
        <v>69</v>
      </c>
      <c r="AY584" s="276" t="s">
        <v>238</v>
      </c>
    </row>
    <row r="585" s="13" customFormat="1">
      <c r="A585" s="13"/>
      <c r="B585" s="234"/>
      <c r="C585" s="235"/>
      <c r="D585" s="227" t="s">
        <v>248</v>
      </c>
      <c r="E585" s="236" t="s">
        <v>19</v>
      </c>
      <c r="F585" s="237" t="s">
        <v>533</v>
      </c>
      <c r="G585" s="235"/>
      <c r="H585" s="236" t="s">
        <v>19</v>
      </c>
      <c r="I585" s="238"/>
      <c r="J585" s="235"/>
      <c r="K585" s="235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248</v>
      </c>
      <c r="AU585" s="243" t="s">
        <v>78</v>
      </c>
      <c r="AV585" s="13" t="s">
        <v>76</v>
      </c>
      <c r="AW585" s="13" t="s">
        <v>32</v>
      </c>
      <c r="AX585" s="13" t="s">
        <v>69</v>
      </c>
      <c r="AY585" s="243" t="s">
        <v>238</v>
      </c>
    </row>
    <row r="586" s="13" customFormat="1">
      <c r="A586" s="13"/>
      <c r="B586" s="234"/>
      <c r="C586" s="235"/>
      <c r="D586" s="227" t="s">
        <v>248</v>
      </c>
      <c r="E586" s="236" t="s">
        <v>19</v>
      </c>
      <c r="F586" s="237" t="s">
        <v>641</v>
      </c>
      <c r="G586" s="235"/>
      <c r="H586" s="236" t="s">
        <v>19</v>
      </c>
      <c r="I586" s="238"/>
      <c r="J586" s="235"/>
      <c r="K586" s="235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248</v>
      </c>
      <c r="AU586" s="243" t="s">
        <v>78</v>
      </c>
      <c r="AV586" s="13" t="s">
        <v>76</v>
      </c>
      <c r="AW586" s="13" t="s">
        <v>32</v>
      </c>
      <c r="AX586" s="13" t="s">
        <v>69</v>
      </c>
      <c r="AY586" s="243" t="s">
        <v>238</v>
      </c>
    </row>
    <row r="587" s="14" customFormat="1">
      <c r="A587" s="14"/>
      <c r="B587" s="244"/>
      <c r="C587" s="245"/>
      <c r="D587" s="227" t="s">
        <v>248</v>
      </c>
      <c r="E587" s="246" t="s">
        <v>19</v>
      </c>
      <c r="F587" s="247" t="s">
        <v>642</v>
      </c>
      <c r="G587" s="245"/>
      <c r="H587" s="248">
        <v>12.579000000000001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248</v>
      </c>
      <c r="AU587" s="254" t="s">
        <v>78</v>
      </c>
      <c r="AV587" s="14" t="s">
        <v>78</v>
      </c>
      <c r="AW587" s="14" t="s">
        <v>32</v>
      </c>
      <c r="AX587" s="14" t="s">
        <v>69</v>
      </c>
      <c r="AY587" s="254" t="s">
        <v>238</v>
      </c>
    </row>
    <row r="588" s="16" customFormat="1">
      <c r="A588" s="16"/>
      <c r="B588" s="266"/>
      <c r="C588" s="267"/>
      <c r="D588" s="227" t="s">
        <v>248</v>
      </c>
      <c r="E588" s="268" t="s">
        <v>19</v>
      </c>
      <c r="F588" s="269" t="s">
        <v>561</v>
      </c>
      <c r="G588" s="267"/>
      <c r="H588" s="270">
        <v>12.579000000000001</v>
      </c>
      <c r="I588" s="271"/>
      <c r="J588" s="267"/>
      <c r="K588" s="267"/>
      <c r="L588" s="272"/>
      <c r="M588" s="273"/>
      <c r="N588" s="274"/>
      <c r="O588" s="274"/>
      <c r="P588" s="274"/>
      <c r="Q588" s="274"/>
      <c r="R588" s="274"/>
      <c r="S588" s="274"/>
      <c r="T588" s="275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76" t="s">
        <v>248</v>
      </c>
      <c r="AU588" s="276" t="s">
        <v>78</v>
      </c>
      <c r="AV588" s="16" t="s">
        <v>109</v>
      </c>
      <c r="AW588" s="16" t="s">
        <v>32</v>
      </c>
      <c r="AX588" s="16" t="s">
        <v>69</v>
      </c>
      <c r="AY588" s="276" t="s">
        <v>238</v>
      </c>
    </row>
    <row r="589" s="15" customFormat="1">
      <c r="A589" s="15"/>
      <c r="B589" s="255"/>
      <c r="C589" s="256"/>
      <c r="D589" s="227" t="s">
        <v>248</v>
      </c>
      <c r="E589" s="257" t="s">
        <v>19</v>
      </c>
      <c r="F589" s="258" t="s">
        <v>253</v>
      </c>
      <c r="G589" s="256"/>
      <c r="H589" s="259">
        <v>29.501999999999999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5" t="s">
        <v>248</v>
      </c>
      <c r="AU589" s="265" t="s">
        <v>78</v>
      </c>
      <c r="AV589" s="15" t="s">
        <v>244</v>
      </c>
      <c r="AW589" s="15" t="s">
        <v>32</v>
      </c>
      <c r="AX589" s="15" t="s">
        <v>76</v>
      </c>
      <c r="AY589" s="265" t="s">
        <v>238</v>
      </c>
    </row>
    <row r="590" s="2" customFormat="1" ht="24.15" customHeight="1">
      <c r="A590" s="39"/>
      <c r="B590" s="40"/>
      <c r="C590" s="214" t="s">
        <v>447</v>
      </c>
      <c r="D590" s="214" t="s">
        <v>240</v>
      </c>
      <c r="E590" s="215" t="s">
        <v>643</v>
      </c>
      <c r="F590" s="216" t="s">
        <v>644</v>
      </c>
      <c r="G590" s="217" t="s">
        <v>107</v>
      </c>
      <c r="H590" s="218">
        <v>23.704999999999998</v>
      </c>
      <c r="I590" s="219"/>
      <c r="J590" s="220">
        <f>ROUND(I590*H590,2)</f>
        <v>0</v>
      </c>
      <c r="K590" s="216" t="s">
        <v>243</v>
      </c>
      <c r="L590" s="45"/>
      <c r="M590" s="221" t="s">
        <v>19</v>
      </c>
      <c r="N590" s="222" t="s">
        <v>40</v>
      </c>
      <c r="O590" s="85"/>
      <c r="P590" s="223">
        <f>O590*H590</f>
        <v>0</v>
      </c>
      <c r="Q590" s="223">
        <v>8.0000000000000007E-05</v>
      </c>
      <c r="R590" s="223">
        <f>Q590*H590</f>
        <v>0.0018964000000000001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244</v>
      </c>
      <c r="AT590" s="225" t="s">
        <v>240</v>
      </c>
      <c r="AU590" s="225" t="s">
        <v>78</v>
      </c>
      <c r="AY590" s="18" t="s">
        <v>238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8" t="s">
        <v>76</v>
      </c>
      <c r="BK590" s="226">
        <f>ROUND(I590*H590,2)</f>
        <v>0</v>
      </c>
      <c r="BL590" s="18" t="s">
        <v>244</v>
      </c>
      <c r="BM590" s="225" t="s">
        <v>645</v>
      </c>
    </row>
    <row r="591" s="2" customFormat="1">
      <c r="A591" s="39"/>
      <c r="B591" s="40"/>
      <c r="C591" s="41"/>
      <c r="D591" s="227" t="s">
        <v>245</v>
      </c>
      <c r="E591" s="41"/>
      <c r="F591" s="228" t="s">
        <v>644</v>
      </c>
      <c r="G591" s="41"/>
      <c r="H591" s="41"/>
      <c r="I591" s="229"/>
      <c r="J591" s="41"/>
      <c r="K591" s="41"/>
      <c r="L591" s="45"/>
      <c r="M591" s="230"/>
      <c r="N591" s="231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245</v>
      </c>
      <c r="AU591" s="18" t="s">
        <v>78</v>
      </c>
    </row>
    <row r="592" s="2" customFormat="1">
      <c r="A592" s="39"/>
      <c r="B592" s="40"/>
      <c r="C592" s="41"/>
      <c r="D592" s="232" t="s">
        <v>246</v>
      </c>
      <c r="E592" s="41"/>
      <c r="F592" s="233" t="s">
        <v>646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246</v>
      </c>
      <c r="AU592" s="18" t="s">
        <v>78</v>
      </c>
    </row>
    <row r="593" s="13" customFormat="1">
      <c r="A593" s="13"/>
      <c r="B593" s="234"/>
      <c r="C593" s="235"/>
      <c r="D593" s="227" t="s">
        <v>248</v>
      </c>
      <c r="E593" s="236" t="s">
        <v>19</v>
      </c>
      <c r="F593" s="237" t="s">
        <v>341</v>
      </c>
      <c r="G593" s="235"/>
      <c r="H593" s="236" t="s">
        <v>19</v>
      </c>
      <c r="I593" s="238"/>
      <c r="J593" s="235"/>
      <c r="K593" s="235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248</v>
      </c>
      <c r="AU593" s="243" t="s">
        <v>78</v>
      </c>
      <c r="AV593" s="13" t="s">
        <v>76</v>
      </c>
      <c r="AW593" s="13" t="s">
        <v>32</v>
      </c>
      <c r="AX593" s="13" t="s">
        <v>69</v>
      </c>
      <c r="AY593" s="243" t="s">
        <v>238</v>
      </c>
    </row>
    <row r="594" s="14" customFormat="1">
      <c r="A594" s="14"/>
      <c r="B594" s="244"/>
      <c r="C594" s="245"/>
      <c r="D594" s="227" t="s">
        <v>248</v>
      </c>
      <c r="E594" s="246" t="s">
        <v>19</v>
      </c>
      <c r="F594" s="247" t="s">
        <v>647</v>
      </c>
      <c r="G594" s="245"/>
      <c r="H594" s="248">
        <v>2.2749999999999999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248</v>
      </c>
      <c r="AU594" s="254" t="s">
        <v>78</v>
      </c>
      <c r="AV594" s="14" t="s">
        <v>78</v>
      </c>
      <c r="AW594" s="14" t="s">
        <v>32</v>
      </c>
      <c r="AX594" s="14" t="s">
        <v>69</v>
      </c>
      <c r="AY594" s="254" t="s">
        <v>238</v>
      </c>
    </row>
    <row r="595" s="14" customFormat="1">
      <c r="A595" s="14"/>
      <c r="B595" s="244"/>
      <c r="C595" s="245"/>
      <c r="D595" s="227" t="s">
        <v>248</v>
      </c>
      <c r="E595" s="246" t="s">
        <v>19</v>
      </c>
      <c r="F595" s="247" t="s">
        <v>648</v>
      </c>
      <c r="G595" s="245"/>
      <c r="H595" s="248">
        <v>1.95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248</v>
      </c>
      <c r="AU595" s="254" t="s">
        <v>78</v>
      </c>
      <c r="AV595" s="14" t="s">
        <v>78</v>
      </c>
      <c r="AW595" s="14" t="s">
        <v>32</v>
      </c>
      <c r="AX595" s="14" t="s">
        <v>69</v>
      </c>
      <c r="AY595" s="254" t="s">
        <v>238</v>
      </c>
    </row>
    <row r="596" s="14" customFormat="1">
      <c r="A596" s="14"/>
      <c r="B596" s="244"/>
      <c r="C596" s="245"/>
      <c r="D596" s="227" t="s">
        <v>248</v>
      </c>
      <c r="E596" s="246" t="s">
        <v>19</v>
      </c>
      <c r="F596" s="247" t="s">
        <v>649</v>
      </c>
      <c r="G596" s="245"/>
      <c r="H596" s="248">
        <v>3.8999999999999999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248</v>
      </c>
      <c r="AU596" s="254" t="s">
        <v>78</v>
      </c>
      <c r="AV596" s="14" t="s">
        <v>78</v>
      </c>
      <c r="AW596" s="14" t="s">
        <v>32</v>
      </c>
      <c r="AX596" s="14" t="s">
        <v>69</v>
      </c>
      <c r="AY596" s="254" t="s">
        <v>238</v>
      </c>
    </row>
    <row r="597" s="14" customFormat="1">
      <c r="A597" s="14"/>
      <c r="B597" s="244"/>
      <c r="C597" s="245"/>
      <c r="D597" s="227" t="s">
        <v>248</v>
      </c>
      <c r="E597" s="246" t="s">
        <v>19</v>
      </c>
      <c r="F597" s="247" t="s">
        <v>650</v>
      </c>
      <c r="G597" s="245"/>
      <c r="H597" s="248">
        <v>1.8999999999999999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248</v>
      </c>
      <c r="AU597" s="254" t="s">
        <v>78</v>
      </c>
      <c r="AV597" s="14" t="s">
        <v>78</v>
      </c>
      <c r="AW597" s="14" t="s">
        <v>32</v>
      </c>
      <c r="AX597" s="14" t="s">
        <v>69</v>
      </c>
      <c r="AY597" s="254" t="s">
        <v>238</v>
      </c>
    </row>
    <row r="598" s="14" customFormat="1">
      <c r="A598" s="14"/>
      <c r="B598" s="244"/>
      <c r="C598" s="245"/>
      <c r="D598" s="227" t="s">
        <v>248</v>
      </c>
      <c r="E598" s="246" t="s">
        <v>19</v>
      </c>
      <c r="F598" s="247" t="s">
        <v>651</v>
      </c>
      <c r="G598" s="245"/>
      <c r="H598" s="248">
        <v>3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248</v>
      </c>
      <c r="AU598" s="254" t="s">
        <v>78</v>
      </c>
      <c r="AV598" s="14" t="s">
        <v>78</v>
      </c>
      <c r="AW598" s="14" t="s">
        <v>32</v>
      </c>
      <c r="AX598" s="14" t="s">
        <v>69</v>
      </c>
      <c r="AY598" s="254" t="s">
        <v>238</v>
      </c>
    </row>
    <row r="599" s="16" customFormat="1">
      <c r="A599" s="16"/>
      <c r="B599" s="266"/>
      <c r="C599" s="267"/>
      <c r="D599" s="227" t="s">
        <v>248</v>
      </c>
      <c r="E599" s="268" t="s">
        <v>19</v>
      </c>
      <c r="F599" s="269" t="s">
        <v>264</v>
      </c>
      <c r="G599" s="267"/>
      <c r="H599" s="270">
        <v>13.025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76" t="s">
        <v>248</v>
      </c>
      <c r="AU599" s="276" t="s">
        <v>78</v>
      </c>
      <c r="AV599" s="16" t="s">
        <v>109</v>
      </c>
      <c r="AW599" s="16" t="s">
        <v>32</v>
      </c>
      <c r="AX599" s="16" t="s">
        <v>69</v>
      </c>
      <c r="AY599" s="276" t="s">
        <v>238</v>
      </c>
    </row>
    <row r="600" s="13" customFormat="1">
      <c r="A600" s="13"/>
      <c r="B600" s="234"/>
      <c r="C600" s="235"/>
      <c r="D600" s="227" t="s">
        <v>248</v>
      </c>
      <c r="E600" s="236" t="s">
        <v>19</v>
      </c>
      <c r="F600" s="237" t="s">
        <v>540</v>
      </c>
      <c r="G600" s="235"/>
      <c r="H600" s="236" t="s">
        <v>19</v>
      </c>
      <c r="I600" s="238"/>
      <c r="J600" s="235"/>
      <c r="K600" s="235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248</v>
      </c>
      <c r="AU600" s="243" t="s">
        <v>78</v>
      </c>
      <c r="AV600" s="13" t="s">
        <v>76</v>
      </c>
      <c r="AW600" s="13" t="s">
        <v>32</v>
      </c>
      <c r="AX600" s="13" t="s">
        <v>69</v>
      </c>
      <c r="AY600" s="243" t="s">
        <v>238</v>
      </c>
    </row>
    <row r="601" s="14" customFormat="1">
      <c r="A601" s="14"/>
      <c r="B601" s="244"/>
      <c r="C601" s="245"/>
      <c r="D601" s="227" t="s">
        <v>248</v>
      </c>
      <c r="E601" s="246" t="s">
        <v>19</v>
      </c>
      <c r="F601" s="247" t="s">
        <v>652</v>
      </c>
      <c r="G601" s="245"/>
      <c r="H601" s="248">
        <v>1.78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248</v>
      </c>
      <c r="AU601" s="254" t="s">
        <v>78</v>
      </c>
      <c r="AV601" s="14" t="s">
        <v>78</v>
      </c>
      <c r="AW601" s="14" t="s">
        <v>32</v>
      </c>
      <c r="AX601" s="14" t="s">
        <v>69</v>
      </c>
      <c r="AY601" s="254" t="s">
        <v>238</v>
      </c>
    </row>
    <row r="602" s="14" customFormat="1">
      <c r="A602" s="14"/>
      <c r="B602" s="244"/>
      <c r="C602" s="245"/>
      <c r="D602" s="227" t="s">
        <v>248</v>
      </c>
      <c r="E602" s="246" t="s">
        <v>19</v>
      </c>
      <c r="F602" s="247" t="s">
        <v>653</v>
      </c>
      <c r="G602" s="245"/>
      <c r="H602" s="248">
        <v>1.78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248</v>
      </c>
      <c r="AU602" s="254" t="s">
        <v>78</v>
      </c>
      <c r="AV602" s="14" t="s">
        <v>78</v>
      </c>
      <c r="AW602" s="14" t="s">
        <v>32</v>
      </c>
      <c r="AX602" s="14" t="s">
        <v>69</v>
      </c>
      <c r="AY602" s="254" t="s">
        <v>238</v>
      </c>
    </row>
    <row r="603" s="14" customFormat="1">
      <c r="A603" s="14"/>
      <c r="B603" s="244"/>
      <c r="C603" s="245"/>
      <c r="D603" s="227" t="s">
        <v>248</v>
      </c>
      <c r="E603" s="246" t="s">
        <v>19</v>
      </c>
      <c r="F603" s="247" t="s">
        <v>654</v>
      </c>
      <c r="G603" s="245"/>
      <c r="H603" s="248">
        <v>1.78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248</v>
      </c>
      <c r="AU603" s="254" t="s">
        <v>78</v>
      </c>
      <c r="AV603" s="14" t="s">
        <v>78</v>
      </c>
      <c r="AW603" s="14" t="s">
        <v>32</v>
      </c>
      <c r="AX603" s="14" t="s">
        <v>69</v>
      </c>
      <c r="AY603" s="254" t="s">
        <v>238</v>
      </c>
    </row>
    <row r="604" s="14" customFormat="1">
      <c r="A604" s="14"/>
      <c r="B604" s="244"/>
      <c r="C604" s="245"/>
      <c r="D604" s="227" t="s">
        <v>248</v>
      </c>
      <c r="E604" s="246" t="s">
        <v>19</v>
      </c>
      <c r="F604" s="247" t="s">
        <v>655</v>
      </c>
      <c r="G604" s="245"/>
      <c r="H604" s="248">
        <v>1.78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248</v>
      </c>
      <c r="AU604" s="254" t="s">
        <v>78</v>
      </c>
      <c r="AV604" s="14" t="s">
        <v>78</v>
      </c>
      <c r="AW604" s="14" t="s">
        <v>32</v>
      </c>
      <c r="AX604" s="14" t="s">
        <v>69</v>
      </c>
      <c r="AY604" s="254" t="s">
        <v>238</v>
      </c>
    </row>
    <row r="605" s="14" customFormat="1">
      <c r="A605" s="14"/>
      <c r="B605" s="244"/>
      <c r="C605" s="245"/>
      <c r="D605" s="227" t="s">
        <v>248</v>
      </c>
      <c r="E605" s="246" t="s">
        <v>19</v>
      </c>
      <c r="F605" s="247" t="s">
        <v>656</v>
      </c>
      <c r="G605" s="245"/>
      <c r="H605" s="248">
        <v>1.78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248</v>
      </c>
      <c r="AU605" s="254" t="s">
        <v>78</v>
      </c>
      <c r="AV605" s="14" t="s">
        <v>78</v>
      </c>
      <c r="AW605" s="14" t="s">
        <v>32</v>
      </c>
      <c r="AX605" s="14" t="s">
        <v>69</v>
      </c>
      <c r="AY605" s="254" t="s">
        <v>238</v>
      </c>
    </row>
    <row r="606" s="16" customFormat="1">
      <c r="A606" s="16"/>
      <c r="B606" s="266"/>
      <c r="C606" s="267"/>
      <c r="D606" s="227" t="s">
        <v>248</v>
      </c>
      <c r="E606" s="268" t="s">
        <v>19</v>
      </c>
      <c r="F606" s="269" t="s">
        <v>541</v>
      </c>
      <c r="G606" s="267"/>
      <c r="H606" s="270">
        <v>8.9000000000000004</v>
      </c>
      <c r="I606" s="271"/>
      <c r="J606" s="267"/>
      <c r="K606" s="267"/>
      <c r="L606" s="272"/>
      <c r="M606" s="273"/>
      <c r="N606" s="274"/>
      <c r="O606" s="274"/>
      <c r="P606" s="274"/>
      <c r="Q606" s="274"/>
      <c r="R606" s="274"/>
      <c r="S606" s="274"/>
      <c r="T606" s="275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6" t="s">
        <v>248</v>
      </c>
      <c r="AU606" s="276" t="s">
        <v>78</v>
      </c>
      <c r="AV606" s="16" t="s">
        <v>109</v>
      </c>
      <c r="AW606" s="16" t="s">
        <v>32</v>
      </c>
      <c r="AX606" s="16" t="s">
        <v>69</v>
      </c>
      <c r="AY606" s="276" t="s">
        <v>238</v>
      </c>
    </row>
    <row r="607" s="13" customFormat="1">
      <c r="A607" s="13"/>
      <c r="B607" s="234"/>
      <c r="C607" s="235"/>
      <c r="D607" s="227" t="s">
        <v>248</v>
      </c>
      <c r="E607" s="236" t="s">
        <v>19</v>
      </c>
      <c r="F607" s="237" t="s">
        <v>549</v>
      </c>
      <c r="G607" s="235"/>
      <c r="H607" s="236" t="s">
        <v>19</v>
      </c>
      <c r="I607" s="238"/>
      <c r="J607" s="235"/>
      <c r="K607" s="235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248</v>
      </c>
      <c r="AU607" s="243" t="s">
        <v>78</v>
      </c>
      <c r="AV607" s="13" t="s">
        <v>76</v>
      </c>
      <c r="AW607" s="13" t="s">
        <v>32</v>
      </c>
      <c r="AX607" s="13" t="s">
        <v>69</v>
      </c>
      <c r="AY607" s="243" t="s">
        <v>238</v>
      </c>
    </row>
    <row r="608" s="14" customFormat="1">
      <c r="A608" s="14"/>
      <c r="B608" s="244"/>
      <c r="C608" s="245"/>
      <c r="D608" s="227" t="s">
        <v>248</v>
      </c>
      <c r="E608" s="246" t="s">
        <v>19</v>
      </c>
      <c r="F608" s="247" t="s">
        <v>657</v>
      </c>
      <c r="G608" s="245"/>
      <c r="H608" s="248">
        <v>1.78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248</v>
      </c>
      <c r="AU608" s="254" t="s">
        <v>78</v>
      </c>
      <c r="AV608" s="14" t="s">
        <v>78</v>
      </c>
      <c r="AW608" s="14" t="s">
        <v>32</v>
      </c>
      <c r="AX608" s="14" t="s">
        <v>69</v>
      </c>
      <c r="AY608" s="254" t="s">
        <v>238</v>
      </c>
    </row>
    <row r="609" s="16" customFormat="1">
      <c r="A609" s="16"/>
      <c r="B609" s="266"/>
      <c r="C609" s="267"/>
      <c r="D609" s="227" t="s">
        <v>248</v>
      </c>
      <c r="E609" s="268" t="s">
        <v>19</v>
      </c>
      <c r="F609" s="269" t="s">
        <v>550</v>
      </c>
      <c r="G609" s="267"/>
      <c r="H609" s="270">
        <v>1.78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6" t="s">
        <v>248</v>
      </c>
      <c r="AU609" s="276" t="s">
        <v>78</v>
      </c>
      <c r="AV609" s="16" t="s">
        <v>109</v>
      </c>
      <c r="AW609" s="16" t="s">
        <v>32</v>
      </c>
      <c r="AX609" s="16" t="s">
        <v>69</v>
      </c>
      <c r="AY609" s="276" t="s">
        <v>238</v>
      </c>
    </row>
    <row r="610" s="15" customFormat="1">
      <c r="A610" s="15"/>
      <c r="B610" s="255"/>
      <c r="C610" s="256"/>
      <c r="D610" s="227" t="s">
        <v>248</v>
      </c>
      <c r="E610" s="257" t="s">
        <v>19</v>
      </c>
      <c r="F610" s="258" t="s">
        <v>253</v>
      </c>
      <c r="G610" s="256"/>
      <c r="H610" s="259">
        <v>23.704999999999998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5" t="s">
        <v>248</v>
      </c>
      <c r="AU610" s="265" t="s">
        <v>78</v>
      </c>
      <c r="AV610" s="15" t="s">
        <v>244</v>
      </c>
      <c r="AW610" s="15" t="s">
        <v>32</v>
      </c>
      <c r="AX610" s="15" t="s">
        <v>76</v>
      </c>
      <c r="AY610" s="265" t="s">
        <v>238</v>
      </c>
    </row>
    <row r="611" s="2" customFormat="1" ht="24.15" customHeight="1">
      <c r="A611" s="39"/>
      <c r="B611" s="40"/>
      <c r="C611" s="214" t="s">
        <v>658</v>
      </c>
      <c r="D611" s="214" t="s">
        <v>240</v>
      </c>
      <c r="E611" s="215" t="s">
        <v>659</v>
      </c>
      <c r="F611" s="216" t="s">
        <v>660</v>
      </c>
      <c r="G611" s="217" t="s">
        <v>107</v>
      </c>
      <c r="H611" s="218">
        <v>10.93</v>
      </c>
      <c r="I611" s="219"/>
      <c r="J611" s="220">
        <f>ROUND(I611*H611,2)</f>
        <v>0</v>
      </c>
      <c r="K611" s="216" t="s">
        <v>243</v>
      </c>
      <c r="L611" s="45"/>
      <c r="M611" s="221" t="s">
        <v>19</v>
      </c>
      <c r="N611" s="222" t="s">
        <v>40</v>
      </c>
      <c r="O611" s="85"/>
      <c r="P611" s="223">
        <f>O611*H611</f>
        <v>0</v>
      </c>
      <c r="Q611" s="223">
        <v>0.00012</v>
      </c>
      <c r="R611" s="223">
        <f>Q611*H611</f>
        <v>0.0013116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244</v>
      </c>
      <c r="AT611" s="225" t="s">
        <v>240</v>
      </c>
      <c r="AU611" s="225" t="s">
        <v>78</v>
      </c>
      <c r="AY611" s="18" t="s">
        <v>238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76</v>
      </c>
      <c r="BK611" s="226">
        <f>ROUND(I611*H611,2)</f>
        <v>0</v>
      </c>
      <c r="BL611" s="18" t="s">
        <v>244</v>
      </c>
      <c r="BM611" s="225" t="s">
        <v>661</v>
      </c>
    </row>
    <row r="612" s="2" customFormat="1">
      <c r="A612" s="39"/>
      <c r="B612" s="40"/>
      <c r="C612" s="41"/>
      <c r="D612" s="227" t="s">
        <v>245</v>
      </c>
      <c r="E612" s="41"/>
      <c r="F612" s="228" t="s">
        <v>660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245</v>
      </c>
      <c r="AU612" s="18" t="s">
        <v>78</v>
      </c>
    </row>
    <row r="613" s="2" customFormat="1">
      <c r="A613" s="39"/>
      <c r="B613" s="40"/>
      <c r="C613" s="41"/>
      <c r="D613" s="232" t="s">
        <v>246</v>
      </c>
      <c r="E613" s="41"/>
      <c r="F613" s="233" t="s">
        <v>662</v>
      </c>
      <c r="G613" s="41"/>
      <c r="H613" s="41"/>
      <c r="I613" s="229"/>
      <c r="J613" s="41"/>
      <c r="K613" s="41"/>
      <c r="L613" s="45"/>
      <c r="M613" s="230"/>
      <c r="N613" s="231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246</v>
      </c>
      <c r="AU613" s="18" t="s">
        <v>78</v>
      </c>
    </row>
    <row r="614" s="13" customFormat="1">
      <c r="A614" s="13"/>
      <c r="B614" s="234"/>
      <c r="C614" s="235"/>
      <c r="D614" s="227" t="s">
        <v>248</v>
      </c>
      <c r="E614" s="236" t="s">
        <v>19</v>
      </c>
      <c r="F614" s="237" t="s">
        <v>341</v>
      </c>
      <c r="G614" s="235"/>
      <c r="H614" s="236" t="s">
        <v>19</v>
      </c>
      <c r="I614" s="238"/>
      <c r="J614" s="235"/>
      <c r="K614" s="235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248</v>
      </c>
      <c r="AU614" s="243" t="s">
        <v>78</v>
      </c>
      <c r="AV614" s="13" t="s">
        <v>76</v>
      </c>
      <c r="AW614" s="13" t="s">
        <v>32</v>
      </c>
      <c r="AX614" s="13" t="s">
        <v>69</v>
      </c>
      <c r="AY614" s="243" t="s">
        <v>238</v>
      </c>
    </row>
    <row r="615" s="14" customFormat="1">
      <c r="A615" s="14"/>
      <c r="B615" s="244"/>
      <c r="C615" s="245"/>
      <c r="D615" s="227" t="s">
        <v>248</v>
      </c>
      <c r="E615" s="246" t="s">
        <v>19</v>
      </c>
      <c r="F615" s="247" t="s">
        <v>663</v>
      </c>
      <c r="G615" s="245"/>
      <c r="H615" s="248">
        <v>3.9500000000000002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248</v>
      </c>
      <c r="AU615" s="254" t="s">
        <v>78</v>
      </c>
      <c r="AV615" s="14" t="s">
        <v>78</v>
      </c>
      <c r="AW615" s="14" t="s">
        <v>32</v>
      </c>
      <c r="AX615" s="14" t="s">
        <v>69</v>
      </c>
      <c r="AY615" s="254" t="s">
        <v>238</v>
      </c>
    </row>
    <row r="616" s="16" customFormat="1">
      <c r="A616" s="16"/>
      <c r="B616" s="266"/>
      <c r="C616" s="267"/>
      <c r="D616" s="227" t="s">
        <v>248</v>
      </c>
      <c r="E616" s="268" t="s">
        <v>19</v>
      </c>
      <c r="F616" s="269" t="s">
        <v>264</v>
      </c>
      <c r="G616" s="267"/>
      <c r="H616" s="270">
        <v>3.9500000000000002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6" t="s">
        <v>248</v>
      </c>
      <c r="AU616" s="276" t="s">
        <v>78</v>
      </c>
      <c r="AV616" s="16" t="s">
        <v>109</v>
      </c>
      <c r="AW616" s="16" t="s">
        <v>32</v>
      </c>
      <c r="AX616" s="16" t="s">
        <v>69</v>
      </c>
      <c r="AY616" s="276" t="s">
        <v>238</v>
      </c>
    </row>
    <row r="617" s="13" customFormat="1">
      <c r="A617" s="13"/>
      <c r="B617" s="234"/>
      <c r="C617" s="235"/>
      <c r="D617" s="227" t="s">
        <v>248</v>
      </c>
      <c r="E617" s="236" t="s">
        <v>19</v>
      </c>
      <c r="F617" s="237" t="s">
        <v>540</v>
      </c>
      <c r="G617" s="235"/>
      <c r="H617" s="236" t="s">
        <v>19</v>
      </c>
      <c r="I617" s="238"/>
      <c r="J617" s="235"/>
      <c r="K617" s="235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248</v>
      </c>
      <c r="AU617" s="243" t="s">
        <v>78</v>
      </c>
      <c r="AV617" s="13" t="s">
        <v>76</v>
      </c>
      <c r="AW617" s="13" t="s">
        <v>32</v>
      </c>
      <c r="AX617" s="13" t="s">
        <v>69</v>
      </c>
      <c r="AY617" s="243" t="s">
        <v>238</v>
      </c>
    </row>
    <row r="618" s="14" customFormat="1">
      <c r="A618" s="14"/>
      <c r="B618" s="244"/>
      <c r="C618" s="245"/>
      <c r="D618" s="227" t="s">
        <v>248</v>
      </c>
      <c r="E618" s="246" t="s">
        <v>19</v>
      </c>
      <c r="F618" s="247" t="s">
        <v>664</v>
      </c>
      <c r="G618" s="245"/>
      <c r="H618" s="248">
        <v>1.78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248</v>
      </c>
      <c r="AU618" s="254" t="s">
        <v>78</v>
      </c>
      <c r="AV618" s="14" t="s">
        <v>78</v>
      </c>
      <c r="AW618" s="14" t="s">
        <v>32</v>
      </c>
      <c r="AX618" s="14" t="s">
        <v>69</v>
      </c>
      <c r="AY618" s="254" t="s">
        <v>238</v>
      </c>
    </row>
    <row r="619" s="16" customFormat="1">
      <c r="A619" s="16"/>
      <c r="B619" s="266"/>
      <c r="C619" s="267"/>
      <c r="D619" s="227" t="s">
        <v>248</v>
      </c>
      <c r="E619" s="268" t="s">
        <v>19</v>
      </c>
      <c r="F619" s="269" t="s">
        <v>541</v>
      </c>
      <c r="G619" s="267"/>
      <c r="H619" s="270">
        <v>1.78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76" t="s">
        <v>248</v>
      </c>
      <c r="AU619" s="276" t="s">
        <v>78</v>
      </c>
      <c r="AV619" s="16" t="s">
        <v>109</v>
      </c>
      <c r="AW619" s="16" t="s">
        <v>32</v>
      </c>
      <c r="AX619" s="16" t="s">
        <v>69</v>
      </c>
      <c r="AY619" s="276" t="s">
        <v>238</v>
      </c>
    </row>
    <row r="620" s="13" customFormat="1">
      <c r="A620" s="13"/>
      <c r="B620" s="234"/>
      <c r="C620" s="235"/>
      <c r="D620" s="227" t="s">
        <v>248</v>
      </c>
      <c r="E620" s="236" t="s">
        <v>19</v>
      </c>
      <c r="F620" s="237" t="s">
        <v>533</v>
      </c>
      <c r="G620" s="235"/>
      <c r="H620" s="236" t="s">
        <v>19</v>
      </c>
      <c r="I620" s="238"/>
      <c r="J620" s="235"/>
      <c r="K620" s="235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248</v>
      </c>
      <c r="AU620" s="243" t="s">
        <v>78</v>
      </c>
      <c r="AV620" s="13" t="s">
        <v>76</v>
      </c>
      <c r="AW620" s="13" t="s">
        <v>32</v>
      </c>
      <c r="AX620" s="13" t="s">
        <v>69</v>
      </c>
      <c r="AY620" s="243" t="s">
        <v>238</v>
      </c>
    </row>
    <row r="621" s="13" customFormat="1">
      <c r="A621" s="13"/>
      <c r="B621" s="234"/>
      <c r="C621" s="235"/>
      <c r="D621" s="227" t="s">
        <v>248</v>
      </c>
      <c r="E621" s="236" t="s">
        <v>19</v>
      </c>
      <c r="F621" s="237" t="s">
        <v>641</v>
      </c>
      <c r="G621" s="235"/>
      <c r="H621" s="236" t="s">
        <v>19</v>
      </c>
      <c r="I621" s="238"/>
      <c r="J621" s="235"/>
      <c r="K621" s="235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248</v>
      </c>
      <c r="AU621" s="243" t="s">
        <v>78</v>
      </c>
      <c r="AV621" s="13" t="s">
        <v>76</v>
      </c>
      <c r="AW621" s="13" t="s">
        <v>32</v>
      </c>
      <c r="AX621" s="13" t="s">
        <v>69</v>
      </c>
      <c r="AY621" s="243" t="s">
        <v>238</v>
      </c>
    </row>
    <row r="622" s="14" customFormat="1">
      <c r="A622" s="14"/>
      <c r="B622" s="244"/>
      <c r="C622" s="245"/>
      <c r="D622" s="227" t="s">
        <v>248</v>
      </c>
      <c r="E622" s="246" t="s">
        <v>19</v>
      </c>
      <c r="F622" s="247" t="s">
        <v>665</v>
      </c>
      <c r="G622" s="245"/>
      <c r="H622" s="248">
        <v>5.2000000000000002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248</v>
      </c>
      <c r="AU622" s="254" t="s">
        <v>78</v>
      </c>
      <c r="AV622" s="14" t="s">
        <v>78</v>
      </c>
      <c r="AW622" s="14" t="s">
        <v>32</v>
      </c>
      <c r="AX622" s="14" t="s">
        <v>69</v>
      </c>
      <c r="AY622" s="254" t="s">
        <v>238</v>
      </c>
    </row>
    <row r="623" s="16" customFormat="1">
      <c r="A623" s="16"/>
      <c r="B623" s="266"/>
      <c r="C623" s="267"/>
      <c r="D623" s="227" t="s">
        <v>248</v>
      </c>
      <c r="E623" s="268" t="s">
        <v>19</v>
      </c>
      <c r="F623" s="269" t="s">
        <v>561</v>
      </c>
      <c r="G623" s="267"/>
      <c r="H623" s="270">
        <v>5.2000000000000002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6" t="s">
        <v>248</v>
      </c>
      <c r="AU623" s="276" t="s">
        <v>78</v>
      </c>
      <c r="AV623" s="16" t="s">
        <v>109</v>
      </c>
      <c r="AW623" s="16" t="s">
        <v>32</v>
      </c>
      <c r="AX623" s="16" t="s">
        <v>69</v>
      </c>
      <c r="AY623" s="276" t="s">
        <v>238</v>
      </c>
    </row>
    <row r="624" s="15" customFormat="1">
      <c r="A624" s="15"/>
      <c r="B624" s="255"/>
      <c r="C624" s="256"/>
      <c r="D624" s="227" t="s">
        <v>248</v>
      </c>
      <c r="E624" s="257" t="s">
        <v>19</v>
      </c>
      <c r="F624" s="258" t="s">
        <v>253</v>
      </c>
      <c r="G624" s="256"/>
      <c r="H624" s="259">
        <v>10.93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248</v>
      </c>
      <c r="AU624" s="265" t="s">
        <v>78</v>
      </c>
      <c r="AV624" s="15" t="s">
        <v>244</v>
      </c>
      <c r="AW624" s="15" t="s">
        <v>32</v>
      </c>
      <c r="AX624" s="15" t="s">
        <v>76</v>
      </c>
      <c r="AY624" s="265" t="s">
        <v>238</v>
      </c>
    </row>
    <row r="625" s="2" customFormat="1" ht="24.15" customHeight="1">
      <c r="A625" s="39"/>
      <c r="B625" s="40"/>
      <c r="C625" s="214" t="s">
        <v>453</v>
      </c>
      <c r="D625" s="214" t="s">
        <v>240</v>
      </c>
      <c r="E625" s="215" t="s">
        <v>666</v>
      </c>
      <c r="F625" s="216" t="s">
        <v>667</v>
      </c>
      <c r="G625" s="217" t="s">
        <v>107</v>
      </c>
      <c r="H625" s="218">
        <v>75.219999999999999</v>
      </c>
      <c r="I625" s="219"/>
      <c r="J625" s="220">
        <f>ROUND(I625*H625,2)</f>
        <v>0</v>
      </c>
      <c r="K625" s="216" t="s">
        <v>243</v>
      </c>
      <c r="L625" s="45"/>
      <c r="M625" s="221" t="s">
        <v>19</v>
      </c>
      <c r="N625" s="222" t="s">
        <v>40</v>
      </c>
      <c r="O625" s="85"/>
      <c r="P625" s="223">
        <f>O625*H625</f>
        <v>0</v>
      </c>
      <c r="Q625" s="223">
        <v>0.00012999999999999999</v>
      </c>
      <c r="R625" s="223">
        <f>Q625*H625</f>
        <v>0.0097785999999999984</v>
      </c>
      <c r="S625" s="223">
        <v>0</v>
      </c>
      <c r="T625" s="224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5" t="s">
        <v>244</v>
      </c>
      <c r="AT625" s="225" t="s">
        <v>240</v>
      </c>
      <c r="AU625" s="225" t="s">
        <v>78</v>
      </c>
      <c r="AY625" s="18" t="s">
        <v>238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8" t="s">
        <v>76</v>
      </c>
      <c r="BK625" s="226">
        <f>ROUND(I625*H625,2)</f>
        <v>0</v>
      </c>
      <c r="BL625" s="18" t="s">
        <v>244</v>
      </c>
      <c r="BM625" s="225" t="s">
        <v>668</v>
      </c>
    </row>
    <row r="626" s="2" customFormat="1">
      <c r="A626" s="39"/>
      <c r="B626" s="40"/>
      <c r="C626" s="41"/>
      <c r="D626" s="227" t="s">
        <v>245</v>
      </c>
      <c r="E626" s="41"/>
      <c r="F626" s="228" t="s">
        <v>667</v>
      </c>
      <c r="G626" s="41"/>
      <c r="H626" s="41"/>
      <c r="I626" s="229"/>
      <c r="J626" s="41"/>
      <c r="K626" s="41"/>
      <c r="L626" s="45"/>
      <c r="M626" s="230"/>
      <c r="N626" s="231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245</v>
      </c>
      <c r="AU626" s="18" t="s">
        <v>78</v>
      </c>
    </row>
    <row r="627" s="2" customFormat="1">
      <c r="A627" s="39"/>
      <c r="B627" s="40"/>
      <c r="C627" s="41"/>
      <c r="D627" s="232" t="s">
        <v>246</v>
      </c>
      <c r="E627" s="41"/>
      <c r="F627" s="233" t="s">
        <v>669</v>
      </c>
      <c r="G627" s="41"/>
      <c r="H627" s="41"/>
      <c r="I627" s="229"/>
      <c r="J627" s="41"/>
      <c r="K627" s="41"/>
      <c r="L627" s="45"/>
      <c r="M627" s="230"/>
      <c r="N627" s="231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246</v>
      </c>
      <c r="AU627" s="18" t="s">
        <v>78</v>
      </c>
    </row>
    <row r="628" s="13" customFormat="1">
      <c r="A628" s="13"/>
      <c r="B628" s="234"/>
      <c r="C628" s="235"/>
      <c r="D628" s="227" t="s">
        <v>248</v>
      </c>
      <c r="E628" s="236" t="s">
        <v>19</v>
      </c>
      <c r="F628" s="237" t="s">
        <v>341</v>
      </c>
      <c r="G628" s="235"/>
      <c r="H628" s="236" t="s">
        <v>19</v>
      </c>
      <c r="I628" s="238"/>
      <c r="J628" s="235"/>
      <c r="K628" s="235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248</v>
      </c>
      <c r="AU628" s="243" t="s">
        <v>78</v>
      </c>
      <c r="AV628" s="13" t="s">
        <v>76</v>
      </c>
      <c r="AW628" s="13" t="s">
        <v>32</v>
      </c>
      <c r="AX628" s="13" t="s">
        <v>69</v>
      </c>
      <c r="AY628" s="243" t="s">
        <v>238</v>
      </c>
    </row>
    <row r="629" s="13" customFormat="1">
      <c r="A629" s="13"/>
      <c r="B629" s="234"/>
      <c r="C629" s="235"/>
      <c r="D629" s="227" t="s">
        <v>248</v>
      </c>
      <c r="E629" s="236" t="s">
        <v>19</v>
      </c>
      <c r="F629" s="237" t="s">
        <v>670</v>
      </c>
      <c r="G629" s="235"/>
      <c r="H629" s="236" t="s">
        <v>19</v>
      </c>
      <c r="I629" s="238"/>
      <c r="J629" s="235"/>
      <c r="K629" s="235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248</v>
      </c>
      <c r="AU629" s="243" t="s">
        <v>78</v>
      </c>
      <c r="AV629" s="13" t="s">
        <v>76</v>
      </c>
      <c r="AW629" s="13" t="s">
        <v>32</v>
      </c>
      <c r="AX629" s="13" t="s">
        <v>69</v>
      </c>
      <c r="AY629" s="243" t="s">
        <v>238</v>
      </c>
    </row>
    <row r="630" s="14" customFormat="1">
      <c r="A630" s="14"/>
      <c r="B630" s="244"/>
      <c r="C630" s="245"/>
      <c r="D630" s="227" t="s">
        <v>248</v>
      </c>
      <c r="E630" s="246" t="s">
        <v>19</v>
      </c>
      <c r="F630" s="247" t="s">
        <v>671</v>
      </c>
      <c r="G630" s="245"/>
      <c r="H630" s="248">
        <v>24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248</v>
      </c>
      <c r="AU630" s="254" t="s">
        <v>78</v>
      </c>
      <c r="AV630" s="14" t="s">
        <v>78</v>
      </c>
      <c r="AW630" s="14" t="s">
        <v>32</v>
      </c>
      <c r="AX630" s="14" t="s">
        <v>69</v>
      </c>
      <c r="AY630" s="254" t="s">
        <v>238</v>
      </c>
    </row>
    <row r="631" s="14" customFormat="1">
      <c r="A631" s="14"/>
      <c r="B631" s="244"/>
      <c r="C631" s="245"/>
      <c r="D631" s="227" t="s">
        <v>248</v>
      </c>
      <c r="E631" s="246" t="s">
        <v>19</v>
      </c>
      <c r="F631" s="247" t="s">
        <v>672</v>
      </c>
      <c r="G631" s="245"/>
      <c r="H631" s="248">
        <v>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248</v>
      </c>
      <c r="AU631" s="254" t="s">
        <v>78</v>
      </c>
      <c r="AV631" s="14" t="s">
        <v>78</v>
      </c>
      <c r="AW631" s="14" t="s">
        <v>32</v>
      </c>
      <c r="AX631" s="14" t="s">
        <v>69</v>
      </c>
      <c r="AY631" s="254" t="s">
        <v>238</v>
      </c>
    </row>
    <row r="632" s="16" customFormat="1">
      <c r="A632" s="16"/>
      <c r="B632" s="266"/>
      <c r="C632" s="267"/>
      <c r="D632" s="227" t="s">
        <v>248</v>
      </c>
      <c r="E632" s="268" t="s">
        <v>19</v>
      </c>
      <c r="F632" s="269" t="s">
        <v>264</v>
      </c>
      <c r="G632" s="267"/>
      <c r="H632" s="270">
        <v>30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76" t="s">
        <v>248</v>
      </c>
      <c r="AU632" s="276" t="s">
        <v>78</v>
      </c>
      <c r="AV632" s="16" t="s">
        <v>109</v>
      </c>
      <c r="AW632" s="16" t="s">
        <v>32</v>
      </c>
      <c r="AX632" s="16" t="s">
        <v>69</v>
      </c>
      <c r="AY632" s="276" t="s">
        <v>238</v>
      </c>
    </row>
    <row r="633" s="13" customFormat="1">
      <c r="A633" s="13"/>
      <c r="B633" s="234"/>
      <c r="C633" s="235"/>
      <c r="D633" s="227" t="s">
        <v>248</v>
      </c>
      <c r="E633" s="236" t="s">
        <v>19</v>
      </c>
      <c r="F633" s="237" t="s">
        <v>540</v>
      </c>
      <c r="G633" s="235"/>
      <c r="H633" s="236" t="s">
        <v>19</v>
      </c>
      <c r="I633" s="238"/>
      <c r="J633" s="235"/>
      <c r="K633" s="235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248</v>
      </c>
      <c r="AU633" s="243" t="s">
        <v>78</v>
      </c>
      <c r="AV633" s="13" t="s">
        <v>76</v>
      </c>
      <c r="AW633" s="13" t="s">
        <v>32</v>
      </c>
      <c r="AX633" s="13" t="s">
        <v>69</v>
      </c>
      <c r="AY633" s="243" t="s">
        <v>238</v>
      </c>
    </row>
    <row r="634" s="13" customFormat="1">
      <c r="A634" s="13"/>
      <c r="B634" s="234"/>
      <c r="C634" s="235"/>
      <c r="D634" s="227" t="s">
        <v>248</v>
      </c>
      <c r="E634" s="236" t="s">
        <v>19</v>
      </c>
      <c r="F634" s="237" t="s">
        <v>670</v>
      </c>
      <c r="G634" s="235"/>
      <c r="H634" s="236" t="s">
        <v>19</v>
      </c>
      <c r="I634" s="238"/>
      <c r="J634" s="235"/>
      <c r="K634" s="235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248</v>
      </c>
      <c r="AU634" s="243" t="s">
        <v>78</v>
      </c>
      <c r="AV634" s="13" t="s">
        <v>76</v>
      </c>
      <c r="AW634" s="13" t="s">
        <v>32</v>
      </c>
      <c r="AX634" s="13" t="s">
        <v>69</v>
      </c>
      <c r="AY634" s="243" t="s">
        <v>238</v>
      </c>
    </row>
    <row r="635" s="14" customFormat="1">
      <c r="A635" s="14"/>
      <c r="B635" s="244"/>
      <c r="C635" s="245"/>
      <c r="D635" s="227" t="s">
        <v>248</v>
      </c>
      <c r="E635" s="246" t="s">
        <v>19</v>
      </c>
      <c r="F635" s="247" t="s">
        <v>673</v>
      </c>
      <c r="G635" s="245"/>
      <c r="H635" s="248">
        <v>28.5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248</v>
      </c>
      <c r="AU635" s="254" t="s">
        <v>78</v>
      </c>
      <c r="AV635" s="14" t="s">
        <v>78</v>
      </c>
      <c r="AW635" s="14" t="s">
        <v>32</v>
      </c>
      <c r="AX635" s="14" t="s">
        <v>69</v>
      </c>
      <c r="AY635" s="254" t="s">
        <v>238</v>
      </c>
    </row>
    <row r="636" s="14" customFormat="1">
      <c r="A636" s="14"/>
      <c r="B636" s="244"/>
      <c r="C636" s="245"/>
      <c r="D636" s="227" t="s">
        <v>248</v>
      </c>
      <c r="E636" s="246" t="s">
        <v>19</v>
      </c>
      <c r="F636" s="247" t="s">
        <v>674</v>
      </c>
      <c r="G636" s="245"/>
      <c r="H636" s="248">
        <v>5.7000000000000002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248</v>
      </c>
      <c r="AU636" s="254" t="s">
        <v>78</v>
      </c>
      <c r="AV636" s="14" t="s">
        <v>78</v>
      </c>
      <c r="AW636" s="14" t="s">
        <v>32</v>
      </c>
      <c r="AX636" s="14" t="s">
        <v>69</v>
      </c>
      <c r="AY636" s="254" t="s">
        <v>238</v>
      </c>
    </row>
    <row r="637" s="16" customFormat="1">
      <c r="A637" s="16"/>
      <c r="B637" s="266"/>
      <c r="C637" s="267"/>
      <c r="D637" s="227" t="s">
        <v>248</v>
      </c>
      <c r="E637" s="268" t="s">
        <v>19</v>
      </c>
      <c r="F637" s="269" t="s">
        <v>541</v>
      </c>
      <c r="G637" s="267"/>
      <c r="H637" s="270">
        <v>34.200000000000003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76" t="s">
        <v>248</v>
      </c>
      <c r="AU637" s="276" t="s">
        <v>78</v>
      </c>
      <c r="AV637" s="16" t="s">
        <v>109</v>
      </c>
      <c r="AW637" s="16" t="s">
        <v>32</v>
      </c>
      <c r="AX637" s="16" t="s">
        <v>69</v>
      </c>
      <c r="AY637" s="276" t="s">
        <v>238</v>
      </c>
    </row>
    <row r="638" s="13" customFormat="1">
      <c r="A638" s="13"/>
      <c r="B638" s="234"/>
      <c r="C638" s="235"/>
      <c r="D638" s="227" t="s">
        <v>248</v>
      </c>
      <c r="E638" s="236" t="s">
        <v>19</v>
      </c>
      <c r="F638" s="237" t="s">
        <v>549</v>
      </c>
      <c r="G638" s="235"/>
      <c r="H638" s="236" t="s">
        <v>19</v>
      </c>
      <c r="I638" s="238"/>
      <c r="J638" s="235"/>
      <c r="K638" s="235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248</v>
      </c>
      <c r="AU638" s="243" t="s">
        <v>78</v>
      </c>
      <c r="AV638" s="13" t="s">
        <v>76</v>
      </c>
      <c r="AW638" s="13" t="s">
        <v>32</v>
      </c>
      <c r="AX638" s="13" t="s">
        <v>69</v>
      </c>
      <c r="AY638" s="243" t="s">
        <v>238</v>
      </c>
    </row>
    <row r="639" s="13" customFormat="1">
      <c r="A639" s="13"/>
      <c r="B639" s="234"/>
      <c r="C639" s="235"/>
      <c r="D639" s="227" t="s">
        <v>248</v>
      </c>
      <c r="E639" s="236" t="s">
        <v>19</v>
      </c>
      <c r="F639" s="237" t="s">
        <v>670</v>
      </c>
      <c r="G639" s="235"/>
      <c r="H639" s="236" t="s">
        <v>19</v>
      </c>
      <c r="I639" s="238"/>
      <c r="J639" s="235"/>
      <c r="K639" s="235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248</v>
      </c>
      <c r="AU639" s="243" t="s">
        <v>78</v>
      </c>
      <c r="AV639" s="13" t="s">
        <v>76</v>
      </c>
      <c r="AW639" s="13" t="s">
        <v>32</v>
      </c>
      <c r="AX639" s="13" t="s">
        <v>69</v>
      </c>
      <c r="AY639" s="243" t="s">
        <v>238</v>
      </c>
    </row>
    <row r="640" s="14" customFormat="1">
      <c r="A640" s="14"/>
      <c r="B640" s="244"/>
      <c r="C640" s="245"/>
      <c r="D640" s="227" t="s">
        <v>248</v>
      </c>
      <c r="E640" s="246" t="s">
        <v>19</v>
      </c>
      <c r="F640" s="247" t="s">
        <v>675</v>
      </c>
      <c r="G640" s="245"/>
      <c r="H640" s="248">
        <v>5.5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248</v>
      </c>
      <c r="AU640" s="254" t="s">
        <v>78</v>
      </c>
      <c r="AV640" s="14" t="s">
        <v>78</v>
      </c>
      <c r="AW640" s="14" t="s">
        <v>32</v>
      </c>
      <c r="AX640" s="14" t="s">
        <v>69</v>
      </c>
      <c r="AY640" s="254" t="s">
        <v>238</v>
      </c>
    </row>
    <row r="641" s="16" customFormat="1">
      <c r="A641" s="16"/>
      <c r="B641" s="266"/>
      <c r="C641" s="267"/>
      <c r="D641" s="227" t="s">
        <v>248</v>
      </c>
      <c r="E641" s="268" t="s">
        <v>19</v>
      </c>
      <c r="F641" s="269" t="s">
        <v>550</v>
      </c>
      <c r="G641" s="267"/>
      <c r="H641" s="270">
        <v>5.5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6" t="s">
        <v>248</v>
      </c>
      <c r="AU641" s="276" t="s">
        <v>78</v>
      </c>
      <c r="AV641" s="16" t="s">
        <v>109</v>
      </c>
      <c r="AW641" s="16" t="s">
        <v>32</v>
      </c>
      <c r="AX641" s="16" t="s">
        <v>69</v>
      </c>
      <c r="AY641" s="276" t="s">
        <v>238</v>
      </c>
    </row>
    <row r="642" s="13" customFormat="1">
      <c r="A642" s="13"/>
      <c r="B642" s="234"/>
      <c r="C642" s="235"/>
      <c r="D642" s="227" t="s">
        <v>248</v>
      </c>
      <c r="E642" s="236" t="s">
        <v>19</v>
      </c>
      <c r="F642" s="237" t="s">
        <v>533</v>
      </c>
      <c r="G642" s="235"/>
      <c r="H642" s="236" t="s">
        <v>19</v>
      </c>
      <c r="I642" s="238"/>
      <c r="J642" s="235"/>
      <c r="K642" s="235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248</v>
      </c>
      <c r="AU642" s="243" t="s">
        <v>78</v>
      </c>
      <c r="AV642" s="13" t="s">
        <v>76</v>
      </c>
      <c r="AW642" s="13" t="s">
        <v>32</v>
      </c>
      <c r="AX642" s="13" t="s">
        <v>69</v>
      </c>
      <c r="AY642" s="243" t="s">
        <v>238</v>
      </c>
    </row>
    <row r="643" s="13" customFormat="1">
      <c r="A643" s="13"/>
      <c r="B643" s="234"/>
      <c r="C643" s="235"/>
      <c r="D643" s="227" t="s">
        <v>248</v>
      </c>
      <c r="E643" s="236" t="s">
        <v>19</v>
      </c>
      <c r="F643" s="237" t="s">
        <v>641</v>
      </c>
      <c r="G643" s="235"/>
      <c r="H643" s="236" t="s">
        <v>19</v>
      </c>
      <c r="I643" s="238"/>
      <c r="J643" s="235"/>
      <c r="K643" s="235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248</v>
      </c>
      <c r="AU643" s="243" t="s">
        <v>78</v>
      </c>
      <c r="AV643" s="13" t="s">
        <v>76</v>
      </c>
      <c r="AW643" s="13" t="s">
        <v>32</v>
      </c>
      <c r="AX643" s="13" t="s">
        <v>69</v>
      </c>
      <c r="AY643" s="243" t="s">
        <v>238</v>
      </c>
    </row>
    <row r="644" s="14" customFormat="1">
      <c r="A644" s="14"/>
      <c r="B644" s="244"/>
      <c r="C644" s="245"/>
      <c r="D644" s="227" t="s">
        <v>248</v>
      </c>
      <c r="E644" s="246" t="s">
        <v>19</v>
      </c>
      <c r="F644" s="247" t="s">
        <v>676</v>
      </c>
      <c r="G644" s="245"/>
      <c r="H644" s="248">
        <v>5.5199999999999996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248</v>
      </c>
      <c r="AU644" s="254" t="s">
        <v>78</v>
      </c>
      <c r="AV644" s="14" t="s">
        <v>78</v>
      </c>
      <c r="AW644" s="14" t="s">
        <v>32</v>
      </c>
      <c r="AX644" s="14" t="s">
        <v>69</v>
      </c>
      <c r="AY644" s="254" t="s">
        <v>238</v>
      </c>
    </row>
    <row r="645" s="16" customFormat="1">
      <c r="A645" s="16"/>
      <c r="B645" s="266"/>
      <c r="C645" s="267"/>
      <c r="D645" s="227" t="s">
        <v>248</v>
      </c>
      <c r="E645" s="268" t="s">
        <v>19</v>
      </c>
      <c r="F645" s="269" t="s">
        <v>561</v>
      </c>
      <c r="G645" s="267"/>
      <c r="H645" s="270">
        <v>5.5199999999999996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6" t="s">
        <v>248</v>
      </c>
      <c r="AU645" s="276" t="s">
        <v>78</v>
      </c>
      <c r="AV645" s="16" t="s">
        <v>109</v>
      </c>
      <c r="AW645" s="16" t="s">
        <v>32</v>
      </c>
      <c r="AX645" s="16" t="s">
        <v>69</v>
      </c>
      <c r="AY645" s="276" t="s">
        <v>238</v>
      </c>
    </row>
    <row r="646" s="15" customFormat="1">
      <c r="A646" s="15"/>
      <c r="B646" s="255"/>
      <c r="C646" s="256"/>
      <c r="D646" s="227" t="s">
        <v>248</v>
      </c>
      <c r="E646" s="257" t="s">
        <v>19</v>
      </c>
      <c r="F646" s="258" t="s">
        <v>253</v>
      </c>
      <c r="G646" s="256"/>
      <c r="H646" s="259">
        <v>75.219999999999999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5" t="s">
        <v>248</v>
      </c>
      <c r="AU646" s="265" t="s">
        <v>78</v>
      </c>
      <c r="AV646" s="15" t="s">
        <v>244</v>
      </c>
      <c r="AW646" s="15" t="s">
        <v>32</v>
      </c>
      <c r="AX646" s="15" t="s">
        <v>76</v>
      </c>
      <c r="AY646" s="265" t="s">
        <v>238</v>
      </c>
    </row>
    <row r="647" s="2" customFormat="1" ht="24.15" customHeight="1">
      <c r="A647" s="39"/>
      <c r="B647" s="40"/>
      <c r="C647" s="214" t="s">
        <v>677</v>
      </c>
      <c r="D647" s="214" t="s">
        <v>240</v>
      </c>
      <c r="E647" s="215" t="s">
        <v>678</v>
      </c>
      <c r="F647" s="216" t="s">
        <v>679</v>
      </c>
      <c r="G647" s="217" t="s">
        <v>107</v>
      </c>
      <c r="H647" s="218">
        <v>23.704999999999998</v>
      </c>
      <c r="I647" s="219"/>
      <c r="J647" s="220">
        <f>ROUND(I647*H647,2)</f>
        <v>0</v>
      </c>
      <c r="K647" s="216" t="s">
        <v>243</v>
      </c>
      <c r="L647" s="45"/>
      <c r="M647" s="221" t="s">
        <v>19</v>
      </c>
      <c r="N647" s="222" t="s">
        <v>40</v>
      </c>
      <c r="O647" s="85"/>
      <c r="P647" s="223">
        <f>O647*H647</f>
        <v>0</v>
      </c>
      <c r="Q647" s="223">
        <v>0.0020400000000000001</v>
      </c>
      <c r="R647" s="223">
        <f>Q647*H647</f>
        <v>0.048358199999999997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244</v>
      </c>
      <c r="AT647" s="225" t="s">
        <v>240</v>
      </c>
      <c r="AU647" s="225" t="s">
        <v>78</v>
      </c>
      <c r="AY647" s="18" t="s">
        <v>238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76</v>
      </c>
      <c r="BK647" s="226">
        <f>ROUND(I647*H647,2)</f>
        <v>0</v>
      </c>
      <c r="BL647" s="18" t="s">
        <v>244</v>
      </c>
      <c r="BM647" s="225" t="s">
        <v>680</v>
      </c>
    </row>
    <row r="648" s="2" customFormat="1">
      <c r="A648" s="39"/>
      <c r="B648" s="40"/>
      <c r="C648" s="41"/>
      <c r="D648" s="227" t="s">
        <v>245</v>
      </c>
      <c r="E648" s="41"/>
      <c r="F648" s="228" t="s">
        <v>679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245</v>
      </c>
      <c r="AU648" s="18" t="s">
        <v>78</v>
      </c>
    </row>
    <row r="649" s="2" customFormat="1">
      <c r="A649" s="39"/>
      <c r="B649" s="40"/>
      <c r="C649" s="41"/>
      <c r="D649" s="232" t="s">
        <v>246</v>
      </c>
      <c r="E649" s="41"/>
      <c r="F649" s="233" t="s">
        <v>681</v>
      </c>
      <c r="G649" s="41"/>
      <c r="H649" s="41"/>
      <c r="I649" s="229"/>
      <c r="J649" s="41"/>
      <c r="K649" s="41"/>
      <c r="L649" s="45"/>
      <c r="M649" s="230"/>
      <c r="N649" s="231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246</v>
      </c>
      <c r="AU649" s="18" t="s">
        <v>78</v>
      </c>
    </row>
    <row r="650" s="13" customFormat="1">
      <c r="A650" s="13"/>
      <c r="B650" s="234"/>
      <c r="C650" s="235"/>
      <c r="D650" s="227" t="s">
        <v>248</v>
      </c>
      <c r="E650" s="236" t="s">
        <v>19</v>
      </c>
      <c r="F650" s="237" t="s">
        <v>341</v>
      </c>
      <c r="G650" s="235"/>
      <c r="H650" s="236" t="s">
        <v>19</v>
      </c>
      <c r="I650" s="238"/>
      <c r="J650" s="235"/>
      <c r="K650" s="235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248</v>
      </c>
      <c r="AU650" s="243" t="s">
        <v>78</v>
      </c>
      <c r="AV650" s="13" t="s">
        <v>76</v>
      </c>
      <c r="AW650" s="13" t="s">
        <v>32</v>
      </c>
      <c r="AX650" s="13" t="s">
        <v>69</v>
      </c>
      <c r="AY650" s="243" t="s">
        <v>238</v>
      </c>
    </row>
    <row r="651" s="14" customFormat="1">
      <c r="A651" s="14"/>
      <c r="B651" s="244"/>
      <c r="C651" s="245"/>
      <c r="D651" s="227" t="s">
        <v>248</v>
      </c>
      <c r="E651" s="246" t="s">
        <v>19</v>
      </c>
      <c r="F651" s="247" t="s">
        <v>647</v>
      </c>
      <c r="G651" s="245"/>
      <c r="H651" s="248">
        <v>2.2749999999999999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248</v>
      </c>
      <c r="AU651" s="254" t="s">
        <v>78</v>
      </c>
      <c r="AV651" s="14" t="s">
        <v>78</v>
      </c>
      <c r="AW651" s="14" t="s">
        <v>32</v>
      </c>
      <c r="AX651" s="14" t="s">
        <v>69</v>
      </c>
      <c r="AY651" s="254" t="s">
        <v>238</v>
      </c>
    </row>
    <row r="652" s="14" customFormat="1">
      <c r="A652" s="14"/>
      <c r="B652" s="244"/>
      <c r="C652" s="245"/>
      <c r="D652" s="227" t="s">
        <v>248</v>
      </c>
      <c r="E652" s="246" t="s">
        <v>19</v>
      </c>
      <c r="F652" s="247" t="s">
        <v>648</v>
      </c>
      <c r="G652" s="245"/>
      <c r="H652" s="248">
        <v>1.95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248</v>
      </c>
      <c r="AU652" s="254" t="s">
        <v>78</v>
      </c>
      <c r="AV652" s="14" t="s">
        <v>78</v>
      </c>
      <c r="AW652" s="14" t="s">
        <v>32</v>
      </c>
      <c r="AX652" s="14" t="s">
        <v>69</v>
      </c>
      <c r="AY652" s="254" t="s">
        <v>238</v>
      </c>
    </row>
    <row r="653" s="14" customFormat="1">
      <c r="A653" s="14"/>
      <c r="B653" s="244"/>
      <c r="C653" s="245"/>
      <c r="D653" s="227" t="s">
        <v>248</v>
      </c>
      <c r="E653" s="246" t="s">
        <v>19</v>
      </c>
      <c r="F653" s="247" t="s">
        <v>649</v>
      </c>
      <c r="G653" s="245"/>
      <c r="H653" s="248">
        <v>3.8999999999999999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248</v>
      </c>
      <c r="AU653" s="254" t="s">
        <v>78</v>
      </c>
      <c r="AV653" s="14" t="s">
        <v>78</v>
      </c>
      <c r="AW653" s="14" t="s">
        <v>32</v>
      </c>
      <c r="AX653" s="14" t="s">
        <v>69</v>
      </c>
      <c r="AY653" s="254" t="s">
        <v>238</v>
      </c>
    </row>
    <row r="654" s="14" customFormat="1">
      <c r="A654" s="14"/>
      <c r="B654" s="244"/>
      <c r="C654" s="245"/>
      <c r="D654" s="227" t="s">
        <v>248</v>
      </c>
      <c r="E654" s="246" t="s">
        <v>19</v>
      </c>
      <c r="F654" s="247" t="s">
        <v>650</v>
      </c>
      <c r="G654" s="245"/>
      <c r="H654" s="248">
        <v>1.8999999999999999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248</v>
      </c>
      <c r="AU654" s="254" t="s">
        <v>78</v>
      </c>
      <c r="AV654" s="14" t="s">
        <v>78</v>
      </c>
      <c r="AW654" s="14" t="s">
        <v>32</v>
      </c>
      <c r="AX654" s="14" t="s">
        <v>69</v>
      </c>
      <c r="AY654" s="254" t="s">
        <v>238</v>
      </c>
    </row>
    <row r="655" s="14" customFormat="1">
      <c r="A655" s="14"/>
      <c r="B655" s="244"/>
      <c r="C655" s="245"/>
      <c r="D655" s="227" t="s">
        <v>248</v>
      </c>
      <c r="E655" s="246" t="s">
        <v>19</v>
      </c>
      <c r="F655" s="247" t="s">
        <v>651</v>
      </c>
      <c r="G655" s="245"/>
      <c r="H655" s="248">
        <v>3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248</v>
      </c>
      <c r="AU655" s="254" t="s">
        <v>78</v>
      </c>
      <c r="AV655" s="14" t="s">
        <v>78</v>
      </c>
      <c r="AW655" s="14" t="s">
        <v>32</v>
      </c>
      <c r="AX655" s="14" t="s">
        <v>69</v>
      </c>
      <c r="AY655" s="254" t="s">
        <v>238</v>
      </c>
    </row>
    <row r="656" s="16" customFormat="1">
      <c r="A656" s="16"/>
      <c r="B656" s="266"/>
      <c r="C656" s="267"/>
      <c r="D656" s="227" t="s">
        <v>248</v>
      </c>
      <c r="E656" s="268" t="s">
        <v>19</v>
      </c>
      <c r="F656" s="269" t="s">
        <v>264</v>
      </c>
      <c r="G656" s="267"/>
      <c r="H656" s="270">
        <v>13.025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76" t="s">
        <v>248</v>
      </c>
      <c r="AU656" s="276" t="s">
        <v>78</v>
      </c>
      <c r="AV656" s="16" t="s">
        <v>109</v>
      </c>
      <c r="AW656" s="16" t="s">
        <v>32</v>
      </c>
      <c r="AX656" s="16" t="s">
        <v>69</v>
      </c>
      <c r="AY656" s="276" t="s">
        <v>238</v>
      </c>
    </row>
    <row r="657" s="13" customFormat="1">
      <c r="A657" s="13"/>
      <c r="B657" s="234"/>
      <c r="C657" s="235"/>
      <c r="D657" s="227" t="s">
        <v>248</v>
      </c>
      <c r="E657" s="236" t="s">
        <v>19</v>
      </c>
      <c r="F657" s="237" t="s">
        <v>540</v>
      </c>
      <c r="G657" s="235"/>
      <c r="H657" s="236" t="s">
        <v>19</v>
      </c>
      <c r="I657" s="238"/>
      <c r="J657" s="235"/>
      <c r="K657" s="235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248</v>
      </c>
      <c r="AU657" s="243" t="s">
        <v>78</v>
      </c>
      <c r="AV657" s="13" t="s">
        <v>76</v>
      </c>
      <c r="AW657" s="13" t="s">
        <v>32</v>
      </c>
      <c r="AX657" s="13" t="s">
        <v>69</v>
      </c>
      <c r="AY657" s="243" t="s">
        <v>238</v>
      </c>
    </row>
    <row r="658" s="14" customFormat="1">
      <c r="A658" s="14"/>
      <c r="B658" s="244"/>
      <c r="C658" s="245"/>
      <c r="D658" s="227" t="s">
        <v>248</v>
      </c>
      <c r="E658" s="246" t="s">
        <v>19</v>
      </c>
      <c r="F658" s="247" t="s">
        <v>652</v>
      </c>
      <c r="G658" s="245"/>
      <c r="H658" s="248">
        <v>1.78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248</v>
      </c>
      <c r="AU658" s="254" t="s">
        <v>78</v>
      </c>
      <c r="AV658" s="14" t="s">
        <v>78</v>
      </c>
      <c r="AW658" s="14" t="s">
        <v>32</v>
      </c>
      <c r="AX658" s="14" t="s">
        <v>69</v>
      </c>
      <c r="AY658" s="254" t="s">
        <v>238</v>
      </c>
    </row>
    <row r="659" s="14" customFormat="1">
      <c r="A659" s="14"/>
      <c r="B659" s="244"/>
      <c r="C659" s="245"/>
      <c r="D659" s="227" t="s">
        <v>248</v>
      </c>
      <c r="E659" s="246" t="s">
        <v>19</v>
      </c>
      <c r="F659" s="247" t="s">
        <v>653</v>
      </c>
      <c r="G659" s="245"/>
      <c r="H659" s="248">
        <v>1.78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248</v>
      </c>
      <c r="AU659" s="254" t="s">
        <v>78</v>
      </c>
      <c r="AV659" s="14" t="s">
        <v>78</v>
      </c>
      <c r="AW659" s="14" t="s">
        <v>32</v>
      </c>
      <c r="AX659" s="14" t="s">
        <v>69</v>
      </c>
      <c r="AY659" s="254" t="s">
        <v>238</v>
      </c>
    </row>
    <row r="660" s="14" customFormat="1">
      <c r="A660" s="14"/>
      <c r="B660" s="244"/>
      <c r="C660" s="245"/>
      <c r="D660" s="227" t="s">
        <v>248</v>
      </c>
      <c r="E660" s="246" t="s">
        <v>19</v>
      </c>
      <c r="F660" s="247" t="s">
        <v>654</v>
      </c>
      <c r="G660" s="245"/>
      <c r="H660" s="248">
        <v>1.78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248</v>
      </c>
      <c r="AU660" s="254" t="s">
        <v>78</v>
      </c>
      <c r="AV660" s="14" t="s">
        <v>78</v>
      </c>
      <c r="AW660" s="14" t="s">
        <v>32</v>
      </c>
      <c r="AX660" s="14" t="s">
        <v>69</v>
      </c>
      <c r="AY660" s="254" t="s">
        <v>238</v>
      </c>
    </row>
    <row r="661" s="14" customFormat="1">
      <c r="A661" s="14"/>
      <c r="B661" s="244"/>
      <c r="C661" s="245"/>
      <c r="D661" s="227" t="s">
        <v>248</v>
      </c>
      <c r="E661" s="246" t="s">
        <v>19</v>
      </c>
      <c r="F661" s="247" t="s">
        <v>655</v>
      </c>
      <c r="G661" s="245"/>
      <c r="H661" s="248">
        <v>1.78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248</v>
      </c>
      <c r="AU661" s="254" t="s">
        <v>78</v>
      </c>
      <c r="AV661" s="14" t="s">
        <v>78</v>
      </c>
      <c r="AW661" s="14" t="s">
        <v>32</v>
      </c>
      <c r="AX661" s="14" t="s">
        <v>69</v>
      </c>
      <c r="AY661" s="254" t="s">
        <v>238</v>
      </c>
    </row>
    <row r="662" s="14" customFormat="1">
      <c r="A662" s="14"/>
      <c r="B662" s="244"/>
      <c r="C662" s="245"/>
      <c r="D662" s="227" t="s">
        <v>248</v>
      </c>
      <c r="E662" s="246" t="s">
        <v>19</v>
      </c>
      <c r="F662" s="247" t="s">
        <v>656</v>
      </c>
      <c r="G662" s="245"/>
      <c r="H662" s="248">
        <v>1.78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248</v>
      </c>
      <c r="AU662" s="254" t="s">
        <v>78</v>
      </c>
      <c r="AV662" s="14" t="s">
        <v>78</v>
      </c>
      <c r="AW662" s="14" t="s">
        <v>32</v>
      </c>
      <c r="AX662" s="14" t="s">
        <v>69</v>
      </c>
      <c r="AY662" s="254" t="s">
        <v>238</v>
      </c>
    </row>
    <row r="663" s="16" customFormat="1">
      <c r="A663" s="16"/>
      <c r="B663" s="266"/>
      <c r="C663" s="267"/>
      <c r="D663" s="227" t="s">
        <v>248</v>
      </c>
      <c r="E663" s="268" t="s">
        <v>19</v>
      </c>
      <c r="F663" s="269" t="s">
        <v>541</v>
      </c>
      <c r="G663" s="267"/>
      <c r="H663" s="270">
        <v>8.9000000000000004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6" t="s">
        <v>248</v>
      </c>
      <c r="AU663" s="276" t="s">
        <v>78</v>
      </c>
      <c r="AV663" s="16" t="s">
        <v>109</v>
      </c>
      <c r="AW663" s="16" t="s">
        <v>32</v>
      </c>
      <c r="AX663" s="16" t="s">
        <v>69</v>
      </c>
      <c r="AY663" s="276" t="s">
        <v>238</v>
      </c>
    </row>
    <row r="664" s="13" customFormat="1">
      <c r="A664" s="13"/>
      <c r="B664" s="234"/>
      <c r="C664" s="235"/>
      <c r="D664" s="227" t="s">
        <v>248</v>
      </c>
      <c r="E664" s="236" t="s">
        <v>19</v>
      </c>
      <c r="F664" s="237" t="s">
        <v>549</v>
      </c>
      <c r="G664" s="235"/>
      <c r="H664" s="236" t="s">
        <v>19</v>
      </c>
      <c r="I664" s="238"/>
      <c r="J664" s="235"/>
      <c r="K664" s="235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248</v>
      </c>
      <c r="AU664" s="243" t="s">
        <v>78</v>
      </c>
      <c r="AV664" s="13" t="s">
        <v>76</v>
      </c>
      <c r="AW664" s="13" t="s">
        <v>32</v>
      </c>
      <c r="AX664" s="13" t="s">
        <v>69</v>
      </c>
      <c r="AY664" s="243" t="s">
        <v>238</v>
      </c>
    </row>
    <row r="665" s="14" customFormat="1">
      <c r="A665" s="14"/>
      <c r="B665" s="244"/>
      <c r="C665" s="245"/>
      <c r="D665" s="227" t="s">
        <v>248</v>
      </c>
      <c r="E665" s="246" t="s">
        <v>19</v>
      </c>
      <c r="F665" s="247" t="s">
        <v>657</v>
      </c>
      <c r="G665" s="245"/>
      <c r="H665" s="248">
        <v>1.78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248</v>
      </c>
      <c r="AU665" s="254" t="s">
        <v>78</v>
      </c>
      <c r="AV665" s="14" t="s">
        <v>78</v>
      </c>
      <c r="AW665" s="14" t="s">
        <v>32</v>
      </c>
      <c r="AX665" s="14" t="s">
        <v>69</v>
      </c>
      <c r="AY665" s="254" t="s">
        <v>238</v>
      </c>
    </row>
    <row r="666" s="16" customFormat="1">
      <c r="A666" s="16"/>
      <c r="B666" s="266"/>
      <c r="C666" s="267"/>
      <c r="D666" s="227" t="s">
        <v>248</v>
      </c>
      <c r="E666" s="268" t="s">
        <v>19</v>
      </c>
      <c r="F666" s="269" t="s">
        <v>550</v>
      </c>
      <c r="G666" s="267"/>
      <c r="H666" s="270">
        <v>1.78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76" t="s">
        <v>248</v>
      </c>
      <c r="AU666" s="276" t="s">
        <v>78</v>
      </c>
      <c r="AV666" s="16" t="s">
        <v>109</v>
      </c>
      <c r="AW666" s="16" t="s">
        <v>32</v>
      </c>
      <c r="AX666" s="16" t="s">
        <v>69</v>
      </c>
      <c r="AY666" s="276" t="s">
        <v>238</v>
      </c>
    </row>
    <row r="667" s="15" customFormat="1">
      <c r="A667" s="15"/>
      <c r="B667" s="255"/>
      <c r="C667" s="256"/>
      <c r="D667" s="227" t="s">
        <v>248</v>
      </c>
      <c r="E667" s="257" t="s">
        <v>19</v>
      </c>
      <c r="F667" s="258" t="s">
        <v>253</v>
      </c>
      <c r="G667" s="256"/>
      <c r="H667" s="259">
        <v>23.704999999999998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248</v>
      </c>
      <c r="AU667" s="265" t="s">
        <v>78</v>
      </c>
      <c r="AV667" s="15" t="s">
        <v>244</v>
      </c>
      <c r="AW667" s="15" t="s">
        <v>32</v>
      </c>
      <c r="AX667" s="15" t="s">
        <v>76</v>
      </c>
      <c r="AY667" s="265" t="s">
        <v>238</v>
      </c>
    </row>
    <row r="668" s="2" customFormat="1" ht="24.15" customHeight="1">
      <c r="A668" s="39"/>
      <c r="B668" s="40"/>
      <c r="C668" s="214" t="s">
        <v>462</v>
      </c>
      <c r="D668" s="214" t="s">
        <v>240</v>
      </c>
      <c r="E668" s="215" t="s">
        <v>682</v>
      </c>
      <c r="F668" s="216" t="s">
        <v>683</v>
      </c>
      <c r="G668" s="217" t="s">
        <v>107</v>
      </c>
      <c r="H668" s="218">
        <v>5.7300000000000004</v>
      </c>
      <c r="I668" s="219"/>
      <c r="J668" s="220">
        <f>ROUND(I668*H668,2)</f>
        <v>0</v>
      </c>
      <c r="K668" s="216" t="s">
        <v>243</v>
      </c>
      <c r="L668" s="45"/>
      <c r="M668" s="221" t="s">
        <v>19</v>
      </c>
      <c r="N668" s="222" t="s">
        <v>40</v>
      </c>
      <c r="O668" s="85"/>
      <c r="P668" s="223">
        <f>O668*H668</f>
        <v>0</v>
      </c>
      <c r="Q668" s="223">
        <v>0.0030599999999999998</v>
      </c>
      <c r="R668" s="223">
        <f>Q668*H668</f>
        <v>0.017533799999999999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244</v>
      </c>
      <c r="AT668" s="225" t="s">
        <v>240</v>
      </c>
      <c r="AU668" s="225" t="s">
        <v>78</v>
      </c>
      <c r="AY668" s="18" t="s">
        <v>238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8" t="s">
        <v>76</v>
      </c>
      <c r="BK668" s="226">
        <f>ROUND(I668*H668,2)</f>
        <v>0</v>
      </c>
      <c r="BL668" s="18" t="s">
        <v>244</v>
      </c>
      <c r="BM668" s="225" t="s">
        <v>684</v>
      </c>
    </row>
    <row r="669" s="2" customFormat="1">
      <c r="A669" s="39"/>
      <c r="B669" s="40"/>
      <c r="C669" s="41"/>
      <c r="D669" s="227" t="s">
        <v>245</v>
      </c>
      <c r="E669" s="41"/>
      <c r="F669" s="228" t="s">
        <v>683</v>
      </c>
      <c r="G669" s="41"/>
      <c r="H669" s="41"/>
      <c r="I669" s="229"/>
      <c r="J669" s="41"/>
      <c r="K669" s="41"/>
      <c r="L669" s="45"/>
      <c r="M669" s="230"/>
      <c r="N669" s="231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245</v>
      </c>
      <c r="AU669" s="18" t="s">
        <v>78</v>
      </c>
    </row>
    <row r="670" s="2" customFormat="1">
      <c r="A670" s="39"/>
      <c r="B670" s="40"/>
      <c r="C670" s="41"/>
      <c r="D670" s="232" t="s">
        <v>246</v>
      </c>
      <c r="E670" s="41"/>
      <c r="F670" s="233" t="s">
        <v>685</v>
      </c>
      <c r="G670" s="41"/>
      <c r="H670" s="41"/>
      <c r="I670" s="229"/>
      <c r="J670" s="41"/>
      <c r="K670" s="41"/>
      <c r="L670" s="45"/>
      <c r="M670" s="230"/>
      <c r="N670" s="231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246</v>
      </c>
      <c r="AU670" s="18" t="s">
        <v>78</v>
      </c>
    </row>
    <row r="671" s="13" customFormat="1">
      <c r="A671" s="13"/>
      <c r="B671" s="234"/>
      <c r="C671" s="235"/>
      <c r="D671" s="227" t="s">
        <v>248</v>
      </c>
      <c r="E671" s="236" t="s">
        <v>19</v>
      </c>
      <c r="F671" s="237" t="s">
        <v>341</v>
      </c>
      <c r="G671" s="235"/>
      <c r="H671" s="236" t="s">
        <v>19</v>
      </c>
      <c r="I671" s="238"/>
      <c r="J671" s="235"/>
      <c r="K671" s="235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248</v>
      </c>
      <c r="AU671" s="243" t="s">
        <v>78</v>
      </c>
      <c r="AV671" s="13" t="s">
        <v>76</v>
      </c>
      <c r="AW671" s="13" t="s">
        <v>32</v>
      </c>
      <c r="AX671" s="13" t="s">
        <v>69</v>
      </c>
      <c r="AY671" s="243" t="s">
        <v>238</v>
      </c>
    </row>
    <row r="672" s="14" customFormat="1">
      <c r="A672" s="14"/>
      <c r="B672" s="244"/>
      <c r="C672" s="245"/>
      <c r="D672" s="227" t="s">
        <v>248</v>
      </c>
      <c r="E672" s="246" t="s">
        <v>19</v>
      </c>
      <c r="F672" s="247" t="s">
        <v>663</v>
      </c>
      <c r="G672" s="245"/>
      <c r="H672" s="248">
        <v>3.9500000000000002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248</v>
      </c>
      <c r="AU672" s="254" t="s">
        <v>78</v>
      </c>
      <c r="AV672" s="14" t="s">
        <v>78</v>
      </c>
      <c r="AW672" s="14" t="s">
        <v>32</v>
      </c>
      <c r="AX672" s="14" t="s">
        <v>69</v>
      </c>
      <c r="AY672" s="254" t="s">
        <v>238</v>
      </c>
    </row>
    <row r="673" s="16" customFormat="1">
      <c r="A673" s="16"/>
      <c r="B673" s="266"/>
      <c r="C673" s="267"/>
      <c r="D673" s="227" t="s">
        <v>248</v>
      </c>
      <c r="E673" s="268" t="s">
        <v>19</v>
      </c>
      <c r="F673" s="269" t="s">
        <v>264</v>
      </c>
      <c r="G673" s="267"/>
      <c r="H673" s="270">
        <v>3.9500000000000002</v>
      </c>
      <c r="I673" s="271"/>
      <c r="J673" s="267"/>
      <c r="K673" s="267"/>
      <c r="L673" s="272"/>
      <c r="M673" s="273"/>
      <c r="N673" s="274"/>
      <c r="O673" s="274"/>
      <c r="P673" s="274"/>
      <c r="Q673" s="274"/>
      <c r="R673" s="274"/>
      <c r="S673" s="274"/>
      <c r="T673" s="275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6" t="s">
        <v>248</v>
      </c>
      <c r="AU673" s="276" t="s">
        <v>78</v>
      </c>
      <c r="AV673" s="16" t="s">
        <v>109</v>
      </c>
      <c r="AW673" s="16" t="s">
        <v>32</v>
      </c>
      <c r="AX673" s="16" t="s">
        <v>69</v>
      </c>
      <c r="AY673" s="276" t="s">
        <v>238</v>
      </c>
    </row>
    <row r="674" s="13" customFormat="1">
      <c r="A674" s="13"/>
      <c r="B674" s="234"/>
      <c r="C674" s="235"/>
      <c r="D674" s="227" t="s">
        <v>248</v>
      </c>
      <c r="E674" s="236" t="s">
        <v>19</v>
      </c>
      <c r="F674" s="237" t="s">
        <v>540</v>
      </c>
      <c r="G674" s="235"/>
      <c r="H674" s="236" t="s">
        <v>19</v>
      </c>
      <c r="I674" s="238"/>
      <c r="J674" s="235"/>
      <c r="K674" s="235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248</v>
      </c>
      <c r="AU674" s="243" t="s">
        <v>78</v>
      </c>
      <c r="AV674" s="13" t="s">
        <v>76</v>
      </c>
      <c r="AW674" s="13" t="s">
        <v>32</v>
      </c>
      <c r="AX674" s="13" t="s">
        <v>69</v>
      </c>
      <c r="AY674" s="243" t="s">
        <v>238</v>
      </c>
    </row>
    <row r="675" s="14" customFormat="1">
      <c r="A675" s="14"/>
      <c r="B675" s="244"/>
      <c r="C675" s="245"/>
      <c r="D675" s="227" t="s">
        <v>248</v>
      </c>
      <c r="E675" s="246" t="s">
        <v>19</v>
      </c>
      <c r="F675" s="247" t="s">
        <v>664</v>
      </c>
      <c r="G675" s="245"/>
      <c r="H675" s="248">
        <v>1.78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248</v>
      </c>
      <c r="AU675" s="254" t="s">
        <v>78</v>
      </c>
      <c r="AV675" s="14" t="s">
        <v>78</v>
      </c>
      <c r="AW675" s="14" t="s">
        <v>32</v>
      </c>
      <c r="AX675" s="14" t="s">
        <v>69</v>
      </c>
      <c r="AY675" s="254" t="s">
        <v>238</v>
      </c>
    </row>
    <row r="676" s="16" customFormat="1">
      <c r="A676" s="16"/>
      <c r="B676" s="266"/>
      <c r="C676" s="267"/>
      <c r="D676" s="227" t="s">
        <v>248</v>
      </c>
      <c r="E676" s="268" t="s">
        <v>19</v>
      </c>
      <c r="F676" s="269" t="s">
        <v>541</v>
      </c>
      <c r="G676" s="267"/>
      <c r="H676" s="270">
        <v>1.78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76" t="s">
        <v>248</v>
      </c>
      <c r="AU676" s="276" t="s">
        <v>78</v>
      </c>
      <c r="AV676" s="16" t="s">
        <v>109</v>
      </c>
      <c r="AW676" s="16" t="s">
        <v>32</v>
      </c>
      <c r="AX676" s="16" t="s">
        <v>69</v>
      </c>
      <c r="AY676" s="276" t="s">
        <v>238</v>
      </c>
    </row>
    <row r="677" s="15" customFormat="1">
      <c r="A677" s="15"/>
      <c r="B677" s="255"/>
      <c r="C677" s="256"/>
      <c r="D677" s="227" t="s">
        <v>248</v>
      </c>
      <c r="E677" s="257" t="s">
        <v>19</v>
      </c>
      <c r="F677" s="258" t="s">
        <v>253</v>
      </c>
      <c r="G677" s="256"/>
      <c r="H677" s="259">
        <v>5.7300000000000004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248</v>
      </c>
      <c r="AU677" s="265" t="s">
        <v>78</v>
      </c>
      <c r="AV677" s="15" t="s">
        <v>244</v>
      </c>
      <c r="AW677" s="15" t="s">
        <v>32</v>
      </c>
      <c r="AX677" s="15" t="s">
        <v>76</v>
      </c>
      <c r="AY677" s="265" t="s">
        <v>238</v>
      </c>
    </row>
    <row r="678" s="2" customFormat="1" ht="24.15" customHeight="1">
      <c r="A678" s="39"/>
      <c r="B678" s="40"/>
      <c r="C678" s="214" t="s">
        <v>686</v>
      </c>
      <c r="D678" s="214" t="s">
        <v>240</v>
      </c>
      <c r="E678" s="215" t="s">
        <v>687</v>
      </c>
      <c r="F678" s="216" t="s">
        <v>688</v>
      </c>
      <c r="G678" s="217" t="s">
        <v>112</v>
      </c>
      <c r="H678" s="218">
        <v>1.5680000000000001</v>
      </c>
      <c r="I678" s="219"/>
      <c r="J678" s="220">
        <f>ROUND(I678*H678,2)</f>
        <v>0</v>
      </c>
      <c r="K678" s="216" t="s">
        <v>243</v>
      </c>
      <c r="L678" s="45"/>
      <c r="M678" s="221" t="s">
        <v>19</v>
      </c>
      <c r="N678" s="222" t="s">
        <v>40</v>
      </c>
      <c r="O678" s="85"/>
      <c r="P678" s="223">
        <f>O678*H678</f>
        <v>0</v>
      </c>
      <c r="Q678" s="223">
        <v>0.17818000000000001</v>
      </c>
      <c r="R678" s="223">
        <f>Q678*H678</f>
        <v>0.27938624000000001</v>
      </c>
      <c r="S678" s="223">
        <v>0</v>
      </c>
      <c r="T678" s="224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5" t="s">
        <v>244</v>
      </c>
      <c r="AT678" s="225" t="s">
        <v>240</v>
      </c>
      <c r="AU678" s="225" t="s">
        <v>78</v>
      </c>
      <c r="AY678" s="18" t="s">
        <v>238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8" t="s">
        <v>76</v>
      </c>
      <c r="BK678" s="226">
        <f>ROUND(I678*H678,2)</f>
        <v>0</v>
      </c>
      <c r="BL678" s="18" t="s">
        <v>244</v>
      </c>
      <c r="BM678" s="225" t="s">
        <v>689</v>
      </c>
    </row>
    <row r="679" s="2" customFormat="1">
      <c r="A679" s="39"/>
      <c r="B679" s="40"/>
      <c r="C679" s="41"/>
      <c r="D679" s="227" t="s">
        <v>245</v>
      </c>
      <c r="E679" s="41"/>
      <c r="F679" s="228" t="s">
        <v>688</v>
      </c>
      <c r="G679" s="41"/>
      <c r="H679" s="41"/>
      <c r="I679" s="229"/>
      <c r="J679" s="41"/>
      <c r="K679" s="41"/>
      <c r="L679" s="45"/>
      <c r="M679" s="230"/>
      <c r="N679" s="231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245</v>
      </c>
      <c r="AU679" s="18" t="s">
        <v>78</v>
      </c>
    </row>
    <row r="680" s="2" customFormat="1">
      <c r="A680" s="39"/>
      <c r="B680" s="40"/>
      <c r="C680" s="41"/>
      <c r="D680" s="232" t="s">
        <v>246</v>
      </c>
      <c r="E680" s="41"/>
      <c r="F680" s="233" t="s">
        <v>690</v>
      </c>
      <c r="G680" s="41"/>
      <c r="H680" s="41"/>
      <c r="I680" s="229"/>
      <c r="J680" s="41"/>
      <c r="K680" s="41"/>
      <c r="L680" s="45"/>
      <c r="M680" s="230"/>
      <c r="N680" s="231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246</v>
      </c>
      <c r="AU680" s="18" t="s">
        <v>78</v>
      </c>
    </row>
    <row r="681" s="13" customFormat="1">
      <c r="A681" s="13"/>
      <c r="B681" s="234"/>
      <c r="C681" s="235"/>
      <c r="D681" s="227" t="s">
        <v>248</v>
      </c>
      <c r="E681" s="236" t="s">
        <v>19</v>
      </c>
      <c r="F681" s="237" t="s">
        <v>341</v>
      </c>
      <c r="G681" s="235"/>
      <c r="H681" s="236" t="s">
        <v>19</v>
      </c>
      <c r="I681" s="238"/>
      <c r="J681" s="235"/>
      <c r="K681" s="235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248</v>
      </c>
      <c r="AU681" s="243" t="s">
        <v>78</v>
      </c>
      <c r="AV681" s="13" t="s">
        <v>76</v>
      </c>
      <c r="AW681" s="13" t="s">
        <v>32</v>
      </c>
      <c r="AX681" s="13" t="s">
        <v>69</v>
      </c>
      <c r="AY681" s="243" t="s">
        <v>238</v>
      </c>
    </row>
    <row r="682" s="14" customFormat="1">
      <c r="A682" s="14"/>
      <c r="B682" s="244"/>
      <c r="C682" s="245"/>
      <c r="D682" s="227" t="s">
        <v>248</v>
      </c>
      <c r="E682" s="246" t="s">
        <v>19</v>
      </c>
      <c r="F682" s="247" t="s">
        <v>691</v>
      </c>
      <c r="G682" s="245"/>
      <c r="H682" s="248">
        <v>0.372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248</v>
      </c>
      <c r="AU682" s="254" t="s">
        <v>78</v>
      </c>
      <c r="AV682" s="14" t="s">
        <v>78</v>
      </c>
      <c r="AW682" s="14" t="s">
        <v>32</v>
      </c>
      <c r="AX682" s="14" t="s">
        <v>69</v>
      </c>
      <c r="AY682" s="254" t="s">
        <v>238</v>
      </c>
    </row>
    <row r="683" s="14" customFormat="1">
      <c r="A683" s="14"/>
      <c r="B683" s="244"/>
      <c r="C683" s="245"/>
      <c r="D683" s="227" t="s">
        <v>248</v>
      </c>
      <c r="E683" s="246" t="s">
        <v>19</v>
      </c>
      <c r="F683" s="247" t="s">
        <v>692</v>
      </c>
      <c r="G683" s="245"/>
      <c r="H683" s="248">
        <v>0.40799999999999997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248</v>
      </c>
      <c r="AU683" s="254" t="s">
        <v>78</v>
      </c>
      <c r="AV683" s="14" t="s">
        <v>78</v>
      </c>
      <c r="AW683" s="14" t="s">
        <v>32</v>
      </c>
      <c r="AX683" s="14" t="s">
        <v>69</v>
      </c>
      <c r="AY683" s="254" t="s">
        <v>238</v>
      </c>
    </row>
    <row r="684" s="16" customFormat="1">
      <c r="A684" s="16"/>
      <c r="B684" s="266"/>
      <c r="C684" s="267"/>
      <c r="D684" s="227" t="s">
        <v>248</v>
      </c>
      <c r="E684" s="268" t="s">
        <v>19</v>
      </c>
      <c r="F684" s="269" t="s">
        <v>264</v>
      </c>
      <c r="G684" s="267"/>
      <c r="H684" s="270">
        <v>0.78000000000000003</v>
      </c>
      <c r="I684" s="271"/>
      <c r="J684" s="267"/>
      <c r="K684" s="267"/>
      <c r="L684" s="272"/>
      <c r="M684" s="273"/>
      <c r="N684" s="274"/>
      <c r="O684" s="274"/>
      <c r="P684" s="274"/>
      <c r="Q684" s="274"/>
      <c r="R684" s="274"/>
      <c r="S684" s="274"/>
      <c r="T684" s="275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6" t="s">
        <v>248</v>
      </c>
      <c r="AU684" s="276" t="s">
        <v>78</v>
      </c>
      <c r="AV684" s="16" t="s">
        <v>109</v>
      </c>
      <c r="AW684" s="16" t="s">
        <v>32</v>
      </c>
      <c r="AX684" s="16" t="s">
        <v>69</v>
      </c>
      <c r="AY684" s="276" t="s">
        <v>238</v>
      </c>
    </row>
    <row r="685" s="13" customFormat="1">
      <c r="A685" s="13"/>
      <c r="B685" s="234"/>
      <c r="C685" s="235"/>
      <c r="D685" s="227" t="s">
        <v>248</v>
      </c>
      <c r="E685" s="236" t="s">
        <v>19</v>
      </c>
      <c r="F685" s="237" t="s">
        <v>540</v>
      </c>
      <c r="G685" s="235"/>
      <c r="H685" s="236" t="s">
        <v>19</v>
      </c>
      <c r="I685" s="238"/>
      <c r="J685" s="235"/>
      <c r="K685" s="235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248</v>
      </c>
      <c r="AU685" s="243" t="s">
        <v>78</v>
      </c>
      <c r="AV685" s="13" t="s">
        <v>76</v>
      </c>
      <c r="AW685" s="13" t="s">
        <v>32</v>
      </c>
      <c r="AX685" s="13" t="s">
        <v>69</v>
      </c>
      <c r="AY685" s="243" t="s">
        <v>238</v>
      </c>
    </row>
    <row r="686" s="14" customFormat="1">
      <c r="A686" s="14"/>
      <c r="B686" s="244"/>
      <c r="C686" s="245"/>
      <c r="D686" s="227" t="s">
        <v>248</v>
      </c>
      <c r="E686" s="246" t="s">
        <v>19</v>
      </c>
      <c r="F686" s="247" t="s">
        <v>693</v>
      </c>
      <c r="G686" s="245"/>
      <c r="H686" s="248">
        <v>0.26400000000000001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248</v>
      </c>
      <c r="AU686" s="254" t="s">
        <v>78</v>
      </c>
      <c r="AV686" s="14" t="s">
        <v>78</v>
      </c>
      <c r="AW686" s="14" t="s">
        <v>32</v>
      </c>
      <c r="AX686" s="14" t="s">
        <v>69</v>
      </c>
      <c r="AY686" s="254" t="s">
        <v>238</v>
      </c>
    </row>
    <row r="687" s="14" customFormat="1">
      <c r="A687" s="14"/>
      <c r="B687" s="244"/>
      <c r="C687" s="245"/>
      <c r="D687" s="227" t="s">
        <v>248</v>
      </c>
      <c r="E687" s="246" t="s">
        <v>19</v>
      </c>
      <c r="F687" s="247" t="s">
        <v>694</v>
      </c>
      <c r="G687" s="245"/>
      <c r="H687" s="248">
        <v>0.26400000000000001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248</v>
      </c>
      <c r="AU687" s="254" t="s">
        <v>78</v>
      </c>
      <c r="AV687" s="14" t="s">
        <v>78</v>
      </c>
      <c r="AW687" s="14" t="s">
        <v>32</v>
      </c>
      <c r="AX687" s="14" t="s">
        <v>69</v>
      </c>
      <c r="AY687" s="254" t="s">
        <v>238</v>
      </c>
    </row>
    <row r="688" s="16" customFormat="1">
      <c r="A688" s="16"/>
      <c r="B688" s="266"/>
      <c r="C688" s="267"/>
      <c r="D688" s="227" t="s">
        <v>248</v>
      </c>
      <c r="E688" s="268" t="s">
        <v>19</v>
      </c>
      <c r="F688" s="269" t="s">
        <v>541</v>
      </c>
      <c r="G688" s="267"/>
      <c r="H688" s="270">
        <v>0.52800000000000002</v>
      </c>
      <c r="I688" s="271"/>
      <c r="J688" s="267"/>
      <c r="K688" s="267"/>
      <c r="L688" s="272"/>
      <c r="M688" s="273"/>
      <c r="N688" s="274"/>
      <c r="O688" s="274"/>
      <c r="P688" s="274"/>
      <c r="Q688" s="274"/>
      <c r="R688" s="274"/>
      <c r="S688" s="274"/>
      <c r="T688" s="275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6" t="s">
        <v>248</v>
      </c>
      <c r="AU688" s="276" t="s">
        <v>78</v>
      </c>
      <c r="AV688" s="16" t="s">
        <v>109</v>
      </c>
      <c r="AW688" s="16" t="s">
        <v>32</v>
      </c>
      <c r="AX688" s="16" t="s">
        <v>69</v>
      </c>
      <c r="AY688" s="276" t="s">
        <v>238</v>
      </c>
    </row>
    <row r="689" s="13" customFormat="1">
      <c r="A689" s="13"/>
      <c r="B689" s="234"/>
      <c r="C689" s="235"/>
      <c r="D689" s="227" t="s">
        <v>248</v>
      </c>
      <c r="E689" s="236" t="s">
        <v>19</v>
      </c>
      <c r="F689" s="237" t="s">
        <v>533</v>
      </c>
      <c r="G689" s="235"/>
      <c r="H689" s="236" t="s">
        <v>19</v>
      </c>
      <c r="I689" s="238"/>
      <c r="J689" s="235"/>
      <c r="K689" s="235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248</v>
      </c>
      <c r="AU689" s="243" t="s">
        <v>78</v>
      </c>
      <c r="AV689" s="13" t="s">
        <v>76</v>
      </c>
      <c r="AW689" s="13" t="s">
        <v>32</v>
      </c>
      <c r="AX689" s="13" t="s">
        <v>69</v>
      </c>
      <c r="AY689" s="243" t="s">
        <v>238</v>
      </c>
    </row>
    <row r="690" s="13" customFormat="1">
      <c r="A690" s="13"/>
      <c r="B690" s="234"/>
      <c r="C690" s="235"/>
      <c r="D690" s="227" t="s">
        <v>248</v>
      </c>
      <c r="E690" s="236" t="s">
        <v>19</v>
      </c>
      <c r="F690" s="237" t="s">
        <v>559</v>
      </c>
      <c r="G690" s="235"/>
      <c r="H690" s="236" t="s">
        <v>19</v>
      </c>
      <c r="I690" s="238"/>
      <c r="J690" s="235"/>
      <c r="K690" s="235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248</v>
      </c>
      <c r="AU690" s="243" t="s">
        <v>78</v>
      </c>
      <c r="AV690" s="13" t="s">
        <v>76</v>
      </c>
      <c r="AW690" s="13" t="s">
        <v>32</v>
      </c>
      <c r="AX690" s="13" t="s">
        <v>69</v>
      </c>
      <c r="AY690" s="243" t="s">
        <v>238</v>
      </c>
    </row>
    <row r="691" s="14" customFormat="1">
      <c r="A691" s="14"/>
      <c r="B691" s="244"/>
      <c r="C691" s="245"/>
      <c r="D691" s="227" t="s">
        <v>248</v>
      </c>
      <c r="E691" s="246" t="s">
        <v>19</v>
      </c>
      <c r="F691" s="247" t="s">
        <v>695</v>
      </c>
      <c r="G691" s="245"/>
      <c r="H691" s="248">
        <v>0.26000000000000001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248</v>
      </c>
      <c r="AU691" s="254" t="s">
        <v>78</v>
      </c>
      <c r="AV691" s="14" t="s">
        <v>78</v>
      </c>
      <c r="AW691" s="14" t="s">
        <v>32</v>
      </c>
      <c r="AX691" s="14" t="s">
        <v>69</v>
      </c>
      <c r="AY691" s="254" t="s">
        <v>238</v>
      </c>
    </row>
    <row r="692" s="16" customFormat="1">
      <c r="A692" s="16"/>
      <c r="B692" s="266"/>
      <c r="C692" s="267"/>
      <c r="D692" s="227" t="s">
        <v>248</v>
      </c>
      <c r="E692" s="268" t="s">
        <v>19</v>
      </c>
      <c r="F692" s="269" t="s">
        <v>561</v>
      </c>
      <c r="G692" s="267"/>
      <c r="H692" s="270">
        <v>0.26000000000000001</v>
      </c>
      <c r="I692" s="271"/>
      <c r="J692" s="267"/>
      <c r="K692" s="267"/>
      <c r="L692" s="272"/>
      <c r="M692" s="273"/>
      <c r="N692" s="274"/>
      <c r="O692" s="274"/>
      <c r="P692" s="274"/>
      <c r="Q692" s="274"/>
      <c r="R692" s="274"/>
      <c r="S692" s="274"/>
      <c r="T692" s="27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6" t="s">
        <v>248</v>
      </c>
      <c r="AU692" s="276" t="s">
        <v>78</v>
      </c>
      <c r="AV692" s="16" t="s">
        <v>109</v>
      </c>
      <c r="AW692" s="16" t="s">
        <v>32</v>
      </c>
      <c r="AX692" s="16" t="s">
        <v>69</v>
      </c>
      <c r="AY692" s="276" t="s">
        <v>238</v>
      </c>
    </row>
    <row r="693" s="15" customFormat="1">
      <c r="A693" s="15"/>
      <c r="B693" s="255"/>
      <c r="C693" s="256"/>
      <c r="D693" s="227" t="s">
        <v>248</v>
      </c>
      <c r="E693" s="257" t="s">
        <v>19</v>
      </c>
      <c r="F693" s="258" t="s">
        <v>253</v>
      </c>
      <c r="G693" s="256"/>
      <c r="H693" s="259">
        <v>1.5680000000000001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5" t="s">
        <v>248</v>
      </c>
      <c r="AU693" s="265" t="s">
        <v>78</v>
      </c>
      <c r="AV693" s="15" t="s">
        <v>244</v>
      </c>
      <c r="AW693" s="15" t="s">
        <v>32</v>
      </c>
      <c r="AX693" s="15" t="s">
        <v>76</v>
      </c>
      <c r="AY693" s="265" t="s">
        <v>238</v>
      </c>
    </row>
    <row r="694" s="2" customFormat="1" ht="24.15" customHeight="1">
      <c r="A694" s="39"/>
      <c r="B694" s="40"/>
      <c r="C694" s="214" t="s">
        <v>467</v>
      </c>
      <c r="D694" s="214" t="s">
        <v>240</v>
      </c>
      <c r="E694" s="215" t="s">
        <v>696</v>
      </c>
      <c r="F694" s="216" t="s">
        <v>697</v>
      </c>
      <c r="G694" s="217" t="s">
        <v>112</v>
      </c>
      <c r="H694" s="218">
        <v>2.9430000000000001</v>
      </c>
      <c r="I694" s="219"/>
      <c r="J694" s="220">
        <f>ROUND(I694*H694,2)</f>
        <v>0</v>
      </c>
      <c r="K694" s="216" t="s">
        <v>243</v>
      </c>
      <c r="L694" s="45"/>
      <c r="M694" s="221" t="s">
        <v>19</v>
      </c>
      <c r="N694" s="222" t="s">
        <v>40</v>
      </c>
      <c r="O694" s="85"/>
      <c r="P694" s="223">
        <f>O694*H694</f>
        <v>0</v>
      </c>
      <c r="Q694" s="223">
        <v>0.0088400000000000006</v>
      </c>
      <c r="R694" s="223">
        <f>Q694*H694</f>
        <v>0.026016120000000004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244</v>
      </c>
      <c r="AT694" s="225" t="s">
        <v>240</v>
      </c>
      <c r="AU694" s="225" t="s">
        <v>78</v>
      </c>
      <c r="AY694" s="18" t="s">
        <v>238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76</v>
      </c>
      <c r="BK694" s="226">
        <f>ROUND(I694*H694,2)</f>
        <v>0</v>
      </c>
      <c r="BL694" s="18" t="s">
        <v>244</v>
      </c>
      <c r="BM694" s="225" t="s">
        <v>698</v>
      </c>
    </row>
    <row r="695" s="2" customFormat="1">
      <c r="A695" s="39"/>
      <c r="B695" s="40"/>
      <c r="C695" s="41"/>
      <c r="D695" s="227" t="s">
        <v>245</v>
      </c>
      <c r="E695" s="41"/>
      <c r="F695" s="228" t="s">
        <v>697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245</v>
      </c>
      <c r="AU695" s="18" t="s">
        <v>78</v>
      </c>
    </row>
    <row r="696" s="2" customFormat="1">
      <c r="A696" s="39"/>
      <c r="B696" s="40"/>
      <c r="C696" s="41"/>
      <c r="D696" s="232" t="s">
        <v>246</v>
      </c>
      <c r="E696" s="41"/>
      <c r="F696" s="233" t="s">
        <v>699</v>
      </c>
      <c r="G696" s="41"/>
      <c r="H696" s="41"/>
      <c r="I696" s="229"/>
      <c r="J696" s="41"/>
      <c r="K696" s="41"/>
      <c r="L696" s="45"/>
      <c r="M696" s="230"/>
      <c r="N696" s="231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246</v>
      </c>
      <c r="AU696" s="18" t="s">
        <v>78</v>
      </c>
    </row>
    <row r="697" s="13" customFormat="1">
      <c r="A697" s="13"/>
      <c r="B697" s="234"/>
      <c r="C697" s="235"/>
      <c r="D697" s="227" t="s">
        <v>248</v>
      </c>
      <c r="E697" s="236" t="s">
        <v>19</v>
      </c>
      <c r="F697" s="237" t="s">
        <v>341</v>
      </c>
      <c r="G697" s="235"/>
      <c r="H697" s="236" t="s">
        <v>19</v>
      </c>
      <c r="I697" s="238"/>
      <c r="J697" s="235"/>
      <c r="K697" s="235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248</v>
      </c>
      <c r="AU697" s="243" t="s">
        <v>78</v>
      </c>
      <c r="AV697" s="13" t="s">
        <v>76</v>
      </c>
      <c r="AW697" s="13" t="s">
        <v>32</v>
      </c>
      <c r="AX697" s="13" t="s">
        <v>69</v>
      </c>
      <c r="AY697" s="243" t="s">
        <v>238</v>
      </c>
    </row>
    <row r="698" s="14" customFormat="1">
      <c r="A698" s="14"/>
      <c r="B698" s="244"/>
      <c r="C698" s="245"/>
      <c r="D698" s="227" t="s">
        <v>248</v>
      </c>
      <c r="E698" s="246" t="s">
        <v>19</v>
      </c>
      <c r="F698" s="247" t="s">
        <v>700</v>
      </c>
      <c r="G698" s="245"/>
      <c r="H698" s="248">
        <v>0.83699999999999997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248</v>
      </c>
      <c r="AU698" s="254" t="s">
        <v>78</v>
      </c>
      <c r="AV698" s="14" t="s">
        <v>78</v>
      </c>
      <c r="AW698" s="14" t="s">
        <v>32</v>
      </c>
      <c r="AX698" s="14" t="s">
        <v>69</v>
      </c>
      <c r="AY698" s="254" t="s">
        <v>238</v>
      </c>
    </row>
    <row r="699" s="14" customFormat="1">
      <c r="A699" s="14"/>
      <c r="B699" s="244"/>
      <c r="C699" s="245"/>
      <c r="D699" s="227" t="s">
        <v>248</v>
      </c>
      <c r="E699" s="246" t="s">
        <v>19</v>
      </c>
      <c r="F699" s="247" t="s">
        <v>701</v>
      </c>
      <c r="G699" s="245"/>
      <c r="H699" s="248">
        <v>0.91800000000000004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248</v>
      </c>
      <c r="AU699" s="254" t="s">
        <v>78</v>
      </c>
      <c r="AV699" s="14" t="s">
        <v>78</v>
      </c>
      <c r="AW699" s="14" t="s">
        <v>32</v>
      </c>
      <c r="AX699" s="14" t="s">
        <v>69</v>
      </c>
      <c r="AY699" s="254" t="s">
        <v>238</v>
      </c>
    </row>
    <row r="700" s="16" customFormat="1">
      <c r="A700" s="16"/>
      <c r="B700" s="266"/>
      <c r="C700" s="267"/>
      <c r="D700" s="227" t="s">
        <v>248</v>
      </c>
      <c r="E700" s="268" t="s">
        <v>19</v>
      </c>
      <c r="F700" s="269" t="s">
        <v>264</v>
      </c>
      <c r="G700" s="267"/>
      <c r="H700" s="270">
        <v>1.7549999999999999</v>
      </c>
      <c r="I700" s="271"/>
      <c r="J700" s="267"/>
      <c r="K700" s="267"/>
      <c r="L700" s="272"/>
      <c r="M700" s="273"/>
      <c r="N700" s="274"/>
      <c r="O700" s="274"/>
      <c r="P700" s="274"/>
      <c r="Q700" s="274"/>
      <c r="R700" s="274"/>
      <c r="S700" s="274"/>
      <c r="T700" s="275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T700" s="276" t="s">
        <v>248</v>
      </c>
      <c r="AU700" s="276" t="s">
        <v>78</v>
      </c>
      <c r="AV700" s="16" t="s">
        <v>109</v>
      </c>
      <c r="AW700" s="16" t="s">
        <v>32</v>
      </c>
      <c r="AX700" s="16" t="s">
        <v>69</v>
      </c>
      <c r="AY700" s="276" t="s">
        <v>238</v>
      </c>
    </row>
    <row r="701" s="13" customFormat="1">
      <c r="A701" s="13"/>
      <c r="B701" s="234"/>
      <c r="C701" s="235"/>
      <c r="D701" s="227" t="s">
        <v>248</v>
      </c>
      <c r="E701" s="236" t="s">
        <v>19</v>
      </c>
      <c r="F701" s="237" t="s">
        <v>540</v>
      </c>
      <c r="G701" s="235"/>
      <c r="H701" s="236" t="s">
        <v>19</v>
      </c>
      <c r="I701" s="238"/>
      <c r="J701" s="235"/>
      <c r="K701" s="235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248</v>
      </c>
      <c r="AU701" s="243" t="s">
        <v>78</v>
      </c>
      <c r="AV701" s="13" t="s">
        <v>76</v>
      </c>
      <c r="AW701" s="13" t="s">
        <v>32</v>
      </c>
      <c r="AX701" s="13" t="s">
        <v>69</v>
      </c>
      <c r="AY701" s="243" t="s">
        <v>238</v>
      </c>
    </row>
    <row r="702" s="14" customFormat="1">
      <c r="A702" s="14"/>
      <c r="B702" s="244"/>
      <c r="C702" s="245"/>
      <c r="D702" s="227" t="s">
        <v>248</v>
      </c>
      <c r="E702" s="246" t="s">
        <v>19</v>
      </c>
      <c r="F702" s="247" t="s">
        <v>702</v>
      </c>
      <c r="G702" s="245"/>
      <c r="H702" s="248">
        <v>0.59399999999999997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248</v>
      </c>
      <c r="AU702" s="254" t="s">
        <v>78</v>
      </c>
      <c r="AV702" s="14" t="s">
        <v>78</v>
      </c>
      <c r="AW702" s="14" t="s">
        <v>32</v>
      </c>
      <c r="AX702" s="14" t="s">
        <v>69</v>
      </c>
      <c r="AY702" s="254" t="s">
        <v>238</v>
      </c>
    </row>
    <row r="703" s="14" customFormat="1">
      <c r="A703" s="14"/>
      <c r="B703" s="244"/>
      <c r="C703" s="245"/>
      <c r="D703" s="227" t="s">
        <v>248</v>
      </c>
      <c r="E703" s="246" t="s">
        <v>19</v>
      </c>
      <c r="F703" s="247" t="s">
        <v>703</v>
      </c>
      <c r="G703" s="245"/>
      <c r="H703" s="248">
        <v>0.59399999999999997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248</v>
      </c>
      <c r="AU703" s="254" t="s">
        <v>78</v>
      </c>
      <c r="AV703" s="14" t="s">
        <v>78</v>
      </c>
      <c r="AW703" s="14" t="s">
        <v>32</v>
      </c>
      <c r="AX703" s="14" t="s">
        <v>69</v>
      </c>
      <c r="AY703" s="254" t="s">
        <v>238</v>
      </c>
    </row>
    <row r="704" s="16" customFormat="1">
      <c r="A704" s="16"/>
      <c r="B704" s="266"/>
      <c r="C704" s="267"/>
      <c r="D704" s="227" t="s">
        <v>248</v>
      </c>
      <c r="E704" s="268" t="s">
        <v>19</v>
      </c>
      <c r="F704" s="269" t="s">
        <v>541</v>
      </c>
      <c r="G704" s="267"/>
      <c r="H704" s="270">
        <v>1.1879999999999999</v>
      </c>
      <c r="I704" s="271"/>
      <c r="J704" s="267"/>
      <c r="K704" s="267"/>
      <c r="L704" s="272"/>
      <c r="M704" s="273"/>
      <c r="N704" s="274"/>
      <c r="O704" s="274"/>
      <c r="P704" s="274"/>
      <c r="Q704" s="274"/>
      <c r="R704" s="274"/>
      <c r="S704" s="274"/>
      <c r="T704" s="275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T704" s="276" t="s">
        <v>248</v>
      </c>
      <c r="AU704" s="276" t="s">
        <v>78</v>
      </c>
      <c r="AV704" s="16" t="s">
        <v>109</v>
      </c>
      <c r="AW704" s="16" t="s">
        <v>32</v>
      </c>
      <c r="AX704" s="16" t="s">
        <v>69</v>
      </c>
      <c r="AY704" s="276" t="s">
        <v>238</v>
      </c>
    </row>
    <row r="705" s="15" customFormat="1">
      <c r="A705" s="15"/>
      <c r="B705" s="255"/>
      <c r="C705" s="256"/>
      <c r="D705" s="227" t="s">
        <v>248</v>
      </c>
      <c r="E705" s="257" t="s">
        <v>19</v>
      </c>
      <c r="F705" s="258" t="s">
        <v>253</v>
      </c>
      <c r="G705" s="256"/>
      <c r="H705" s="259">
        <v>2.9430000000000001</v>
      </c>
      <c r="I705" s="260"/>
      <c r="J705" s="256"/>
      <c r="K705" s="256"/>
      <c r="L705" s="261"/>
      <c r="M705" s="262"/>
      <c r="N705" s="263"/>
      <c r="O705" s="263"/>
      <c r="P705" s="263"/>
      <c r="Q705" s="263"/>
      <c r="R705" s="263"/>
      <c r="S705" s="263"/>
      <c r="T705" s="26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5" t="s">
        <v>248</v>
      </c>
      <c r="AU705" s="265" t="s">
        <v>78</v>
      </c>
      <c r="AV705" s="15" t="s">
        <v>244</v>
      </c>
      <c r="AW705" s="15" t="s">
        <v>32</v>
      </c>
      <c r="AX705" s="15" t="s">
        <v>76</v>
      </c>
      <c r="AY705" s="265" t="s">
        <v>238</v>
      </c>
    </row>
    <row r="706" s="2" customFormat="1" ht="24.15" customHeight="1">
      <c r="A706" s="39"/>
      <c r="B706" s="40"/>
      <c r="C706" s="214" t="s">
        <v>704</v>
      </c>
      <c r="D706" s="214" t="s">
        <v>240</v>
      </c>
      <c r="E706" s="215" t="s">
        <v>705</v>
      </c>
      <c r="F706" s="216" t="s">
        <v>706</v>
      </c>
      <c r="G706" s="217" t="s">
        <v>107</v>
      </c>
      <c r="H706" s="218">
        <v>5</v>
      </c>
      <c r="I706" s="219"/>
      <c r="J706" s="220">
        <f>ROUND(I706*H706,2)</f>
        <v>0</v>
      </c>
      <c r="K706" s="216" t="s">
        <v>581</v>
      </c>
      <c r="L706" s="45"/>
      <c r="M706" s="221" t="s">
        <v>19</v>
      </c>
      <c r="N706" s="222" t="s">
        <v>40</v>
      </c>
      <c r="O706" s="85"/>
      <c r="P706" s="223">
        <f>O706*H706</f>
        <v>0</v>
      </c>
      <c r="Q706" s="223">
        <v>0.024979999999999999</v>
      </c>
      <c r="R706" s="223">
        <f>Q706*H706</f>
        <v>0.1249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244</v>
      </c>
      <c r="AT706" s="225" t="s">
        <v>240</v>
      </c>
      <c r="AU706" s="225" t="s">
        <v>78</v>
      </c>
      <c r="AY706" s="18" t="s">
        <v>238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76</v>
      </c>
      <c r="BK706" s="226">
        <f>ROUND(I706*H706,2)</f>
        <v>0</v>
      </c>
      <c r="BL706" s="18" t="s">
        <v>244</v>
      </c>
      <c r="BM706" s="225" t="s">
        <v>707</v>
      </c>
    </row>
    <row r="707" s="2" customFormat="1">
      <c r="A707" s="39"/>
      <c r="B707" s="40"/>
      <c r="C707" s="41"/>
      <c r="D707" s="227" t="s">
        <v>245</v>
      </c>
      <c r="E707" s="41"/>
      <c r="F707" s="228" t="s">
        <v>706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245</v>
      </c>
      <c r="AU707" s="18" t="s">
        <v>78</v>
      </c>
    </row>
    <row r="708" s="13" customFormat="1">
      <c r="A708" s="13"/>
      <c r="B708" s="234"/>
      <c r="C708" s="235"/>
      <c r="D708" s="227" t="s">
        <v>248</v>
      </c>
      <c r="E708" s="236" t="s">
        <v>19</v>
      </c>
      <c r="F708" s="237" t="s">
        <v>321</v>
      </c>
      <c r="G708" s="235"/>
      <c r="H708" s="236" t="s">
        <v>19</v>
      </c>
      <c r="I708" s="238"/>
      <c r="J708" s="235"/>
      <c r="K708" s="235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248</v>
      </c>
      <c r="AU708" s="243" t="s">
        <v>78</v>
      </c>
      <c r="AV708" s="13" t="s">
        <v>76</v>
      </c>
      <c r="AW708" s="13" t="s">
        <v>32</v>
      </c>
      <c r="AX708" s="13" t="s">
        <v>69</v>
      </c>
      <c r="AY708" s="243" t="s">
        <v>238</v>
      </c>
    </row>
    <row r="709" s="14" customFormat="1">
      <c r="A709" s="14"/>
      <c r="B709" s="244"/>
      <c r="C709" s="245"/>
      <c r="D709" s="227" t="s">
        <v>248</v>
      </c>
      <c r="E709" s="246" t="s">
        <v>19</v>
      </c>
      <c r="F709" s="247" t="s">
        <v>708</v>
      </c>
      <c r="G709" s="245"/>
      <c r="H709" s="248">
        <v>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248</v>
      </c>
      <c r="AU709" s="254" t="s">
        <v>78</v>
      </c>
      <c r="AV709" s="14" t="s">
        <v>78</v>
      </c>
      <c r="AW709" s="14" t="s">
        <v>32</v>
      </c>
      <c r="AX709" s="14" t="s">
        <v>69</v>
      </c>
      <c r="AY709" s="254" t="s">
        <v>238</v>
      </c>
    </row>
    <row r="710" s="15" customFormat="1">
      <c r="A710" s="15"/>
      <c r="B710" s="255"/>
      <c r="C710" s="256"/>
      <c r="D710" s="227" t="s">
        <v>248</v>
      </c>
      <c r="E710" s="257" t="s">
        <v>19</v>
      </c>
      <c r="F710" s="258" t="s">
        <v>253</v>
      </c>
      <c r="G710" s="256"/>
      <c r="H710" s="259">
        <v>5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248</v>
      </c>
      <c r="AU710" s="265" t="s">
        <v>78</v>
      </c>
      <c r="AV710" s="15" t="s">
        <v>244</v>
      </c>
      <c r="AW710" s="15" t="s">
        <v>32</v>
      </c>
      <c r="AX710" s="15" t="s">
        <v>76</v>
      </c>
      <c r="AY710" s="265" t="s">
        <v>238</v>
      </c>
    </row>
    <row r="711" s="2" customFormat="1" ht="24.15" customHeight="1">
      <c r="A711" s="39"/>
      <c r="B711" s="40"/>
      <c r="C711" s="214" t="s">
        <v>472</v>
      </c>
      <c r="D711" s="214" t="s">
        <v>240</v>
      </c>
      <c r="E711" s="215" t="s">
        <v>709</v>
      </c>
      <c r="F711" s="216" t="s">
        <v>710</v>
      </c>
      <c r="G711" s="217" t="s">
        <v>112</v>
      </c>
      <c r="H711" s="218">
        <v>1.212</v>
      </c>
      <c r="I711" s="219"/>
      <c r="J711" s="220">
        <f>ROUND(I711*H711,2)</f>
        <v>0</v>
      </c>
      <c r="K711" s="216" t="s">
        <v>243</v>
      </c>
      <c r="L711" s="45"/>
      <c r="M711" s="221" t="s">
        <v>19</v>
      </c>
      <c r="N711" s="222" t="s">
        <v>40</v>
      </c>
      <c r="O711" s="85"/>
      <c r="P711" s="223">
        <f>O711*H711</f>
        <v>0</v>
      </c>
      <c r="Q711" s="223">
        <v>0.45432</v>
      </c>
      <c r="R711" s="223">
        <f>Q711*H711</f>
        <v>0.55063583999999999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244</v>
      </c>
      <c r="AT711" s="225" t="s">
        <v>240</v>
      </c>
      <c r="AU711" s="225" t="s">
        <v>78</v>
      </c>
      <c r="AY711" s="18" t="s">
        <v>238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76</v>
      </c>
      <c r="BK711" s="226">
        <f>ROUND(I711*H711,2)</f>
        <v>0</v>
      </c>
      <c r="BL711" s="18" t="s">
        <v>244</v>
      </c>
      <c r="BM711" s="225" t="s">
        <v>711</v>
      </c>
    </row>
    <row r="712" s="2" customFormat="1">
      <c r="A712" s="39"/>
      <c r="B712" s="40"/>
      <c r="C712" s="41"/>
      <c r="D712" s="227" t="s">
        <v>245</v>
      </c>
      <c r="E712" s="41"/>
      <c r="F712" s="228" t="s">
        <v>710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245</v>
      </c>
      <c r="AU712" s="18" t="s">
        <v>78</v>
      </c>
    </row>
    <row r="713" s="2" customFormat="1">
      <c r="A713" s="39"/>
      <c r="B713" s="40"/>
      <c r="C713" s="41"/>
      <c r="D713" s="232" t="s">
        <v>246</v>
      </c>
      <c r="E713" s="41"/>
      <c r="F713" s="233" t="s">
        <v>712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246</v>
      </c>
      <c r="AU713" s="18" t="s">
        <v>78</v>
      </c>
    </row>
    <row r="714" s="13" customFormat="1">
      <c r="A714" s="13"/>
      <c r="B714" s="234"/>
      <c r="C714" s="235"/>
      <c r="D714" s="227" t="s">
        <v>248</v>
      </c>
      <c r="E714" s="236" t="s">
        <v>19</v>
      </c>
      <c r="F714" s="237" t="s">
        <v>341</v>
      </c>
      <c r="G714" s="235"/>
      <c r="H714" s="236" t="s">
        <v>19</v>
      </c>
      <c r="I714" s="238"/>
      <c r="J714" s="235"/>
      <c r="K714" s="235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248</v>
      </c>
      <c r="AU714" s="243" t="s">
        <v>78</v>
      </c>
      <c r="AV714" s="13" t="s">
        <v>76</v>
      </c>
      <c r="AW714" s="13" t="s">
        <v>32</v>
      </c>
      <c r="AX714" s="13" t="s">
        <v>69</v>
      </c>
      <c r="AY714" s="243" t="s">
        <v>238</v>
      </c>
    </row>
    <row r="715" s="14" customFormat="1">
      <c r="A715" s="14"/>
      <c r="B715" s="244"/>
      <c r="C715" s="245"/>
      <c r="D715" s="227" t="s">
        <v>248</v>
      </c>
      <c r="E715" s="246" t="s">
        <v>19</v>
      </c>
      <c r="F715" s="247" t="s">
        <v>713</v>
      </c>
      <c r="G715" s="245"/>
      <c r="H715" s="248">
        <v>0.40400000000000003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248</v>
      </c>
      <c r="AU715" s="254" t="s">
        <v>78</v>
      </c>
      <c r="AV715" s="14" t="s">
        <v>78</v>
      </c>
      <c r="AW715" s="14" t="s">
        <v>32</v>
      </c>
      <c r="AX715" s="14" t="s">
        <v>69</v>
      </c>
      <c r="AY715" s="254" t="s">
        <v>238</v>
      </c>
    </row>
    <row r="716" s="14" customFormat="1">
      <c r="A716" s="14"/>
      <c r="B716" s="244"/>
      <c r="C716" s="245"/>
      <c r="D716" s="227" t="s">
        <v>248</v>
      </c>
      <c r="E716" s="246" t="s">
        <v>19</v>
      </c>
      <c r="F716" s="247" t="s">
        <v>714</v>
      </c>
      <c r="G716" s="245"/>
      <c r="H716" s="248">
        <v>0.80800000000000005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248</v>
      </c>
      <c r="AU716" s="254" t="s">
        <v>78</v>
      </c>
      <c r="AV716" s="14" t="s">
        <v>78</v>
      </c>
      <c r="AW716" s="14" t="s">
        <v>32</v>
      </c>
      <c r="AX716" s="14" t="s">
        <v>69</v>
      </c>
      <c r="AY716" s="254" t="s">
        <v>238</v>
      </c>
    </row>
    <row r="717" s="16" customFormat="1">
      <c r="A717" s="16"/>
      <c r="B717" s="266"/>
      <c r="C717" s="267"/>
      <c r="D717" s="227" t="s">
        <v>248</v>
      </c>
      <c r="E717" s="268" t="s">
        <v>19</v>
      </c>
      <c r="F717" s="269" t="s">
        <v>264</v>
      </c>
      <c r="G717" s="267"/>
      <c r="H717" s="270">
        <v>1.212</v>
      </c>
      <c r="I717" s="271"/>
      <c r="J717" s="267"/>
      <c r="K717" s="267"/>
      <c r="L717" s="272"/>
      <c r="M717" s="273"/>
      <c r="N717" s="274"/>
      <c r="O717" s="274"/>
      <c r="P717" s="274"/>
      <c r="Q717" s="274"/>
      <c r="R717" s="274"/>
      <c r="S717" s="274"/>
      <c r="T717" s="275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6" t="s">
        <v>248</v>
      </c>
      <c r="AU717" s="276" t="s">
        <v>78</v>
      </c>
      <c r="AV717" s="16" t="s">
        <v>109</v>
      </c>
      <c r="AW717" s="16" t="s">
        <v>32</v>
      </c>
      <c r="AX717" s="16" t="s">
        <v>69</v>
      </c>
      <c r="AY717" s="276" t="s">
        <v>238</v>
      </c>
    </row>
    <row r="718" s="15" customFormat="1">
      <c r="A718" s="15"/>
      <c r="B718" s="255"/>
      <c r="C718" s="256"/>
      <c r="D718" s="227" t="s">
        <v>248</v>
      </c>
      <c r="E718" s="257" t="s">
        <v>19</v>
      </c>
      <c r="F718" s="258" t="s">
        <v>253</v>
      </c>
      <c r="G718" s="256"/>
      <c r="H718" s="259">
        <v>1.212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248</v>
      </c>
      <c r="AU718" s="265" t="s">
        <v>78</v>
      </c>
      <c r="AV718" s="15" t="s">
        <v>244</v>
      </c>
      <c r="AW718" s="15" t="s">
        <v>32</v>
      </c>
      <c r="AX718" s="15" t="s">
        <v>76</v>
      </c>
      <c r="AY718" s="265" t="s">
        <v>238</v>
      </c>
    </row>
    <row r="719" s="2" customFormat="1" ht="21.75" customHeight="1">
      <c r="A719" s="39"/>
      <c r="B719" s="40"/>
      <c r="C719" s="214" t="s">
        <v>715</v>
      </c>
      <c r="D719" s="214" t="s">
        <v>240</v>
      </c>
      <c r="E719" s="215" t="s">
        <v>716</v>
      </c>
      <c r="F719" s="216" t="s">
        <v>717</v>
      </c>
      <c r="G719" s="217" t="s">
        <v>107</v>
      </c>
      <c r="H719" s="218">
        <v>152.65899999999999</v>
      </c>
      <c r="I719" s="219"/>
      <c r="J719" s="220">
        <f>ROUND(I719*H719,2)</f>
        <v>0</v>
      </c>
      <c r="K719" s="216" t="s">
        <v>243</v>
      </c>
      <c r="L719" s="45"/>
      <c r="M719" s="221" t="s">
        <v>19</v>
      </c>
      <c r="N719" s="222" t="s">
        <v>40</v>
      </c>
      <c r="O719" s="85"/>
      <c r="P719" s="223">
        <f>O719*H719</f>
        <v>0</v>
      </c>
      <c r="Q719" s="223">
        <v>0</v>
      </c>
      <c r="R719" s="223">
        <f>Q719*H719</f>
        <v>0</v>
      </c>
      <c r="S719" s="223">
        <v>0</v>
      </c>
      <c r="T719" s="22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5" t="s">
        <v>244</v>
      </c>
      <c r="AT719" s="225" t="s">
        <v>240</v>
      </c>
      <c r="AU719" s="225" t="s">
        <v>78</v>
      </c>
      <c r="AY719" s="18" t="s">
        <v>238</v>
      </c>
      <c r="BE719" s="226">
        <f>IF(N719="základní",J719,0)</f>
        <v>0</v>
      </c>
      <c r="BF719" s="226">
        <f>IF(N719="snížená",J719,0)</f>
        <v>0</v>
      </c>
      <c r="BG719" s="226">
        <f>IF(N719="zákl. přenesená",J719,0)</f>
        <v>0</v>
      </c>
      <c r="BH719" s="226">
        <f>IF(N719="sníž. přenesená",J719,0)</f>
        <v>0</v>
      </c>
      <c r="BI719" s="226">
        <f>IF(N719="nulová",J719,0)</f>
        <v>0</v>
      </c>
      <c r="BJ719" s="18" t="s">
        <v>76</v>
      </c>
      <c r="BK719" s="226">
        <f>ROUND(I719*H719,2)</f>
        <v>0</v>
      </c>
      <c r="BL719" s="18" t="s">
        <v>244</v>
      </c>
      <c r="BM719" s="225" t="s">
        <v>718</v>
      </c>
    </row>
    <row r="720" s="2" customFormat="1">
      <c r="A720" s="39"/>
      <c r="B720" s="40"/>
      <c r="C720" s="41"/>
      <c r="D720" s="227" t="s">
        <v>245</v>
      </c>
      <c r="E720" s="41"/>
      <c r="F720" s="228" t="s">
        <v>717</v>
      </c>
      <c r="G720" s="41"/>
      <c r="H720" s="41"/>
      <c r="I720" s="229"/>
      <c r="J720" s="41"/>
      <c r="K720" s="41"/>
      <c r="L720" s="45"/>
      <c r="M720" s="230"/>
      <c r="N720" s="231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245</v>
      </c>
      <c r="AU720" s="18" t="s">
        <v>78</v>
      </c>
    </row>
    <row r="721" s="2" customFormat="1">
      <c r="A721" s="39"/>
      <c r="B721" s="40"/>
      <c r="C721" s="41"/>
      <c r="D721" s="232" t="s">
        <v>246</v>
      </c>
      <c r="E721" s="41"/>
      <c r="F721" s="233" t="s">
        <v>719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246</v>
      </c>
      <c r="AU721" s="18" t="s">
        <v>78</v>
      </c>
    </row>
    <row r="722" s="13" customFormat="1">
      <c r="A722" s="13"/>
      <c r="B722" s="234"/>
      <c r="C722" s="235"/>
      <c r="D722" s="227" t="s">
        <v>248</v>
      </c>
      <c r="E722" s="236" t="s">
        <v>19</v>
      </c>
      <c r="F722" s="237" t="s">
        <v>493</v>
      </c>
      <c r="G722" s="235"/>
      <c r="H722" s="236" t="s">
        <v>19</v>
      </c>
      <c r="I722" s="238"/>
      <c r="J722" s="235"/>
      <c r="K722" s="235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248</v>
      </c>
      <c r="AU722" s="243" t="s">
        <v>78</v>
      </c>
      <c r="AV722" s="13" t="s">
        <v>76</v>
      </c>
      <c r="AW722" s="13" t="s">
        <v>32</v>
      </c>
      <c r="AX722" s="13" t="s">
        <v>69</v>
      </c>
      <c r="AY722" s="243" t="s">
        <v>238</v>
      </c>
    </row>
    <row r="723" s="13" customFormat="1">
      <c r="A723" s="13"/>
      <c r="B723" s="234"/>
      <c r="C723" s="235"/>
      <c r="D723" s="227" t="s">
        <v>248</v>
      </c>
      <c r="E723" s="236" t="s">
        <v>19</v>
      </c>
      <c r="F723" s="237" t="s">
        <v>494</v>
      </c>
      <c r="G723" s="235"/>
      <c r="H723" s="236" t="s">
        <v>19</v>
      </c>
      <c r="I723" s="238"/>
      <c r="J723" s="235"/>
      <c r="K723" s="235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248</v>
      </c>
      <c r="AU723" s="243" t="s">
        <v>78</v>
      </c>
      <c r="AV723" s="13" t="s">
        <v>76</v>
      </c>
      <c r="AW723" s="13" t="s">
        <v>32</v>
      </c>
      <c r="AX723" s="13" t="s">
        <v>69</v>
      </c>
      <c r="AY723" s="243" t="s">
        <v>238</v>
      </c>
    </row>
    <row r="724" s="13" customFormat="1">
      <c r="A724" s="13"/>
      <c r="B724" s="234"/>
      <c r="C724" s="235"/>
      <c r="D724" s="227" t="s">
        <v>248</v>
      </c>
      <c r="E724" s="236" t="s">
        <v>19</v>
      </c>
      <c r="F724" s="237" t="s">
        <v>720</v>
      </c>
      <c r="G724" s="235"/>
      <c r="H724" s="236" t="s">
        <v>19</v>
      </c>
      <c r="I724" s="238"/>
      <c r="J724" s="235"/>
      <c r="K724" s="235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248</v>
      </c>
      <c r="AU724" s="243" t="s">
        <v>78</v>
      </c>
      <c r="AV724" s="13" t="s">
        <v>76</v>
      </c>
      <c r="AW724" s="13" t="s">
        <v>32</v>
      </c>
      <c r="AX724" s="13" t="s">
        <v>69</v>
      </c>
      <c r="AY724" s="243" t="s">
        <v>238</v>
      </c>
    </row>
    <row r="725" s="14" customFormat="1">
      <c r="A725" s="14"/>
      <c r="B725" s="244"/>
      <c r="C725" s="245"/>
      <c r="D725" s="227" t="s">
        <v>248</v>
      </c>
      <c r="E725" s="246" t="s">
        <v>19</v>
      </c>
      <c r="F725" s="247" t="s">
        <v>434</v>
      </c>
      <c r="G725" s="245"/>
      <c r="H725" s="248">
        <v>134.57900000000001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248</v>
      </c>
      <c r="AU725" s="254" t="s">
        <v>78</v>
      </c>
      <c r="AV725" s="14" t="s">
        <v>78</v>
      </c>
      <c r="AW725" s="14" t="s">
        <v>32</v>
      </c>
      <c r="AX725" s="14" t="s">
        <v>69</v>
      </c>
      <c r="AY725" s="254" t="s">
        <v>238</v>
      </c>
    </row>
    <row r="726" s="14" customFormat="1">
      <c r="A726" s="14"/>
      <c r="B726" s="244"/>
      <c r="C726" s="245"/>
      <c r="D726" s="227" t="s">
        <v>248</v>
      </c>
      <c r="E726" s="246" t="s">
        <v>19</v>
      </c>
      <c r="F726" s="247" t="s">
        <v>435</v>
      </c>
      <c r="G726" s="245"/>
      <c r="H726" s="248">
        <v>18.079999999999998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248</v>
      </c>
      <c r="AU726" s="254" t="s">
        <v>78</v>
      </c>
      <c r="AV726" s="14" t="s">
        <v>78</v>
      </c>
      <c r="AW726" s="14" t="s">
        <v>32</v>
      </c>
      <c r="AX726" s="14" t="s">
        <v>69</v>
      </c>
      <c r="AY726" s="254" t="s">
        <v>238</v>
      </c>
    </row>
    <row r="727" s="15" customFormat="1">
      <c r="A727" s="15"/>
      <c r="B727" s="255"/>
      <c r="C727" s="256"/>
      <c r="D727" s="227" t="s">
        <v>248</v>
      </c>
      <c r="E727" s="257" t="s">
        <v>19</v>
      </c>
      <c r="F727" s="258" t="s">
        <v>253</v>
      </c>
      <c r="G727" s="256"/>
      <c r="H727" s="259">
        <v>152.65899999999999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248</v>
      </c>
      <c r="AU727" s="265" t="s">
        <v>78</v>
      </c>
      <c r="AV727" s="15" t="s">
        <v>244</v>
      </c>
      <c r="AW727" s="15" t="s">
        <v>32</v>
      </c>
      <c r="AX727" s="15" t="s">
        <v>76</v>
      </c>
      <c r="AY727" s="265" t="s">
        <v>238</v>
      </c>
    </row>
    <row r="728" s="12" customFormat="1" ht="22.8" customHeight="1">
      <c r="A728" s="12"/>
      <c r="B728" s="198"/>
      <c r="C728" s="199"/>
      <c r="D728" s="200" t="s">
        <v>68</v>
      </c>
      <c r="E728" s="212" t="s">
        <v>244</v>
      </c>
      <c r="F728" s="212" t="s">
        <v>721</v>
      </c>
      <c r="G728" s="199"/>
      <c r="H728" s="199"/>
      <c r="I728" s="202"/>
      <c r="J728" s="213">
        <f>BK728</f>
        <v>0</v>
      </c>
      <c r="K728" s="199"/>
      <c r="L728" s="204"/>
      <c r="M728" s="205"/>
      <c r="N728" s="206"/>
      <c r="O728" s="206"/>
      <c r="P728" s="207">
        <f>SUM(P729:P731)</f>
        <v>0</v>
      </c>
      <c r="Q728" s="206"/>
      <c r="R728" s="207">
        <f>SUM(R729:R731)</f>
        <v>21.815970619999998</v>
      </c>
      <c r="S728" s="206"/>
      <c r="T728" s="208">
        <f>SUM(T729:T731)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9" t="s">
        <v>76</v>
      </c>
      <c r="AT728" s="210" t="s">
        <v>68</v>
      </c>
      <c r="AU728" s="210" t="s">
        <v>76</v>
      </c>
      <c r="AY728" s="209" t="s">
        <v>238</v>
      </c>
      <c r="BK728" s="211">
        <f>SUM(BK729:BK731)</f>
        <v>0</v>
      </c>
    </row>
    <row r="729" s="2" customFormat="1" ht="24.15" customHeight="1">
      <c r="A729" s="39"/>
      <c r="B729" s="40"/>
      <c r="C729" s="214" t="s">
        <v>491</v>
      </c>
      <c r="D729" s="214" t="s">
        <v>240</v>
      </c>
      <c r="E729" s="215" t="s">
        <v>722</v>
      </c>
      <c r="F729" s="216" t="s">
        <v>723</v>
      </c>
      <c r="G729" s="217" t="s">
        <v>308</v>
      </c>
      <c r="H729" s="218">
        <v>9.4809999999999999</v>
      </c>
      <c r="I729" s="219"/>
      <c r="J729" s="220">
        <f>ROUND(I729*H729,2)</f>
        <v>0</v>
      </c>
      <c r="K729" s="216" t="s">
        <v>243</v>
      </c>
      <c r="L729" s="45"/>
      <c r="M729" s="221" t="s">
        <v>19</v>
      </c>
      <c r="N729" s="222" t="s">
        <v>40</v>
      </c>
      <c r="O729" s="85"/>
      <c r="P729" s="223">
        <f>O729*H729</f>
        <v>0</v>
      </c>
      <c r="Q729" s="223">
        <v>2.3010199999999998</v>
      </c>
      <c r="R729" s="223">
        <f>Q729*H729</f>
        <v>21.815970619999998</v>
      </c>
      <c r="S729" s="223">
        <v>0</v>
      </c>
      <c r="T729" s="22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5" t="s">
        <v>244</v>
      </c>
      <c r="AT729" s="225" t="s">
        <v>240</v>
      </c>
      <c r="AU729" s="225" t="s">
        <v>78</v>
      </c>
      <c r="AY729" s="18" t="s">
        <v>238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8" t="s">
        <v>76</v>
      </c>
      <c r="BK729" s="226">
        <f>ROUND(I729*H729,2)</f>
        <v>0</v>
      </c>
      <c r="BL729" s="18" t="s">
        <v>244</v>
      </c>
      <c r="BM729" s="225" t="s">
        <v>724</v>
      </c>
    </row>
    <row r="730" s="2" customFormat="1">
      <c r="A730" s="39"/>
      <c r="B730" s="40"/>
      <c r="C730" s="41"/>
      <c r="D730" s="227" t="s">
        <v>245</v>
      </c>
      <c r="E730" s="41"/>
      <c r="F730" s="228" t="s">
        <v>723</v>
      </c>
      <c r="G730" s="41"/>
      <c r="H730" s="41"/>
      <c r="I730" s="229"/>
      <c r="J730" s="41"/>
      <c r="K730" s="41"/>
      <c r="L730" s="45"/>
      <c r="M730" s="230"/>
      <c r="N730" s="231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245</v>
      </c>
      <c r="AU730" s="18" t="s">
        <v>78</v>
      </c>
    </row>
    <row r="731" s="2" customFormat="1">
      <c r="A731" s="39"/>
      <c r="B731" s="40"/>
      <c r="C731" s="41"/>
      <c r="D731" s="232" t="s">
        <v>246</v>
      </c>
      <c r="E731" s="41"/>
      <c r="F731" s="233" t="s">
        <v>725</v>
      </c>
      <c r="G731" s="41"/>
      <c r="H731" s="41"/>
      <c r="I731" s="229"/>
      <c r="J731" s="41"/>
      <c r="K731" s="41"/>
      <c r="L731" s="45"/>
      <c r="M731" s="230"/>
      <c r="N731" s="231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246</v>
      </c>
      <c r="AU731" s="18" t="s">
        <v>78</v>
      </c>
    </row>
    <row r="732" s="12" customFormat="1" ht="22.8" customHeight="1">
      <c r="A732" s="12"/>
      <c r="B732" s="198"/>
      <c r="C732" s="199"/>
      <c r="D732" s="200" t="s">
        <v>68</v>
      </c>
      <c r="E732" s="212" t="s">
        <v>273</v>
      </c>
      <c r="F732" s="212" t="s">
        <v>726</v>
      </c>
      <c r="G732" s="199"/>
      <c r="H732" s="199"/>
      <c r="I732" s="202"/>
      <c r="J732" s="213">
        <f>BK732</f>
        <v>0</v>
      </c>
      <c r="K732" s="199"/>
      <c r="L732" s="204"/>
      <c r="M732" s="205"/>
      <c r="N732" s="206"/>
      <c r="O732" s="206"/>
      <c r="P732" s="207">
        <f>SUM(P733:P763)</f>
        <v>0</v>
      </c>
      <c r="Q732" s="206"/>
      <c r="R732" s="207">
        <f>SUM(R733:R763)</f>
        <v>50.396782039999998</v>
      </c>
      <c r="S732" s="206"/>
      <c r="T732" s="208">
        <f>SUM(T733:T763)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9" t="s">
        <v>76</v>
      </c>
      <c r="AT732" s="210" t="s">
        <v>68</v>
      </c>
      <c r="AU732" s="210" t="s">
        <v>76</v>
      </c>
      <c r="AY732" s="209" t="s">
        <v>238</v>
      </c>
      <c r="BK732" s="211">
        <f>SUM(BK733:BK763)</f>
        <v>0</v>
      </c>
    </row>
    <row r="733" s="2" customFormat="1" ht="24.15" customHeight="1">
      <c r="A733" s="39"/>
      <c r="B733" s="40"/>
      <c r="C733" s="214" t="s">
        <v>727</v>
      </c>
      <c r="D733" s="214" t="s">
        <v>240</v>
      </c>
      <c r="E733" s="215" t="s">
        <v>728</v>
      </c>
      <c r="F733" s="216" t="s">
        <v>729</v>
      </c>
      <c r="G733" s="217" t="s">
        <v>112</v>
      </c>
      <c r="H733" s="218">
        <v>143.06399999999999</v>
      </c>
      <c r="I733" s="219"/>
      <c r="J733" s="220">
        <f>ROUND(I733*H733,2)</f>
        <v>0</v>
      </c>
      <c r="K733" s="216" t="s">
        <v>243</v>
      </c>
      <c r="L733" s="45"/>
      <c r="M733" s="221" t="s">
        <v>19</v>
      </c>
      <c r="N733" s="222" t="s">
        <v>40</v>
      </c>
      <c r="O733" s="85"/>
      <c r="P733" s="223">
        <f>O733*H733</f>
        <v>0</v>
      </c>
      <c r="Q733" s="223">
        <v>0.106</v>
      </c>
      <c r="R733" s="223">
        <f>Q733*H733</f>
        <v>15.164783999999999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244</v>
      </c>
      <c r="AT733" s="225" t="s">
        <v>240</v>
      </c>
      <c r="AU733" s="225" t="s">
        <v>78</v>
      </c>
      <c r="AY733" s="18" t="s">
        <v>238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76</v>
      </c>
      <c r="BK733" s="226">
        <f>ROUND(I733*H733,2)</f>
        <v>0</v>
      </c>
      <c r="BL733" s="18" t="s">
        <v>244</v>
      </c>
      <c r="BM733" s="225" t="s">
        <v>730</v>
      </c>
    </row>
    <row r="734" s="2" customFormat="1">
      <c r="A734" s="39"/>
      <c r="B734" s="40"/>
      <c r="C734" s="41"/>
      <c r="D734" s="227" t="s">
        <v>245</v>
      </c>
      <c r="E734" s="41"/>
      <c r="F734" s="228" t="s">
        <v>729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245</v>
      </c>
      <c r="AU734" s="18" t="s">
        <v>78</v>
      </c>
    </row>
    <row r="735" s="2" customFormat="1">
      <c r="A735" s="39"/>
      <c r="B735" s="40"/>
      <c r="C735" s="41"/>
      <c r="D735" s="232" t="s">
        <v>246</v>
      </c>
      <c r="E735" s="41"/>
      <c r="F735" s="233" t="s">
        <v>731</v>
      </c>
      <c r="G735" s="41"/>
      <c r="H735" s="41"/>
      <c r="I735" s="229"/>
      <c r="J735" s="41"/>
      <c r="K735" s="41"/>
      <c r="L735" s="45"/>
      <c r="M735" s="230"/>
      <c r="N735" s="231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246</v>
      </c>
      <c r="AU735" s="18" t="s">
        <v>78</v>
      </c>
    </row>
    <row r="736" s="13" customFormat="1">
      <c r="A736" s="13"/>
      <c r="B736" s="234"/>
      <c r="C736" s="235"/>
      <c r="D736" s="227" t="s">
        <v>248</v>
      </c>
      <c r="E736" s="236" t="s">
        <v>19</v>
      </c>
      <c r="F736" s="237" t="s">
        <v>341</v>
      </c>
      <c r="G736" s="235"/>
      <c r="H736" s="236" t="s">
        <v>19</v>
      </c>
      <c r="I736" s="238"/>
      <c r="J736" s="235"/>
      <c r="K736" s="235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248</v>
      </c>
      <c r="AU736" s="243" t="s">
        <v>78</v>
      </c>
      <c r="AV736" s="13" t="s">
        <v>76</v>
      </c>
      <c r="AW736" s="13" t="s">
        <v>32</v>
      </c>
      <c r="AX736" s="13" t="s">
        <v>69</v>
      </c>
      <c r="AY736" s="243" t="s">
        <v>238</v>
      </c>
    </row>
    <row r="737" s="13" customFormat="1">
      <c r="A737" s="13"/>
      <c r="B737" s="234"/>
      <c r="C737" s="235"/>
      <c r="D737" s="227" t="s">
        <v>248</v>
      </c>
      <c r="E737" s="236" t="s">
        <v>19</v>
      </c>
      <c r="F737" s="237" t="s">
        <v>312</v>
      </c>
      <c r="G737" s="235"/>
      <c r="H737" s="236" t="s">
        <v>19</v>
      </c>
      <c r="I737" s="238"/>
      <c r="J737" s="235"/>
      <c r="K737" s="235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248</v>
      </c>
      <c r="AU737" s="243" t="s">
        <v>78</v>
      </c>
      <c r="AV737" s="13" t="s">
        <v>76</v>
      </c>
      <c r="AW737" s="13" t="s">
        <v>32</v>
      </c>
      <c r="AX737" s="13" t="s">
        <v>69</v>
      </c>
      <c r="AY737" s="243" t="s">
        <v>238</v>
      </c>
    </row>
    <row r="738" s="13" customFormat="1">
      <c r="A738" s="13"/>
      <c r="B738" s="234"/>
      <c r="C738" s="235"/>
      <c r="D738" s="227" t="s">
        <v>248</v>
      </c>
      <c r="E738" s="236" t="s">
        <v>19</v>
      </c>
      <c r="F738" s="237" t="s">
        <v>732</v>
      </c>
      <c r="G738" s="235"/>
      <c r="H738" s="236" t="s">
        <v>19</v>
      </c>
      <c r="I738" s="238"/>
      <c r="J738" s="235"/>
      <c r="K738" s="235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248</v>
      </c>
      <c r="AU738" s="243" t="s">
        <v>78</v>
      </c>
      <c r="AV738" s="13" t="s">
        <v>76</v>
      </c>
      <c r="AW738" s="13" t="s">
        <v>32</v>
      </c>
      <c r="AX738" s="13" t="s">
        <v>69</v>
      </c>
      <c r="AY738" s="243" t="s">
        <v>238</v>
      </c>
    </row>
    <row r="739" s="14" customFormat="1">
      <c r="A739" s="14"/>
      <c r="B739" s="244"/>
      <c r="C739" s="245"/>
      <c r="D739" s="227" t="s">
        <v>248</v>
      </c>
      <c r="E739" s="246" t="s">
        <v>19</v>
      </c>
      <c r="F739" s="247" t="s">
        <v>733</v>
      </c>
      <c r="G739" s="245"/>
      <c r="H739" s="248">
        <v>33.521734000000002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248</v>
      </c>
      <c r="AU739" s="254" t="s">
        <v>78</v>
      </c>
      <c r="AV739" s="14" t="s">
        <v>78</v>
      </c>
      <c r="AW739" s="14" t="s">
        <v>32</v>
      </c>
      <c r="AX739" s="14" t="s">
        <v>69</v>
      </c>
      <c r="AY739" s="254" t="s">
        <v>238</v>
      </c>
    </row>
    <row r="740" s="14" customFormat="1">
      <c r="A740" s="14"/>
      <c r="B740" s="244"/>
      <c r="C740" s="245"/>
      <c r="D740" s="227" t="s">
        <v>248</v>
      </c>
      <c r="E740" s="246" t="s">
        <v>19</v>
      </c>
      <c r="F740" s="247" t="s">
        <v>734</v>
      </c>
      <c r="G740" s="245"/>
      <c r="H740" s="248">
        <v>25.853999999999999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248</v>
      </c>
      <c r="AU740" s="254" t="s">
        <v>78</v>
      </c>
      <c r="AV740" s="14" t="s">
        <v>78</v>
      </c>
      <c r="AW740" s="14" t="s">
        <v>32</v>
      </c>
      <c r="AX740" s="14" t="s">
        <v>69</v>
      </c>
      <c r="AY740" s="254" t="s">
        <v>238</v>
      </c>
    </row>
    <row r="741" s="14" customFormat="1">
      <c r="A741" s="14"/>
      <c r="B741" s="244"/>
      <c r="C741" s="245"/>
      <c r="D741" s="227" t="s">
        <v>248</v>
      </c>
      <c r="E741" s="246" t="s">
        <v>19</v>
      </c>
      <c r="F741" s="247" t="s">
        <v>735</v>
      </c>
      <c r="G741" s="245"/>
      <c r="H741" s="248">
        <v>9.9060000000000006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248</v>
      </c>
      <c r="AU741" s="254" t="s">
        <v>78</v>
      </c>
      <c r="AV741" s="14" t="s">
        <v>78</v>
      </c>
      <c r="AW741" s="14" t="s">
        <v>32</v>
      </c>
      <c r="AX741" s="14" t="s">
        <v>69</v>
      </c>
      <c r="AY741" s="254" t="s">
        <v>238</v>
      </c>
    </row>
    <row r="742" s="16" customFormat="1">
      <c r="A742" s="16"/>
      <c r="B742" s="266"/>
      <c r="C742" s="267"/>
      <c r="D742" s="227" t="s">
        <v>248</v>
      </c>
      <c r="E742" s="268" t="s">
        <v>19</v>
      </c>
      <c r="F742" s="269" t="s">
        <v>736</v>
      </c>
      <c r="G742" s="267"/>
      <c r="H742" s="270">
        <v>69.281734</v>
      </c>
      <c r="I742" s="271"/>
      <c r="J742" s="267"/>
      <c r="K742" s="267"/>
      <c r="L742" s="272"/>
      <c r="M742" s="273"/>
      <c r="N742" s="274"/>
      <c r="O742" s="274"/>
      <c r="P742" s="274"/>
      <c r="Q742" s="274"/>
      <c r="R742" s="274"/>
      <c r="S742" s="274"/>
      <c r="T742" s="27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6" t="s">
        <v>248</v>
      </c>
      <c r="AU742" s="276" t="s">
        <v>78</v>
      </c>
      <c r="AV742" s="16" t="s">
        <v>109</v>
      </c>
      <c r="AW742" s="16" t="s">
        <v>32</v>
      </c>
      <c r="AX742" s="16" t="s">
        <v>69</v>
      </c>
      <c r="AY742" s="276" t="s">
        <v>238</v>
      </c>
    </row>
    <row r="743" s="13" customFormat="1">
      <c r="A743" s="13"/>
      <c r="B743" s="234"/>
      <c r="C743" s="235"/>
      <c r="D743" s="227" t="s">
        <v>248</v>
      </c>
      <c r="E743" s="236" t="s">
        <v>19</v>
      </c>
      <c r="F743" s="237" t="s">
        <v>737</v>
      </c>
      <c r="G743" s="235"/>
      <c r="H743" s="236" t="s">
        <v>19</v>
      </c>
      <c r="I743" s="238"/>
      <c r="J743" s="235"/>
      <c r="K743" s="235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248</v>
      </c>
      <c r="AU743" s="243" t="s">
        <v>78</v>
      </c>
      <c r="AV743" s="13" t="s">
        <v>76</v>
      </c>
      <c r="AW743" s="13" t="s">
        <v>32</v>
      </c>
      <c r="AX743" s="13" t="s">
        <v>69</v>
      </c>
      <c r="AY743" s="243" t="s">
        <v>238</v>
      </c>
    </row>
    <row r="744" s="14" customFormat="1">
      <c r="A744" s="14"/>
      <c r="B744" s="244"/>
      <c r="C744" s="245"/>
      <c r="D744" s="227" t="s">
        <v>248</v>
      </c>
      <c r="E744" s="246" t="s">
        <v>19</v>
      </c>
      <c r="F744" s="247" t="s">
        <v>738</v>
      </c>
      <c r="G744" s="245"/>
      <c r="H744" s="248">
        <v>73.781999999999996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248</v>
      </c>
      <c r="AU744" s="254" t="s">
        <v>78</v>
      </c>
      <c r="AV744" s="14" t="s">
        <v>78</v>
      </c>
      <c r="AW744" s="14" t="s">
        <v>32</v>
      </c>
      <c r="AX744" s="14" t="s">
        <v>69</v>
      </c>
      <c r="AY744" s="254" t="s">
        <v>238</v>
      </c>
    </row>
    <row r="745" s="16" customFormat="1">
      <c r="A745" s="16"/>
      <c r="B745" s="266"/>
      <c r="C745" s="267"/>
      <c r="D745" s="227" t="s">
        <v>248</v>
      </c>
      <c r="E745" s="268" t="s">
        <v>19</v>
      </c>
      <c r="F745" s="269" t="s">
        <v>739</v>
      </c>
      <c r="G745" s="267"/>
      <c r="H745" s="270">
        <v>73.781999999999996</v>
      </c>
      <c r="I745" s="271"/>
      <c r="J745" s="267"/>
      <c r="K745" s="267"/>
      <c r="L745" s="272"/>
      <c r="M745" s="273"/>
      <c r="N745" s="274"/>
      <c r="O745" s="274"/>
      <c r="P745" s="274"/>
      <c r="Q745" s="274"/>
      <c r="R745" s="274"/>
      <c r="S745" s="274"/>
      <c r="T745" s="275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6" t="s">
        <v>248</v>
      </c>
      <c r="AU745" s="276" t="s">
        <v>78</v>
      </c>
      <c r="AV745" s="16" t="s">
        <v>109</v>
      </c>
      <c r="AW745" s="16" t="s">
        <v>32</v>
      </c>
      <c r="AX745" s="16" t="s">
        <v>69</v>
      </c>
      <c r="AY745" s="276" t="s">
        <v>238</v>
      </c>
    </row>
    <row r="746" s="15" customFormat="1">
      <c r="A746" s="15"/>
      <c r="B746" s="255"/>
      <c r="C746" s="256"/>
      <c r="D746" s="227" t="s">
        <v>248</v>
      </c>
      <c r="E746" s="257" t="s">
        <v>19</v>
      </c>
      <c r="F746" s="258" t="s">
        <v>253</v>
      </c>
      <c r="G746" s="256"/>
      <c r="H746" s="259">
        <v>143.06373400000001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5" t="s">
        <v>248</v>
      </c>
      <c r="AU746" s="265" t="s">
        <v>78</v>
      </c>
      <c r="AV746" s="15" t="s">
        <v>244</v>
      </c>
      <c r="AW746" s="15" t="s">
        <v>32</v>
      </c>
      <c r="AX746" s="15" t="s">
        <v>76</v>
      </c>
      <c r="AY746" s="265" t="s">
        <v>238</v>
      </c>
    </row>
    <row r="747" s="2" customFormat="1" ht="24.15" customHeight="1">
      <c r="A747" s="39"/>
      <c r="B747" s="40"/>
      <c r="C747" s="214" t="s">
        <v>499</v>
      </c>
      <c r="D747" s="214" t="s">
        <v>240</v>
      </c>
      <c r="E747" s="215" t="s">
        <v>740</v>
      </c>
      <c r="F747" s="216" t="s">
        <v>741</v>
      </c>
      <c r="G747" s="217" t="s">
        <v>112</v>
      </c>
      <c r="H747" s="218">
        <v>143.06399999999999</v>
      </c>
      <c r="I747" s="219"/>
      <c r="J747" s="220">
        <f>ROUND(I747*H747,2)</f>
        <v>0</v>
      </c>
      <c r="K747" s="216" t="s">
        <v>243</v>
      </c>
      <c r="L747" s="45"/>
      <c r="M747" s="221" t="s">
        <v>19</v>
      </c>
      <c r="N747" s="222" t="s">
        <v>40</v>
      </c>
      <c r="O747" s="85"/>
      <c r="P747" s="223">
        <f>O747*H747</f>
        <v>0</v>
      </c>
      <c r="Q747" s="223">
        <v>0.19700000000000001</v>
      </c>
      <c r="R747" s="223">
        <f>Q747*H747</f>
        <v>28.183608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244</v>
      </c>
      <c r="AT747" s="225" t="s">
        <v>240</v>
      </c>
      <c r="AU747" s="225" t="s">
        <v>78</v>
      </c>
      <c r="AY747" s="18" t="s">
        <v>238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76</v>
      </c>
      <c r="BK747" s="226">
        <f>ROUND(I747*H747,2)</f>
        <v>0</v>
      </c>
      <c r="BL747" s="18" t="s">
        <v>244</v>
      </c>
      <c r="BM747" s="225" t="s">
        <v>742</v>
      </c>
    </row>
    <row r="748" s="2" customFormat="1">
      <c r="A748" s="39"/>
      <c r="B748" s="40"/>
      <c r="C748" s="41"/>
      <c r="D748" s="227" t="s">
        <v>245</v>
      </c>
      <c r="E748" s="41"/>
      <c r="F748" s="228" t="s">
        <v>741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245</v>
      </c>
      <c r="AU748" s="18" t="s">
        <v>78</v>
      </c>
    </row>
    <row r="749" s="2" customFormat="1">
      <c r="A749" s="39"/>
      <c r="B749" s="40"/>
      <c r="C749" s="41"/>
      <c r="D749" s="232" t="s">
        <v>246</v>
      </c>
      <c r="E749" s="41"/>
      <c r="F749" s="233" t="s">
        <v>743</v>
      </c>
      <c r="G749" s="41"/>
      <c r="H749" s="41"/>
      <c r="I749" s="229"/>
      <c r="J749" s="41"/>
      <c r="K749" s="41"/>
      <c r="L749" s="45"/>
      <c r="M749" s="230"/>
      <c r="N749" s="231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246</v>
      </c>
      <c r="AU749" s="18" t="s">
        <v>78</v>
      </c>
    </row>
    <row r="750" s="13" customFormat="1">
      <c r="A750" s="13"/>
      <c r="B750" s="234"/>
      <c r="C750" s="235"/>
      <c r="D750" s="227" t="s">
        <v>248</v>
      </c>
      <c r="E750" s="236" t="s">
        <v>19</v>
      </c>
      <c r="F750" s="237" t="s">
        <v>744</v>
      </c>
      <c r="G750" s="235"/>
      <c r="H750" s="236" t="s">
        <v>19</v>
      </c>
      <c r="I750" s="238"/>
      <c r="J750" s="235"/>
      <c r="K750" s="235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248</v>
      </c>
      <c r="AU750" s="243" t="s">
        <v>78</v>
      </c>
      <c r="AV750" s="13" t="s">
        <v>76</v>
      </c>
      <c r="AW750" s="13" t="s">
        <v>32</v>
      </c>
      <c r="AX750" s="13" t="s">
        <v>69</v>
      </c>
      <c r="AY750" s="243" t="s">
        <v>238</v>
      </c>
    </row>
    <row r="751" s="14" customFormat="1">
      <c r="A751" s="14"/>
      <c r="B751" s="244"/>
      <c r="C751" s="245"/>
      <c r="D751" s="227" t="s">
        <v>248</v>
      </c>
      <c r="E751" s="246" t="s">
        <v>19</v>
      </c>
      <c r="F751" s="247" t="s">
        <v>745</v>
      </c>
      <c r="G751" s="245"/>
      <c r="H751" s="248">
        <v>143.06399999999999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248</v>
      </c>
      <c r="AU751" s="254" t="s">
        <v>78</v>
      </c>
      <c r="AV751" s="14" t="s">
        <v>78</v>
      </c>
      <c r="AW751" s="14" t="s">
        <v>32</v>
      </c>
      <c r="AX751" s="14" t="s">
        <v>69</v>
      </c>
      <c r="AY751" s="254" t="s">
        <v>238</v>
      </c>
    </row>
    <row r="752" s="15" customFormat="1">
      <c r="A752" s="15"/>
      <c r="B752" s="255"/>
      <c r="C752" s="256"/>
      <c r="D752" s="227" t="s">
        <v>248</v>
      </c>
      <c r="E752" s="257" t="s">
        <v>19</v>
      </c>
      <c r="F752" s="258" t="s">
        <v>253</v>
      </c>
      <c r="G752" s="256"/>
      <c r="H752" s="259">
        <v>143.06399999999999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248</v>
      </c>
      <c r="AU752" s="265" t="s">
        <v>78</v>
      </c>
      <c r="AV752" s="15" t="s">
        <v>244</v>
      </c>
      <c r="AW752" s="15" t="s">
        <v>32</v>
      </c>
      <c r="AX752" s="15" t="s">
        <v>76</v>
      </c>
      <c r="AY752" s="265" t="s">
        <v>238</v>
      </c>
    </row>
    <row r="753" s="2" customFormat="1" ht="33" customHeight="1">
      <c r="A753" s="39"/>
      <c r="B753" s="40"/>
      <c r="C753" s="214" t="s">
        <v>746</v>
      </c>
      <c r="D753" s="214" t="s">
        <v>240</v>
      </c>
      <c r="E753" s="215" t="s">
        <v>747</v>
      </c>
      <c r="F753" s="216" t="s">
        <v>748</v>
      </c>
      <c r="G753" s="217" t="s">
        <v>112</v>
      </c>
      <c r="H753" s="218">
        <v>73.781999999999996</v>
      </c>
      <c r="I753" s="219"/>
      <c r="J753" s="220">
        <f>ROUND(I753*H753,2)</f>
        <v>0</v>
      </c>
      <c r="K753" s="216" t="s">
        <v>243</v>
      </c>
      <c r="L753" s="45"/>
      <c r="M753" s="221" t="s">
        <v>19</v>
      </c>
      <c r="N753" s="222" t="s">
        <v>40</v>
      </c>
      <c r="O753" s="85"/>
      <c r="P753" s="223">
        <f>O753*H753</f>
        <v>0</v>
      </c>
      <c r="Q753" s="223">
        <v>0.089219999999999994</v>
      </c>
      <c r="R753" s="223">
        <f>Q753*H753</f>
        <v>6.5828300399999993</v>
      </c>
      <c r="S753" s="223">
        <v>0</v>
      </c>
      <c r="T753" s="224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5" t="s">
        <v>244</v>
      </c>
      <c r="AT753" s="225" t="s">
        <v>240</v>
      </c>
      <c r="AU753" s="225" t="s">
        <v>78</v>
      </c>
      <c r="AY753" s="18" t="s">
        <v>238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8" t="s">
        <v>76</v>
      </c>
      <c r="BK753" s="226">
        <f>ROUND(I753*H753,2)</f>
        <v>0</v>
      </c>
      <c r="BL753" s="18" t="s">
        <v>244</v>
      </c>
      <c r="BM753" s="225" t="s">
        <v>749</v>
      </c>
    </row>
    <row r="754" s="2" customFormat="1">
      <c r="A754" s="39"/>
      <c r="B754" s="40"/>
      <c r="C754" s="41"/>
      <c r="D754" s="227" t="s">
        <v>245</v>
      </c>
      <c r="E754" s="41"/>
      <c r="F754" s="228" t="s">
        <v>748</v>
      </c>
      <c r="G754" s="41"/>
      <c r="H754" s="41"/>
      <c r="I754" s="229"/>
      <c r="J754" s="41"/>
      <c r="K754" s="41"/>
      <c r="L754" s="45"/>
      <c r="M754" s="230"/>
      <c r="N754" s="231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245</v>
      </c>
      <c r="AU754" s="18" t="s">
        <v>78</v>
      </c>
    </row>
    <row r="755" s="2" customFormat="1">
      <c r="A755" s="39"/>
      <c r="B755" s="40"/>
      <c r="C755" s="41"/>
      <c r="D755" s="232" t="s">
        <v>246</v>
      </c>
      <c r="E755" s="41"/>
      <c r="F755" s="233" t="s">
        <v>750</v>
      </c>
      <c r="G755" s="41"/>
      <c r="H755" s="41"/>
      <c r="I755" s="229"/>
      <c r="J755" s="41"/>
      <c r="K755" s="41"/>
      <c r="L755" s="45"/>
      <c r="M755" s="230"/>
      <c r="N755" s="231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246</v>
      </c>
      <c r="AU755" s="18" t="s">
        <v>78</v>
      </c>
    </row>
    <row r="756" s="13" customFormat="1">
      <c r="A756" s="13"/>
      <c r="B756" s="234"/>
      <c r="C756" s="235"/>
      <c r="D756" s="227" t="s">
        <v>248</v>
      </c>
      <c r="E756" s="236" t="s">
        <v>19</v>
      </c>
      <c r="F756" s="237" t="s">
        <v>341</v>
      </c>
      <c r="G756" s="235"/>
      <c r="H756" s="236" t="s">
        <v>19</v>
      </c>
      <c r="I756" s="238"/>
      <c r="J756" s="235"/>
      <c r="K756" s="235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248</v>
      </c>
      <c r="AU756" s="243" t="s">
        <v>78</v>
      </c>
      <c r="AV756" s="13" t="s">
        <v>76</v>
      </c>
      <c r="AW756" s="13" t="s">
        <v>32</v>
      </c>
      <c r="AX756" s="13" t="s">
        <v>69</v>
      </c>
      <c r="AY756" s="243" t="s">
        <v>238</v>
      </c>
    </row>
    <row r="757" s="13" customFormat="1">
      <c r="A757" s="13"/>
      <c r="B757" s="234"/>
      <c r="C757" s="235"/>
      <c r="D757" s="227" t="s">
        <v>248</v>
      </c>
      <c r="E757" s="236" t="s">
        <v>19</v>
      </c>
      <c r="F757" s="237" t="s">
        <v>312</v>
      </c>
      <c r="G757" s="235"/>
      <c r="H757" s="236" t="s">
        <v>19</v>
      </c>
      <c r="I757" s="238"/>
      <c r="J757" s="235"/>
      <c r="K757" s="235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248</v>
      </c>
      <c r="AU757" s="243" t="s">
        <v>78</v>
      </c>
      <c r="AV757" s="13" t="s">
        <v>76</v>
      </c>
      <c r="AW757" s="13" t="s">
        <v>32</v>
      </c>
      <c r="AX757" s="13" t="s">
        <v>69</v>
      </c>
      <c r="AY757" s="243" t="s">
        <v>238</v>
      </c>
    </row>
    <row r="758" s="13" customFormat="1">
      <c r="A758" s="13"/>
      <c r="B758" s="234"/>
      <c r="C758" s="235"/>
      <c r="D758" s="227" t="s">
        <v>248</v>
      </c>
      <c r="E758" s="236" t="s">
        <v>19</v>
      </c>
      <c r="F758" s="237" t="s">
        <v>751</v>
      </c>
      <c r="G758" s="235"/>
      <c r="H758" s="236" t="s">
        <v>19</v>
      </c>
      <c r="I758" s="238"/>
      <c r="J758" s="235"/>
      <c r="K758" s="235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248</v>
      </c>
      <c r="AU758" s="243" t="s">
        <v>78</v>
      </c>
      <c r="AV758" s="13" t="s">
        <v>76</v>
      </c>
      <c r="AW758" s="13" t="s">
        <v>32</v>
      </c>
      <c r="AX758" s="13" t="s">
        <v>69</v>
      </c>
      <c r="AY758" s="243" t="s">
        <v>238</v>
      </c>
    </row>
    <row r="759" s="14" customFormat="1">
      <c r="A759" s="14"/>
      <c r="B759" s="244"/>
      <c r="C759" s="245"/>
      <c r="D759" s="227" t="s">
        <v>248</v>
      </c>
      <c r="E759" s="246" t="s">
        <v>19</v>
      </c>
      <c r="F759" s="247" t="s">
        <v>738</v>
      </c>
      <c r="G759" s="245"/>
      <c r="H759" s="248">
        <v>73.781999999999996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248</v>
      </c>
      <c r="AU759" s="254" t="s">
        <v>78</v>
      </c>
      <c r="AV759" s="14" t="s">
        <v>78</v>
      </c>
      <c r="AW759" s="14" t="s">
        <v>32</v>
      </c>
      <c r="AX759" s="14" t="s">
        <v>69</v>
      </c>
      <c r="AY759" s="254" t="s">
        <v>238</v>
      </c>
    </row>
    <row r="760" s="16" customFormat="1">
      <c r="A760" s="16"/>
      <c r="B760" s="266"/>
      <c r="C760" s="267"/>
      <c r="D760" s="227" t="s">
        <v>248</v>
      </c>
      <c r="E760" s="268" t="s">
        <v>19</v>
      </c>
      <c r="F760" s="269" t="s">
        <v>739</v>
      </c>
      <c r="G760" s="267"/>
      <c r="H760" s="270">
        <v>73.781999999999996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76" t="s">
        <v>248</v>
      </c>
      <c r="AU760" s="276" t="s">
        <v>78</v>
      </c>
      <c r="AV760" s="16" t="s">
        <v>109</v>
      </c>
      <c r="AW760" s="16" t="s">
        <v>32</v>
      </c>
      <c r="AX760" s="16" t="s">
        <v>69</v>
      </c>
      <c r="AY760" s="276" t="s">
        <v>238</v>
      </c>
    </row>
    <row r="761" s="15" customFormat="1">
      <c r="A761" s="15"/>
      <c r="B761" s="255"/>
      <c r="C761" s="256"/>
      <c r="D761" s="227" t="s">
        <v>248</v>
      </c>
      <c r="E761" s="257" t="s">
        <v>19</v>
      </c>
      <c r="F761" s="258" t="s">
        <v>253</v>
      </c>
      <c r="G761" s="256"/>
      <c r="H761" s="259">
        <v>73.781999999999996</v>
      </c>
      <c r="I761" s="260"/>
      <c r="J761" s="256"/>
      <c r="K761" s="256"/>
      <c r="L761" s="261"/>
      <c r="M761" s="262"/>
      <c r="N761" s="263"/>
      <c r="O761" s="263"/>
      <c r="P761" s="263"/>
      <c r="Q761" s="263"/>
      <c r="R761" s="263"/>
      <c r="S761" s="263"/>
      <c r="T761" s="26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5" t="s">
        <v>248</v>
      </c>
      <c r="AU761" s="265" t="s">
        <v>78</v>
      </c>
      <c r="AV761" s="15" t="s">
        <v>244</v>
      </c>
      <c r="AW761" s="15" t="s">
        <v>32</v>
      </c>
      <c r="AX761" s="15" t="s">
        <v>76</v>
      </c>
      <c r="AY761" s="265" t="s">
        <v>238</v>
      </c>
    </row>
    <row r="762" s="2" customFormat="1" ht="16.5" customHeight="1">
      <c r="A762" s="39"/>
      <c r="B762" s="40"/>
      <c r="C762" s="277" t="s">
        <v>511</v>
      </c>
      <c r="D762" s="277" t="s">
        <v>425</v>
      </c>
      <c r="E762" s="278" t="s">
        <v>752</v>
      </c>
      <c r="F762" s="279" t="s">
        <v>753</v>
      </c>
      <c r="G762" s="280" t="s">
        <v>112</v>
      </c>
      <c r="H762" s="281">
        <v>4.1200000000000001</v>
      </c>
      <c r="I762" s="282"/>
      <c r="J762" s="283">
        <f>ROUND(I762*H762,2)</f>
        <v>0</v>
      </c>
      <c r="K762" s="279" t="s">
        <v>243</v>
      </c>
      <c r="L762" s="284"/>
      <c r="M762" s="285" t="s">
        <v>19</v>
      </c>
      <c r="N762" s="286" t="s">
        <v>40</v>
      </c>
      <c r="O762" s="85"/>
      <c r="P762" s="223">
        <f>O762*H762</f>
        <v>0</v>
      </c>
      <c r="Q762" s="223">
        <v>0.113</v>
      </c>
      <c r="R762" s="223">
        <f>Q762*H762</f>
        <v>0.46556000000000003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267</v>
      </c>
      <c r="AT762" s="225" t="s">
        <v>425</v>
      </c>
      <c r="AU762" s="225" t="s">
        <v>78</v>
      </c>
      <c r="AY762" s="18" t="s">
        <v>238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76</v>
      </c>
      <c r="BK762" s="226">
        <f>ROUND(I762*H762,2)</f>
        <v>0</v>
      </c>
      <c r="BL762" s="18" t="s">
        <v>244</v>
      </c>
      <c r="BM762" s="225" t="s">
        <v>754</v>
      </c>
    </row>
    <row r="763" s="2" customFormat="1">
      <c r="A763" s="39"/>
      <c r="B763" s="40"/>
      <c r="C763" s="41"/>
      <c r="D763" s="227" t="s">
        <v>245</v>
      </c>
      <c r="E763" s="41"/>
      <c r="F763" s="228" t="s">
        <v>753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245</v>
      </c>
      <c r="AU763" s="18" t="s">
        <v>78</v>
      </c>
    </row>
    <row r="764" s="12" customFormat="1" ht="22.8" customHeight="1">
      <c r="A764" s="12"/>
      <c r="B764" s="198"/>
      <c r="C764" s="199"/>
      <c r="D764" s="200" t="s">
        <v>68</v>
      </c>
      <c r="E764" s="212" t="s">
        <v>260</v>
      </c>
      <c r="F764" s="212" t="s">
        <v>755</v>
      </c>
      <c r="G764" s="199"/>
      <c r="H764" s="199"/>
      <c r="I764" s="202"/>
      <c r="J764" s="213">
        <f>BK764</f>
        <v>0</v>
      </c>
      <c r="K764" s="199"/>
      <c r="L764" s="204"/>
      <c r="M764" s="205"/>
      <c r="N764" s="206"/>
      <c r="O764" s="206"/>
      <c r="P764" s="207">
        <f>SUM(P765:P1140)</f>
        <v>0</v>
      </c>
      <c r="Q764" s="206"/>
      <c r="R764" s="207">
        <f>SUM(R765:R1140)</f>
        <v>104.78588602320001</v>
      </c>
      <c r="S764" s="206"/>
      <c r="T764" s="208">
        <f>SUM(T765:T1140)</f>
        <v>0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09" t="s">
        <v>76</v>
      </c>
      <c r="AT764" s="210" t="s">
        <v>68</v>
      </c>
      <c r="AU764" s="210" t="s">
        <v>76</v>
      </c>
      <c r="AY764" s="209" t="s">
        <v>238</v>
      </c>
      <c r="BK764" s="211">
        <f>SUM(BK765:BK1140)</f>
        <v>0</v>
      </c>
    </row>
    <row r="765" s="2" customFormat="1" ht="24.15" customHeight="1">
      <c r="A765" s="39"/>
      <c r="B765" s="40"/>
      <c r="C765" s="214" t="s">
        <v>756</v>
      </c>
      <c r="D765" s="214" t="s">
        <v>240</v>
      </c>
      <c r="E765" s="215" t="s">
        <v>757</v>
      </c>
      <c r="F765" s="216" t="s">
        <v>758</v>
      </c>
      <c r="G765" s="217" t="s">
        <v>112</v>
      </c>
      <c r="H765" s="218">
        <v>128.08000000000001</v>
      </c>
      <c r="I765" s="219"/>
      <c r="J765" s="220">
        <f>ROUND(I765*H765,2)</f>
        <v>0</v>
      </c>
      <c r="K765" s="216" t="s">
        <v>243</v>
      </c>
      <c r="L765" s="45"/>
      <c r="M765" s="221" t="s">
        <v>19</v>
      </c>
      <c r="N765" s="222" t="s">
        <v>40</v>
      </c>
      <c r="O765" s="85"/>
      <c r="P765" s="223">
        <f>O765*H765</f>
        <v>0</v>
      </c>
      <c r="Q765" s="223">
        <v>0.00025999999999999998</v>
      </c>
      <c r="R765" s="223">
        <f>Q765*H765</f>
        <v>0.033300799999999998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244</v>
      </c>
      <c r="AT765" s="225" t="s">
        <v>240</v>
      </c>
      <c r="AU765" s="225" t="s">
        <v>78</v>
      </c>
      <c r="AY765" s="18" t="s">
        <v>238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76</v>
      </c>
      <c r="BK765" s="226">
        <f>ROUND(I765*H765,2)</f>
        <v>0</v>
      </c>
      <c r="BL765" s="18" t="s">
        <v>244</v>
      </c>
      <c r="BM765" s="225" t="s">
        <v>759</v>
      </c>
    </row>
    <row r="766" s="2" customFormat="1">
      <c r="A766" s="39"/>
      <c r="B766" s="40"/>
      <c r="C766" s="41"/>
      <c r="D766" s="227" t="s">
        <v>245</v>
      </c>
      <c r="E766" s="41"/>
      <c r="F766" s="228" t="s">
        <v>758</v>
      </c>
      <c r="G766" s="41"/>
      <c r="H766" s="41"/>
      <c r="I766" s="229"/>
      <c r="J766" s="41"/>
      <c r="K766" s="41"/>
      <c r="L766" s="45"/>
      <c r="M766" s="230"/>
      <c r="N766" s="231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245</v>
      </c>
      <c r="AU766" s="18" t="s">
        <v>78</v>
      </c>
    </row>
    <row r="767" s="2" customFormat="1">
      <c r="A767" s="39"/>
      <c r="B767" s="40"/>
      <c r="C767" s="41"/>
      <c r="D767" s="232" t="s">
        <v>246</v>
      </c>
      <c r="E767" s="41"/>
      <c r="F767" s="233" t="s">
        <v>760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246</v>
      </c>
      <c r="AU767" s="18" t="s">
        <v>78</v>
      </c>
    </row>
    <row r="768" s="13" customFormat="1">
      <c r="A768" s="13"/>
      <c r="B768" s="234"/>
      <c r="C768" s="235"/>
      <c r="D768" s="227" t="s">
        <v>248</v>
      </c>
      <c r="E768" s="236" t="s">
        <v>19</v>
      </c>
      <c r="F768" s="237" t="s">
        <v>262</v>
      </c>
      <c r="G768" s="235"/>
      <c r="H768" s="236" t="s">
        <v>19</v>
      </c>
      <c r="I768" s="238"/>
      <c r="J768" s="235"/>
      <c r="K768" s="235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248</v>
      </c>
      <c r="AU768" s="243" t="s">
        <v>78</v>
      </c>
      <c r="AV768" s="13" t="s">
        <v>76</v>
      </c>
      <c r="AW768" s="13" t="s">
        <v>32</v>
      </c>
      <c r="AX768" s="13" t="s">
        <v>69</v>
      </c>
      <c r="AY768" s="243" t="s">
        <v>238</v>
      </c>
    </row>
    <row r="769" s="14" customFormat="1">
      <c r="A769" s="14"/>
      <c r="B769" s="244"/>
      <c r="C769" s="245"/>
      <c r="D769" s="227" t="s">
        <v>248</v>
      </c>
      <c r="E769" s="246" t="s">
        <v>19</v>
      </c>
      <c r="F769" s="247" t="s">
        <v>761</v>
      </c>
      <c r="G769" s="245"/>
      <c r="H769" s="248">
        <v>4.8499999999999996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248</v>
      </c>
      <c r="AU769" s="254" t="s">
        <v>78</v>
      </c>
      <c r="AV769" s="14" t="s">
        <v>78</v>
      </c>
      <c r="AW769" s="14" t="s">
        <v>32</v>
      </c>
      <c r="AX769" s="14" t="s">
        <v>69</v>
      </c>
      <c r="AY769" s="254" t="s">
        <v>238</v>
      </c>
    </row>
    <row r="770" s="14" customFormat="1">
      <c r="A770" s="14"/>
      <c r="B770" s="244"/>
      <c r="C770" s="245"/>
      <c r="D770" s="227" t="s">
        <v>248</v>
      </c>
      <c r="E770" s="246" t="s">
        <v>19</v>
      </c>
      <c r="F770" s="247" t="s">
        <v>762</v>
      </c>
      <c r="G770" s="245"/>
      <c r="H770" s="248">
        <v>1.46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248</v>
      </c>
      <c r="AU770" s="254" t="s">
        <v>78</v>
      </c>
      <c r="AV770" s="14" t="s">
        <v>78</v>
      </c>
      <c r="AW770" s="14" t="s">
        <v>32</v>
      </c>
      <c r="AX770" s="14" t="s">
        <v>69</v>
      </c>
      <c r="AY770" s="254" t="s">
        <v>238</v>
      </c>
    </row>
    <row r="771" s="14" customFormat="1">
      <c r="A771" s="14"/>
      <c r="B771" s="244"/>
      <c r="C771" s="245"/>
      <c r="D771" s="227" t="s">
        <v>248</v>
      </c>
      <c r="E771" s="246" t="s">
        <v>19</v>
      </c>
      <c r="F771" s="247" t="s">
        <v>763</v>
      </c>
      <c r="G771" s="245"/>
      <c r="H771" s="248">
        <v>15.41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248</v>
      </c>
      <c r="AU771" s="254" t="s">
        <v>78</v>
      </c>
      <c r="AV771" s="14" t="s">
        <v>78</v>
      </c>
      <c r="AW771" s="14" t="s">
        <v>32</v>
      </c>
      <c r="AX771" s="14" t="s">
        <v>69</v>
      </c>
      <c r="AY771" s="254" t="s">
        <v>238</v>
      </c>
    </row>
    <row r="772" s="14" customFormat="1">
      <c r="A772" s="14"/>
      <c r="B772" s="244"/>
      <c r="C772" s="245"/>
      <c r="D772" s="227" t="s">
        <v>248</v>
      </c>
      <c r="E772" s="246" t="s">
        <v>19</v>
      </c>
      <c r="F772" s="247" t="s">
        <v>764</v>
      </c>
      <c r="G772" s="245"/>
      <c r="H772" s="248">
        <v>3.2599999999999998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248</v>
      </c>
      <c r="AU772" s="254" t="s">
        <v>78</v>
      </c>
      <c r="AV772" s="14" t="s">
        <v>78</v>
      </c>
      <c r="AW772" s="14" t="s">
        <v>32</v>
      </c>
      <c r="AX772" s="14" t="s">
        <v>69</v>
      </c>
      <c r="AY772" s="254" t="s">
        <v>238</v>
      </c>
    </row>
    <row r="773" s="14" customFormat="1">
      <c r="A773" s="14"/>
      <c r="B773" s="244"/>
      <c r="C773" s="245"/>
      <c r="D773" s="227" t="s">
        <v>248</v>
      </c>
      <c r="E773" s="246" t="s">
        <v>19</v>
      </c>
      <c r="F773" s="247" t="s">
        <v>765</v>
      </c>
      <c r="G773" s="245"/>
      <c r="H773" s="248">
        <v>7.4400000000000004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248</v>
      </c>
      <c r="AU773" s="254" t="s">
        <v>78</v>
      </c>
      <c r="AV773" s="14" t="s">
        <v>78</v>
      </c>
      <c r="AW773" s="14" t="s">
        <v>32</v>
      </c>
      <c r="AX773" s="14" t="s">
        <v>69</v>
      </c>
      <c r="AY773" s="254" t="s">
        <v>238</v>
      </c>
    </row>
    <row r="774" s="14" customFormat="1">
      <c r="A774" s="14"/>
      <c r="B774" s="244"/>
      <c r="C774" s="245"/>
      <c r="D774" s="227" t="s">
        <v>248</v>
      </c>
      <c r="E774" s="246" t="s">
        <v>19</v>
      </c>
      <c r="F774" s="247" t="s">
        <v>766</v>
      </c>
      <c r="G774" s="245"/>
      <c r="H774" s="248">
        <v>14.810000000000001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248</v>
      </c>
      <c r="AU774" s="254" t="s">
        <v>78</v>
      </c>
      <c r="AV774" s="14" t="s">
        <v>78</v>
      </c>
      <c r="AW774" s="14" t="s">
        <v>32</v>
      </c>
      <c r="AX774" s="14" t="s">
        <v>69</v>
      </c>
      <c r="AY774" s="254" t="s">
        <v>238</v>
      </c>
    </row>
    <row r="775" s="14" customFormat="1">
      <c r="A775" s="14"/>
      <c r="B775" s="244"/>
      <c r="C775" s="245"/>
      <c r="D775" s="227" t="s">
        <v>248</v>
      </c>
      <c r="E775" s="246" t="s">
        <v>19</v>
      </c>
      <c r="F775" s="247" t="s">
        <v>767</v>
      </c>
      <c r="G775" s="245"/>
      <c r="H775" s="248">
        <v>32.479999999999997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248</v>
      </c>
      <c r="AU775" s="254" t="s">
        <v>78</v>
      </c>
      <c r="AV775" s="14" t="s">
        <v>78</v>
      </c>
      <c r="AW775" s="14" t="s">
        <v>32</v>
      </c>
      <c r="AX775" s="14" t="s">
        <v>69</v>
      </c>
      <c r="AY775" s="254" t="s">
        <v>238</v>
      </c>
    </row>
    <row r="776" s="14" customFormat="1">
      <c r="A776" s="14"/>
      <c r="B776" s="244"/>
      <c r="C776" s="245"/>
      <c r="D776" s="227" t="s">
        <v>248</v>
      </c>
      <c r="E776" s="246" t="s">
        <v>19</v>
      </c>
      <c r="F776" s="247" t="s">
        <v>768</v>
      </c>
      <c r="G776" s="245"/>
      <c r="H776" s="248">
        <v>1.97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248</v>
      </c>
      <c r="AU776" s="254" t="s">
        <v>78</v>
      </c>
      <c r="AV776" s="14" t="s">
        <v>78</v>
      </c>
      <c r="AW776" s="14" t="s">
        <v>32</v>
      </c>
      <c r="AX776" s="14" t="s">
        <v>69</v>
      </c>
      <c r="AY776" s="254" t="s">
        <v>238</v>
      </c>
    </row>
    <row r="777" s="14" customFormat="1">
      <c r="A777" s="14"/>
      <c r="B777" s="244"/>
      <c r="C777" s="245"/>
      <c r="D777" s="227" t="s">
        <v>248</v>
      </c>
      <c r="E777" s="246" t="s">
        <v>19</v>
      </c>
      <c r="F777" s="247" t="s">
        <v>769</v>
      </c>
      <c r="G777" s="245"/>
      <c r="H777" s="248">
        <v>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248</v>
      </c>
      <c r="AU777" s="254" t="s">
        <v>78</v>
      </c>
      <c r="AV777" s="14" t="s">
        <v>78</v>
      </c>
      <c r="AW777" s="14" t="s">
        <v>32</v>
      </c>
      <c r="AX777" s="14" t="s">
        <v>69</v>
      </c>
      <c r="AY777" s="254" t="s">
        <v>238</v>
      </c>
    </row>
    <row r="778" s="14" customFormat="1">
      <c r="A778" s="14"/>
      <c r="B778" s="244"/>
      <c r="C778" s="245"/>
      <c r="D778" s="227" t="s">
        <v>248</v>
      </c>
      <c r="E778" s="246" t="s">
        <v>19</v>
      </c>
      <c r="F778" s="247" t="s">
        <v>770</v>
      </c>
      <c r="G778" s="245"/>
      <c r="H778" s="248">
        <v>1.44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248</v>
      </c>
      <c r="AU778" s="254" t="s">
        <v>78</v>
      </c>
      <c r="AV778" s="14" t="s">
        <v>78</v>
      </c>
      <c r="AW778" s="14" t="s">
        <v>32</v>
      </c>
      <c r="AX778" s="14" t="s">
        <v>69</v>
      </c>
      <c r="AY778" s="254" t="s">
        <v>238</v>
      </c>
    </row>
    <row r="779" s="14" customFormat="1">
      <c r="A779" s="14"/>
      <c r="B779" s="244"/>
      <c r="C779" s="245"/>
      <c r="D779" s="227" t="s">
        <v>248</v>
      </c>
      <c r="E779" s="246" t="s">
        <v>19</v>
      </c>
      <c r="F779" s="247" t="s">
        <v>771</v>
      </c>
      <c r="G779" s="245"/>
      <c r="H779" s="248">
        <v>6.3200000000000003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248</v>
      </c>
      <c r="AU779" s="254" t="s">
        <v>78</v>
      </c>
      <c r="AV779" s="14" t="s">
        <v>78</v>
      </c>
      <c r="AW779" s="14" t="s">
        <v>32</v>
      </c>
      <c r="AX779" s="14" t="s">
        <v>69</v>
      </c>
      <c r="AY779" s="254" t="s">
        <v>238</v>
      </c>
    </row>
    <row r="780" s="14" customFormat="1">
      <c r="A780" s="14"/>
      <c r="B780" s="244"/>
      <c r="C780" s="245"/>
      <c r="D780" s="227" t="s">
        <v>248</v>
      </c>
      <c r="E780" s="246" t="s">
        <v>19</v>
      </c>
      <c r="F780" s="247" t="s">
        <v>772</v>
      </c>
      <c r="G780" s="245"/>
      <c r="H780" s="248">
        <v>1.44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248</v>
      </c>
      <c r="AU780" s="254" t="s">
        <v>78</v>
      </c>
      <c r="AV780" s="14" t="s">
        <v>78</v>
      </c>
      <c r="AW780" s="14" t="s">
        <v>32</v>
      </c>
      <c r="AX780" s="14" t="s">
        <v>69</v>
      </c>
      <c r="AY780" s="254" t="s">
        <v>238</v>
      </c>
    </row>
    <row r="781" s="14" customFormat="1">
      <c r="A781" s="14"/>
      <c r="B781" s="244"/>
      <c r="C781" s="245"/>
      <c r="D781" s="227" t="s">
        <v>248</v>
      </c>
      <c r="E781" s="246" t="s">
        <v>19</v>
      </c>
      <c r="F781" s="247" t="s">
        <v>773</v>
      </c>
      <c r="G781" s="245"/>
      <c r="H781" s="248">
        <v>4.2599999999999998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248</v>
      </c>
      <c r="AU781" s="254" t="s">
        <v>78</v>
      </c>
      <c r="AV781" s="14" t="s">
        <v>78</v>
      </c>
      <c r="AW781" s="14" t="s">
        <v>32</v>
      </c>
      <c r="AX781" s="14" t="s">
        <v>69</v>
      </c>
      <c r="AY781" s="254" t="s">
        <v>238</v>
      </c>
    </row>
    <row r="782" s="16" customFormat="1">
      <c r="A782" s="16"/>
      <c r="B782" s="266"/>
      <c r="C782" s="267"/>
      <c r="D782" s="227" t="s">
        <v>248</v>
      </c>
      <c r="E782" s="268" t="s">
        <v>19</v>
      </c>
      <c r="F782" s="269" t="s">
        <v>264</v>
      </c>
      <c r="G782" s="267"/>
      <c r="H782" s="270">
        <v>97.140000000000001</v>
      </c>
      <c r="I782" s="271"/>
      <c r="J782" s="267"/>
      <c r="K782" s="267"/>
      <c r="L782" s="272"/>
      <c r="M782" s="273"/>
      <c r="N782" s="274"/>
      <c r="O782" s="274"/>
      <c r="P782" s="274"/>
      <c r="Q782" s="274"/>
      <c r="R782" s="274"/>
      <c r="S782" s="274"/>
      <c r="T782" s="27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276" t="s">
        <v>248</v>
      </c>
      <c r="AU782" s="276" t="s">
        <v>78</v>
      </c>
      <c r="AV782" s="16" t="s">
        <v>109</v>
      </c>
      <c r="AW782" s="16" t="s">
        <v>32</v>
      </c>
      <c r="AX782" s="16" t="s">
        <v>69</v>
      </c>
      <c r="AY782" s="276" t="s">
        <v>238</v>
      </c>
    </row>
    <row r="783" s="13" customFormat="1">
      <c r="A783" s="13"/>
      <c r="B783" s="234"/>
      <c r="C783" s="235"/>
      <c r="D783" s="227" t="s">
        <v>248</v>
      </c>
      <c r="E783" s="236" t="s">
        <v>19</v>
      </c>
      <c r="F783" s="237" t="s">
        <v>774</v>
      </c>
      <c r="G783" s="235"/>
      <c r="H783" s="236" t="s">
        <v>19</v>
      </c>
      <c r="I783" s="238"/>
      <c r="J783" s="235"/>
      <c r="K783" s="235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248</v>
      </c>
      <c r="AU783" s="243" t="s">
        <v>78</v>
      </c>
      <c r="AV783" s="13" t="s">
        <v>76</v>
      </c>
      <c r="AW783" s="13" t="s">
        <v>32</v>
      </c>
      <c r="AX783" s="13" t="s">
        <v>69</v>
      </c>
      <c r="AY783" s="243" t="s">
        <v>238</v>
      </c>
    </row>
    <row r="784" s="14" customFormat="1">
      <c r="A784" s="14"/>
      <c r="B784" s="244"/>
      <c r="C784" s="245"/>
      <c r="D784" s="227" t="s">
        <v>248</v>
      </c>
      <c r="E784" s="246" t="s">
        <v>19</v>
      </c>
      <c r="F784" s="247" t="s">
        <v>775</v>
      </c>
      <c r="G784" s="245"/>
      <c r="H784" s="248">
        <v>8.5800000000000001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248</v>
      </c>
      <c r="AU784" s="254" t="s">
        <v>78</v>
      </c>
      <c r="AV784" s="14" t="s">
        <v>78</v>
      </c>
      <c r="AW784" s="14" t="s">
        <v>32</v>
      </c>
      <c r="AX784" s="14" t="s">
        <v>69</v>
      </c>
      <c r="AY784" s="254" t="s">
        <v>238</v>
      </c>
    </row>
    <row r="785" s="14" customFormat="1">
      <c r="A785" s="14"/>
      <c r="B785" s="244"/>
      <c r="C785" s="245"/>
      <c r="D785" s="227" t="s">
        <v>248</v>
      </c>
      <c r="E785" s="246" t="s">
        <v>19</v>
      </c>
      <c r="F785" s="247" t="s">
        <v>776</v>
      </c>
      <c r="G785" s="245"/>
      <c r="H785" s="248">
        <v>0.69999999999999996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248</v>
      </c>
      <c r="AU785" s="254" t="s">
        <v>78</v>
      </c>
      <c r="AV785" s="14" t="s">
        <v>78</v>
      </c>
      <c r="AW785" s="14" t="s">
        <v>32</v>
      </c>
      <c r="AX785" s="14" t="s">
        <v>69</v>
      </c>
      <c r="AY785" s="254" t="s">
        <v>238</v>
      </c>
    </row>
    <row r="786" s="14" customFormat="1">
      <c r="A786" s="14"/>
      <c r="B786" s="244"/>
      <c r="C786" s="245"/>
      <c r="D786" s="227" t="s">
        <v>248</v>
      </c>
      <c r="E786" s="246" t="s">
        <v>19</v>
      </c>
      <c r="F786" s="247" t="s">
        <v>777</v>
      </c>
      <c r="G786" s="245"/>
      <c r="H786" s="248">
        <v>1.6000000000000001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248</v>
      </c>
      <c r="AU786" s="254" t="s">
        <v>78</v>
      </c>
      <c r="AV786" s="14" t="s">
        <v>78</v>
      </c>
      <c r="AW786" s="14" t="s">
        <v>32</v>
      </c>
      <c r="AX786" s="14" t="s">
        <v>69</v>
      </c>
      <c r="AY786" s="254" t="s">
        <v>238</v>
      </c>
    </row>
    <row r="787" s="14" customFormat="1">
      <c r="A787" s="14"/>
      <c r="B787" s="244"/>
      <c r="C787" s="245"/>
      <c r="D787" s="227" t="s">
        <v>248</v>
      </c>
      <c r="E787" s="246" t="s">
        <v>19</v>
      </c>
      <c r="F787" s="247" t="s">
        <v>778</v>
      </c>
      <c r="G787" s="245"/>
      <c r="H787" s="248">
        <v>7.0300000000000002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248</v>
      </c>
      <c r="AU787" s="254" t="s">
        <v>78</v>
      </c>
      <c r="AV787" s="14" t="s">
        <v>78</v>
      </c>
      <c r="AW787" s="14" t="s">
        <v>32</v>
      </c>
      <c r="AX787" s="14" t="s">
        <v>69</v>
      </c>
      <c r="AY787" s="254" t="s">
        <v>238</v>
      </c>
    </row>
    <row r="788" s="16" customFormat="1">
      <c r="A788" s="16"/>
      <c r="B788" s="266"/>
      <c r="C788" s="267"/>
      <c r="D788" s="227" t="s">
        <v>248</v>
      </c>
      <c r="E788" s="268" t="s">
        <v>19</v>
      </c>
      <c r="F788" s="269" t="s">
        <v>541</v>
      </c>
      <c r="G788" s="267"/>
      <c r="H788" s="270">
        <v>17.91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76" t="s">
        <v>248</v>
      </c>
      <c r="AU788" s="276" t="s">
        <v>78</v>
      </c>
      <c r="AV788" s="16" t="s">
        <v>109</v>
      </c>
      <c r="AW788" s="16" t="s">
        <v>32</v>
      </c>
      <c r="AX788" s="16" t="s">
        <v>69</v>
      </c>
      <c r="AY788" s="276" t="s">
        <v>238</v>
      </c>
    </row>
    <row r="789" s="13" customFormat="1">
      <c r="A789" s="13"/>
      <c r="B789" s="234"/>
      <c r="C789" s="235"/>
      <c r="D789" s="227" t="s">
        <v>248</v>
      </c>
      <c r="E789" s="236" t="s">
        <v>19</v>
      </c>
      <c r="F789" s="237" t="s">
        <v>779</v>
      </c>
      <c r="G789" s="235"/>
      <c r="H789" s="236" t="s">
        <v>19</v>
      </c>
      <c r="I789" s="238"/>
      <c r="J789" s="235"/>
      <c r="K789" s="235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248</v>
      </c>
      <c r="AU789" s="243" t="s">
        <v>78</v>
      </c>
      <c r="AV789" s="13" t="s">
        <v>76</v>
      </c>
      <c r="AW789" s="13" t="s">
        <v>32</v>
      </c>
      <c r="AX789" s="13" t="s">
        <v>69</v>
      </c>
      <c r="AY789" s="243" t="s">
        <v>238</v>
      </c>
    </row>
    <row r="790" s="14" customFormat="1">
      <c r="A790" s="14"/>
      <c r="B790" s="244"/>
      <c r="C790" s="245"/>
      <c r="D790" s="227" t="s">
        <v>248</v>
      </c>
      <c r="E790" s="246" t="s">
        <v>19</v>
      </c>
      <c r="F790" s="247" t="s">
        <v>780</v>
      </c>
      <c r="G790" s="245"/>
      <c r="H790" s="248">
        <v>2.4900000000000002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248</v>
      </c>
      <c r="AU790" s="254" t="s">
        <v>78</v>
      </c>
      <c r="AV790" s="14" t="s">
        <v>78</v>
      </c>
      <c r="AW790" s="14" t="s">
        <v>32</v>
      </c>
      <c r="AX790" s="14" t="s">
        <v>69</v>
      </c>
      <c r="AY790" s="254" t="s">
        <v>238</v>
      </c>
    </row>
    <row r="791" s="14" customFormat="1">
      <c r="A791" s="14"/>
      <c r="B791" s="244"/>
      <c r="C791" s="245"/>
      <c r="D791" s="227" t="s">
        <v>248</v>
      </c>
      <c r="E791" s="246" t="s">
        <v>19</v>
      </c>
      <c r="F791" s="247" t="s">
        <v>781</v>
      </c>
      <c r="G791" s="245"/>
      <c r="H791" s="248">
        <v>6.5899999999999999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248</v>
      </c>
      <c r="AU791" s="254" t="s">
        <v>78</v>
      </c>
      <c r="AV791" s="14" t="s">
        <v>78</v>
      </c>
      <c r="AW791" s="14" t="s">
        <v>32</v>
      </c>
      <c r="AX791" s="14" t="s">
        <v>69</v>
      </c>
      <c r="AY791" s="254" t="s">
        <v>238</v>
      </c>
    </row>
    <row r="792" s="14" customFormat="1">
      <c r="A792" s="14"/>
      <c r="B792" s="244"/>
      <c r="C792" s="245"/>
      <c r="D792" s="227" t="s">
        <v>248</v>
      </c>
      <c r="E792" s="246" t="s">
        <v>19</v>
      </c>
      <c r="F792" s="247" t="s">
        <v>782</v>
      </c>
      <c r="G792" s="245"/>
      <c r="H792" s="248">
        <v>3.9500000000000002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248</v>
      </c>
      <c r="AU792" s="254" t="s">
        <v>78</v>
      </c>
      <c r="AV792" s="14" t="s">
        <v>78</v>
      </c>
      <c r="AW792" s="14" t="s">
        <v>32</v>
      </c>
      <c r="AX792" s="14" t="s">
        <v>69</v>
      </c>
      <c r="AY792" s="254" t="s">
        <v>238</v>
      </c>
    </row>
    <row r="793" s="16" customFormat="1">
      <c r="A793" s="16"/>
      <c r="B793" s="266"/>
      <c r="C793" s="267"/>
      <c r="D793" s="227" t="s">
        <v>248</v>
      </c>
      <c r="E793" s="268" t="s">
        <v>19</v>
      </c>
      <c r="F793" s="269" t="s">
        <v>550</v>
      </c>
      <c r="G793" s="267"/>
      <c r="H793" s="270">
        <v>13.029999999999999</v>
      </c>
      <c r="I793" s="271"/>
      <c r="J793" s="267"/>
      <c r="K793" s="267"/>
      <c r="L793" s="272"/>
      <c r="M793" s="273"/>
      <c r="N793" s="274"/>
      <c r="O793" s="274"/>
      <c r="P793" s="274"/>
      <c r="Q793" s="274"/>
      <c r="R793" s="274"/>
      <c r="S793" s="274"/>
      <c r="T793" s="275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76" t="s">
        <v>248</v>
      </c>
      <c r="AU793" s="276" t="s">
        <v>78</v>
      </c>
      <c r="AV793" s="16" t="s">
        <v>109</v>
      </c>
      <c r="AW793" s="16" t="s">
        <v>32</v>
      </c>
      <c r="AX793" s="16" t="s">
        <v>69</v>
      </c>
      <c r="AY793" s="276" t="s">
        <v>238</v>
      </c>
    </row>
    <row r="794" s="15" customFormat="1">
      <c r="A794" s="15"/>
      <c r="B794" s="255"/>
      <c r="C794" s="256"/>
      <c r="D794" s="227" t="s">
        <v>248</v>
      </c>
      <c r="E794" s="257" t="s">
        <v>19</v>
      </c>
      <c r="F794" s="258" t="s">
        <v>253</v>
      </c>
      <c r="G794" s="256"/>
      <c r="H794" s="259">
        <v>128.08000000000001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5" t="s">
        <v>248</v>
      </c>
      <c r="AU794" s="265" t="s">
        <v>78</v>
      </c>
      <c r="AV794" s="15" t="s">
        <v>244</v>
      </c>
      <c r="AW794" s="15" t="s">
        <v>32</v>
      </c>
      <c r="AX794" s="15" t="s">
        <v>76</v>
      </c>
      <c r="AY794" s="265" t="s">
        <v>238</v>
      </c>
    </row>
    <row r="795" s="2" customFormat="1" ht="24.15" customHeight="1">
      <c r="A795" s="39"/>
      <c r="B795" s="40"/>
      <c r="C795" s="214" t="s">
        <v>518</v>
      </c>
      <c r="D795" s="214" t="s">
        <v>240</v>
      </c>
      <c r="E795" s="215" t="s">
        <v>783</v>
      </c>
      <c r="F795" s="216" t="s">
        <v>784</v>
      </c>
      <c r="G795" s="217" t="s">
        <v>112</v>
      </c>
      <c r="H795" s="218">
        <v>128.08000000000001</v>
      </c>
      <c r="I795" s="219"/>
      <c r="J795" s="220">
        <f>ROUND(I795*H795,2)</f>
        <v>0</v>
      </c>
      <c r="K795" s="216" t="s">
        <v>243</v>
      </c>
      <c r="L795" s="45"/>
      <c r="M795" s="221" t="s">
        <v>19</v>
      </c>
      <c r="N795" s="222" t="s">
        <v>40</v>
      </c>
      <c r="O795" s="85"/>
      <c r="P795" s="223">
        <f>O795*H795</f>
        <v>0</v>
      </c>
      <c r="Q795" s="223">
        <v>0.0043800000000000002</v>
      </c>
      <c r="R795" s="223">
        <f>Q795*H795</f>
        <v>0.56099040000000011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244</v>
      </c>
      <c r="AT795" s="225" t="s">
        <v>240</v>
      </c>
      <c r="AU795" s="225" t="s">
        <v>78</v>
      </c>
      <c r="AY795" s="18" t="s">
        <v>238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76</v>
      </c>
      <c r="BK795" s="226">
        <f>ROUND(I795*H795,2)</f>
        <v>0</v>
      </c>
      <c r="BL795" s="18" t="s">
        <v>244</v>
      </c>
      <c r="BM795" s="225" t="s">
        <v>785</v>
      </c>
    </row>
    <row r="796" s="2" customFormat="1">
      <c r="A796" s="39"/>
      <c r="B796" s="40"/>
      <c r="C796" s="41"/>
      <c r="D796" s="227" t="s">
        <v>245</v>
      </c>
      <c r="E796" s="41"/>
      <c r="F796" s="228" t="s">
        <v>784</v>
      </c>
      <c r="G796" s="41"/>
      <c r="H796" s="41"/>
      <c r="I796" s="229"/>
      <c r="J796" s="41"/>
      <c r="K796" s="41"/>
      <c r="L796" s="45"/>
      <c r="M796" s="230"/>
      <c r="N796" s="231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245</v>
      </c>
      <c r="AU796" s="18" t="s">
        <v>78</v>
      </c>
    </row>
    <row r="797" s="2" customFormat="1">
      <c r="A797" s="39"/>
      <c r="B797" s="40"/>
      <c r="C797" s="41"/>
      <c r="D797" s="232" t="s">
        <v>246</v>
      </c>
      <c r="E797" s="41"/>
      <c r="F797" s="233" t="s">
        <v>786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246</v>
      </c>
      <c r="AU797" s="18" t="s">
        <v>78</v>
      </c>
    </row>
    <row r="798" s="13" customFormat="1">
      <c r="A798" s="13"/>
      <c r="B798" s="234"/>
      <c r="C798" s="235"/>
      <c r="D798" s="227" t="s">
        <v>248</v>
      </c>
      <c r="E798" s="236" t="s">
        <v>19</v>
      </c>
      <c r="F798" s="237" t="s">
        <v>787</v>
      </c>
      <c r="G798" s="235"/>
      <c r="H798" s="236" t="s">
        <v>19</v>
      </c>
      <c r="I798" s="238"/>
      <c r="J798" s="235"/>
      <c r="K798" s="235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248</v>
      </c>
      <c r="AU798" s="243" t="s">
        <v>78</v>
      </c>
      <c r="AV798" s="13" t="s">
        <v>76</v>
      </c>
      <c r="AW798" s="13" t="s">
        <v>32</v>
      </c>
      <c r="AX798" s="13" t="s">
        <v>69</v>
      </c>
      <c r="AY798" s="243" t="s">
        <v>238</v>
      </c>
    </row>
    <row r="799" s="14" customFormat="1">
      <c r="A799" s="14"/>
      <c r="B799" s="244"/>
      <c r="C799" s="245"/>
      <c r="D799" s="227" t="s">
        <v>248</v>
      </c>
      <c r="E799" s="246" t="s">
        <v>19</v>
      </c>
      <c r="F799" s="247" t="s">
        <v>788</v>
      </c>
      <c r="G799" s="245"/>
      <c r="H799" s="248">
        <v>128.08000000000001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248</v>
      </c>
      <c r="AU799" s="254" t="s">
        <v>78</v>
      </c>
      <c r="AV799" s="14" t="s">
        <v>78</v>
      </c>
      <c r="AW799" s="14" t="s">
        <v>32</v>
      </c>
      <c r="AX799" s="14" t="s">
        <v>69</v>
      </c>
      <c r="AY799" s="254" t="s">
        <v>238</v>
      </c>
    </row>
    <row r="800" s="15" customFormat="1">
      <c r="A800" s="15"/>
      <c r="B800" s="255"/>
      <c r="C800" s="256"/>
      <c r="D800" s="227" t="s">
        <v>248</v>
      </c>
      <c r="E800" s="257" t="s">
        <v>19</v>
      </c>
      <c r="F800" s="258" t="s">
        <v>253</v>
      </c>
      <c r="G800" s="256"/>
      <c r="H800" s="259">
        <v>128.08000000000001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248</v>
      </c>
      <c r="AU800" s="265" t="s">
        <v>78</v>
      </c>
      <c r="AV800" s="15" t="s">
        <v>244</v>
      </c>
      <c r="AW800" s="15" t="s">
        <v>32</v>
      </c>
      <c r="AX800" s="15" t="s">
        <v>76</v>
      </c>
      <c r="AY800" s="265" t="s">
        <v>238</v>
      </c>
    </row>
    <row r="801" s="2" customFormat="1" ht="24.15" customHeight="1">
      <c r="A801" s="39"/>
      <c r="B801" s="40"/>
      <c r="C801" s="214" t="s">
        <v>789</v>
      </c>
      <c r="D801" s="214" t="s">
        <v>240</v>
      </c>
      <c r="E801" s="215" t="s">
        <v>790</v>
      </c>
      <c r="F801" s="216" t="s">
        <v>791</v>
      </c>
      <c r="G801" s="217" t="s">
        <v>112</v>
      </c>
      <c r="H801" s="218">
        <v>128.08000000000001</v>
      </c>
      <c r="I801" s="219"/>
      <c r="J801" s="220">
        <f>ROUND(I801*H801,2)</f>
        <v>0</v>
      </c>
      <c r="K801" s="216" t="s">
        <v>243</v>
      </c>
      <c r="L801" s="45"/>
      <c r="M801" s="221" t="s">
        <v>19</v>
      </c>
      <c r="N801" s="222" t="s">
        <v>40</v>
      </c>
      <c r="O801" s="85"/>
      <c r="P801" s="223">
        <f>O801*H801</f>
        <v>0</v>
      </c>
      <c r="Q801" s="223">
        <v>0.0040000000000000001</v>
      </c>
      <c r="R801" s="223">
        <f>Q801*H801</f>
        <v>0.51232000000000011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244</v>
      </c>
      <c r="AT801" s="225" t="s">
        <v>240</v>
      </c>
      <c r="AU801" s="225" t="s">
        <v>78</v>
      </c>
      <c r="AY801" s="18" t="s">
        <v>238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76</v>
      </c>
      <c r="BK801" s="226">
        <f>ROUND(I801*H801,2)</f>
        <v>0</v>
      </c>
      <c r="BL801" s="18" t="s">
        <v>244</v>
      </c>
      <c r="BM801" s="225" t="s">
        <v>792</v>
      </c>
    </row>
    <row r="802" s="2" customFormat="1">
      <c r="A802" s="39"/>
      <c r="B802" s="40"/>
      <c r="C802" s="41"/>
      <c r="D802" s="227" t="s">
        <v>245</v>
      </c>
      <c r="E802" s="41"/>
      <c r="F802" s="228" t="s">
        <v>791</v>
      </c>
      <c r="G802" s="41"/>
      <c r="H802" s="41"/>
      <c r="I802" s="229"/>
      <c r="J802" s="41"/>
      <c r="K802" s="41"/>
      <c r="L802" s="45"/>
      <c r="M802" s="230"/>
      <c r="N802" s="231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245</v>
      </c>
      <c r="AU802" s="18" t="s">
        <v>78</v>
      </c>
    </row>
    <row r="803" s="2" customFormat="1">
      <c r="A803" s="39"/>
      <c r="B803" s="40"/>
      <c r="C803" s="41"/>
      <c r="D803" s="232" t="s">
        <v>246</v>
      </c>
      <c r="E803" s="41"/>
      <c r="F803" s="233" t="s">
        <v>793</v>
      </c>
      <c r="G803" s="41"/>
      <c r="H803" s="41"/>
      <c r="I803" s="229"/>
      <c r="J803" s="41"/>
      <c r="K803" s="41"/>
      <c r="L803" s="45"/>
      <c r="M803" s="230"/>
      <c r="N803" s="231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246</v>
      </c>
      <c r="AU803" s="18" t="s">
        <v>78</v>
      </c>
    </row>
    <row r="804" s="13" customFormat="1">
      <c r="A804" s="13"/>
      <c r="B804" s="234"/>
      <c r="C804" s="235"/>
      <c r="D804" s="227" t="s">
        <v>248</v>
      </c>
      <c r="E804" s="236" t="s">
        <v>19</v>
      </c>
      <c r="F804" s="237" t="s">
        <v>787</v>
      </c>
      <c r="G804" s="235"/>
      <c r="H804" s="236" t="s">
        <v>19</v>
      </c>
      <c r="I804" s="238"/>
      <c r="J804" s="235"/>
      <c r="K804" s="235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248</v>
      </c>
      <c r="AU804" s="243" t="s">
        <v>78</v>
      </c>
      <c r="AV804" s="13" t="s">
        <v>76</v>
      </c>
      <c r="AW804" s="13" t="s">
        <v>32</v>
      </c>
      <c r="AX804" s="13" t="s">
        <v>69</v>
      </c>
      <c r="AY804" s="243" t="s">
        <v>238</v>
      </c>
    </row>
    <row r="805" s="14" customFormat="1">
      <c r="A805" s="14"/>
      <c r="B805" s="244"/>
      <c r="C805" s="245"/>
      <c r="D805" s="227" t="s">
        <v>248</v>
      </c>
      <c r="E805" s="246" t="s">
        <v>19</v>
      </c>
      <c r="F805" s="247" t="s">
        <v>788</v>
      </c>
      <c r="G805" s="245"/>
      <c r="H805" s="248">
        <v>128.08000000000001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248</v>
      </c>
      <c r="AU805" s="254" t="s">
        <v>78</v>
      </c>
      <c r="AV805" s="14" t="s">
        <v>78</v>
      </c>
      <c r="AW805" s="14" t="s">
        <v>32</v>
      </c>
      <c r="AX805" s="14" t="s">
        <v>69</v>
      </c>
      <c r="AY805" s="254" t="s">
        <v>238</v>
      </c>
    </row>
    <row r="806" s="15" customFormat="1">
      <c r="A806" s="15"/>
      <c r="B806" s="255"/>
      <c r="C806" s="256"/>
      <c r="D806" s="227" t="s">
        <v>248</v>
      </c>
      <c r="E806" s="257" t="s">
        <v>19</v>
      </c>
      <c r="F806" s="258" t="s">
        <v>253</v>
      </c>
      <c r="G806" s="256"/>
      <c r="H806" s="259">
        <v>128.08000000000001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248</v>
      </c>
      <c r="AU806" s="265" t="s">
        <v>78</v>
      </c>
      <c r="AV806" s="15" t="s">
        <v>244</v>
      </c>
      <c r="AW806" s="15" t="s">
        <v>32</v>
      </c>
      <c r="AX806" s="15" t="s">
        <v>76</v>
      </c>
      <c r="AY806" s="265" t="s">
        <v>238</v>
      </c>
    </row>
    <row r="807" s="2" customFormat="1" ht="24.15" customHeight="1">
      <c r="A807" s="39"/>
      <c r="B807" s="40"/>
      <c r="C807" s="214" t="s">
        <v>524</v>
      </c>
      <c r="D807" s="214" t="s">
        <v>240</v>
      </c>
      <c r="E807" s="215" t="s">
        <v>794</v>
      </c>
      <c r="F807" s="216" t="s">
        <v>795</v>
      </c>
      <c r="G807" s="217" t="s">
        <v>112</v>
      </c>
      <c r="H807" s="218">
        <v>128.08000000000001</v>
      </c>
      <c r="I807" s="219"/>
      <c r="J807" s="220">
        <f>ROUND(I807*H807,2)</f>
        <v>0</v>
      </c>
      <c r="K807" s="216" t="s">
        <v>243</v>
      </c>
      <c r="L807" s="45"/>
      <c r="M807" s="221" t="s">
        <v>19</v>
      </c>
      <c r="N807" s="222" t="s">
        <v>40</v>
      </c>
      <c r="O807" s="85"/>
      <c r="P807" s="223">
        <f>O807*H807</f>
        <v>0</v>
      </c>
      <c r="Q807" s="223">
        <v>0.016899999999999998</v>
      </c>
      <c r="R807" s="223">
        <f>Q807*H807</f>
        <v>2.164552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244</v>
      </c>
      <c r="AT807" s="225" t="s">
        <v>240</v>
      </c>
      <c r="AU807" s="225" t="s">
        <v>78</v>
      </c>
      <c r="AY807" s="18" t="s">
        <v>238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76</v>
      </c>
      <c r="BK807" s="226">
        <f>ROUND(I807*H807,2)</f>
        <v>0</v>
      </c>
      <c r="BL807" s="18" t="s">
        <v>244</v>
      </c>
      <c r="BM807" s="225" t="s">
        <v>796</v>
      </c>
    </row>
    <row r="808" s="2" customFormat="1">
      <c r="A808" s="39"/>
      <c r="B808" s="40"/>
      <c r="C808" s="41"/>
      <c r="D808" s="227" t="s">
        <v>245</v>
      </c>
      <c r="E808" s="41"/>
      <c r="F808" s="228" t="s">
        <v>795</v>
      </c>
      <c r="G808" s="41"/>
      <c r="H808" s="41"/>
      <c r="I808" s="229"/>
      <c r="J808" s="41"/>
      <c r="K808" s="41"/>
      <c r="L808" s="45"/>
      <c r="M808" s="230"/>
      <c r="N808" s="231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245</v>
      </c>
      <c r="AU808" s="18" t="s">
        <v>78</v>
      </c>
    </row>
    <row r="809" s="2" customFormat="1">
      <c r="A809" s="39"/>
      <c r="B809" s="40"/>
      <c r="C809" s="41"/>
      <c r="D809" s="232" t="s">
        <v>246</v>
      </c>
      <c r="E809" s="41"/>
      <c r="F809" s="233" t="s">
        <v>797</v>
      </c>
      <c r="G809" s="41"/>
      <c r="H809" s="41"/>
      <c r="I809" s="229"/>
      <c r="J809" s="41"/>
      <c r="K809" s="41"/>
      <c r="L809" s="45"/>
      <c r="M809" s="230"/>
      <c r="N809" s="23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246</v>
      </c>
      <c r="AU809" s="18" t="s">
        <v>78</v>
      </c>
    </row>
    <row r="810" s="13" customFormat="1">
      <c r="A810" s="13"/>
      <c r="B810" s="234"/>
      <c r="C810" s="235"/>
      <c r="D810" s="227" t="s">
        <v>248</v>
      </c>
      <c r="E810" s="236" t="s">
        <v>19</v>
      </c>
      <c r="F810" s="237" t="s">
        <v>787</v>
      </c>
      <c r="G810" s="235"/>
      <c r="H810" s="236" t="s">
        <v>19</v>
      </c>
      <c r="I810" s="238"/>
      <c r="J810" s="235"/>
      <c r="K810" s="235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248</v>
      </c>
      <c r="AU810" s="243" t="s">
        <v>78</v>
      </c>
      <c r="AV810" s="13" t="s">
        <v>76</v>
      </c>
      <c r="AW810" s="13" t="s">
        <v>32</v>
      </c>
      <c r="AX810" s="13" t="s">
        <v>69</v>
      </c>
      <c r="AY810" s="243" t="s">
        <v>238</v>
      </c>
    </row>
    <row r="811" s="14" customFormat="1">
      <c r="A811" s="14"/>
      <c r="B811" s="244"/>
      <c r="C811" s="245"/>
      <c r="D811" s="227" t="s">
        <v>248</v>
      </c>
      <c r="E811" s="246" t="s">
        <v>19</v>
      </c>
      <c r="F811" s="247" t="s">
        <v>788</v>
      </c>
      <c r="G811" s="245"/>
      <c r="H811" s="248">
        <v>128.08000000000001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248</v>
      </c>
      <c r="AU811" s="254" t="s">
        <v>78</v>
      </c>
      <c r="AV811" s="14" t="s">
        <v>78</v>
      </c>
      <c r="AW811" s="14" t="s">
        <v>32</v>
      </c>
      <c r="AX811" s="14" t="s">
        <v>69</v>
      </c>
      <c r="AY811" s="254" t="s">
        <v>238</v>
      </c>
    </row>
    <row r="812" s="15" customFormat="1">
      <c r="A812" s="15"/>
      <c r="B812" s="255"/>
      <c r="C812" s="256"/>
      <c r="D812" s="227" t="s">
        <v>248</v>
      </c>
      <c r="E812" s="257" t="s">
        <v>19</v>
      </c>
      <c r="F812" s="258" t="s">
        <v>253</v>
      </c>
      <c r="G812" s="256"/>
      <c r="H812" s="259">
        <v>128.08000000000001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5" t="s">
        <v>248</v>
      </c>
      <c r="AU812" s="265" t="s">
        <v>78</v>
      </c>
      <c r="AV812" s="15" t="s">
        <v>244</v>
      </c>
      <c r="AW812" s="15" t="s">
        <v>32</v>
      </c>
      <c r="AX812" s="15" t="s">
        <v>76</v>
      </c>
      <c r="AY812" s="265" t="s">
        <v>238</v>
      </c>
    </row>
    <row r="813" s="2" customFormat="1" ht="24.15" customHeight="1">
      <c r="A813" s="39"/>
      <c r="B813" s="40"/>
      <c r="C813" s="214" t="s">
        <v>798</v>
      </c>
      <c r="D813" s="214" t="s">
        <v>240</v>
      </c>
      <c r="E813" s="215" t="s">
        <v>799</v>
      </c>
      <c r="F813" s="216" t="s">
        <v>800</v>
      </c>
      <c r="G813" s="217" t="s">
        <v>112</v>
      </c>
      <c r="H813" s="218">
        <v>140.602</v>
      </c>
      <c r="I813" s="219"/>
      <c r="J813" s="220">
        <f>ROUND(I813*H813,2)</f>
        <v>0</v>
      </c>
      <c r="K813" s="216" t="s">
        <v>243</v>
      </c>
      <c r="L813" s="45"/>
      <c r="M813" s="221" t="s">
        <v>19</v>
      </c>
      <c r="N813" s="222" t="s">
        <v>40</v>
      </c>
      <c r="O813" s="85"/>
      <c r="P813" s="223">
        <f>O813*H813</f>
        <v>0</v>
      </c>
      <c r="Q813" s="223">
        <v>0.00020000000000000001</v>
      </c>
      <c r="R813" s="223">
        <f>Q813*H813</f>
        <v>0.028120400000000004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244</v>
      </c>
      <c r="AT813" s="225" t="s">
        <v>240</v>
      </c>
      <c r="AU813" s="225" t="s">
        <v>78</v>
      </c>
      <c r="AY813" s="18" t="s">
        <v>238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76</v>
      </c>
      <c r="BK813" s="226">
        <f>ROUND(I813*H813,2)</f>
        <v>0</v>
      </c>
      <c r="BL813" s="18" t="s">
        <v>244</v>
      </c>
      <c r="BM813" s="225" t="s">
        <v>801</v>
      </c>
    </row>
    <row r="814" s="2" customFormat="1">
      <c r="A814" s="39"/>
      <c r="B814" s="40"/>
      <c r="C814" s="41"/>
      <c r="D814" s="227" t="s">
        <v>245</v>
      </c>
      <c r="E814" s="41"/>
      <c r="F814" s="228" t="s">
        <v>800</v>
      </c>
      <c r="G814" s="41"/>
      <c r="H814" s="41"/>
      <c r="I814" s="229"/>
      <c r="J814" s="41"/>
      <c r="K814" s="41"/>
      <c r="L814" s="45"/>
      <c r="M814" s="230"/>
      <c r="N814" s="231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245</v>
      </c>
      <c r="AU814" s="18" t="s">
        <v>78</v>
      </c>
    </row>
    <row r="815" s="2" customFormat="1">
      <c r="A815" s="39"/>
      <c r="B815" s="40"/>
      <c r="C815" s="41"/>
      <c r="D815" s="232" t="s">
        <v>246</v>
      </c>
      <c r="E815" s="41"/>
      <c r="F815" s="233" t="s">
        <v>802</v>
      </c>
      <c r="G815" s="41"/>
      <c r="H815" s="41"/>
      <c r="I815" s="229"/>
      <c r="J815" s="41"/>
      <c r="K815" s="41"/>
      <c r="L815" s="45"/>
      <c r="M815" s="230"/>
      <c r="N815" s="231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246</v>
      </c>
      <c r="AU815" s="18" t="s">
        <v>78</v>
      </c>
    </row>
    <row r="816" s="13" customFormat="1">
      <c r="A816" s="13"/>
      <c r="B816" s="234"/>
      <c r="C816" s="235"/>
      <c r="D816" s="227" t="s">
        <v>248</v>
      </c>
      <c r="E816" s="236" t="s">
        <v>19</v>
      </c>
      <c r="F816" s="237" t="s">
        <v>341</v>
      </c>
      <c r="G816" s="235"/>
      <c r="H816" s="236" t="s">
        <v>19</v>
      </c>
      <c r="I816" s="238"/>
      <c r="J816" s="235"/>
      <c r="K816" s="235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248</v>
      </c>
      <c r="AU816" s="243" t="s">
        <v>78</v>
      </c>
      <c r="AV816" s="13" t="s">
        <v>76</v>
      </c>
      <c r="AW816" s="13" t="s">
        <v>32</v>
      </c>
      <c r="AX816" s="13" t="s">
        <v>69</v>
      </c>
      <c r="AY816" s="243" t="s">
        <v>238</v>
      </c>
    </row>
    <row r="817" s="13" customFormat="1">
      <c r="A817" s="13"/>
      <c r="B817" s="234"/>
      <c r="C817" s="235"/>
      <c r="D817" s="227" t="s">
        <v>248</v>
      </c>
      <c r="E817" s="236" t="s">
        <v>19</v>
      </c>
      <c r="F817" s="237" t="s">
        <v>540</v>
      </c>
      <c r="G817" s="235"/>
      <c r="H817" s="236" t="s">
        <v>19</v>
      </c>
      <c r="I817" s="238"/>
      <c r="J817" s="235"/>
      <c r="K817" s="235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248</v>
      </c>
      <c r="AU817" s="243" t="s">
        <v>78</v>
      </c>
      <c r="AV817" s="13" t="s">
        <v>76</v>
      </c>
      <c r="AW817" s="13" t="s">
        <v>32</v>
      </c>
      <c r="AX817" s="13" t="s">
        <v>69</v>
      </c>
      <c r="AY817" s="243" t="s">
        <v>238</v>
      </c>
    </row>
    <row r="818" s="13" customFormat="1">
      <c r="A818" s="13"/>
      <c r="B818" s="234"/>
      <c r="C818" s="235"/>
      <c r="D818" s="227" t="s">
        <v>248</v>
      </c>
      <c r="E818" s="236" t="s">
        <v>19</v>
      </c>
      <c r="F818" s="237" t="s">
        <v>549</v>
      </c>
      <c r="G818" s="235"/>
      <c r="H818" s="236" t="s">
        <v>19</v>
      </c>
      <c r="I818" s="238"/>
      <c r="J818" s="235"/>
      <c r="K818" s="235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248</v>
      </c>
      <c r="AU818" s="243" t="s">
        <v>78</v>
      </c>
      <c r="AV818" s="13" t="s">
        <v>76</v>
      </c>
      <c r="AW818" s="13" t="s">
        <v>32</v>
      </c>
      <c r="AX818" s="13" t="s">
        <v>69</v>
      </c>
      <c r="AY818" s="243" t="s">
        <v>238</v>
      </c>
    </row>
    <row r="819" s="13" customFormat="1">
      <c r="A819" s="13"/>
      <c r="B819" s="234"/>
      <c r="C819" s="235"/>
      <c r="D819" s="227" t="s">
        <v>248</v>
      </c>
      <c r="E819" s="236" t="s">
        <v>19</v>
      </c>
      <c r="F819" s="237" t="s">
        <v>803</v>
      </c>
      <c r="G819" s="235"/>
      <c r="H819" s="236" t="s">
        <v>19</v>
      </c>
      <c r="I819" s="238"/>
      <c r="J819" s="235"/>
      <c r="K819" s="235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248</v>
      </c>
      <c r="AU819" s="243" t="s">
        <v>78</v>
      </c>
      <c r="AV819" s="13" t="s">
        <v>76</v>
      </c>
      <c r="AW819" s="13" t="s">
        <v>32</v>
      </c>
      <c r="AX819" s="13" t="s">
        <v>69</v>
      </c>
      <c r="AY819" s="243" t="s">
        <v>238</v>
      </c>
    </row>
    <row r="820" s="13" customFormat="1">
      <c r="A820" s="13"/>
      <c r="B820" s="234"/>
      <c r="C820" s="235"/>
      <c r="D820" s="227" t="s">
        <v>248</v>
      </c>
      <c r="E820" s="236" t="s">
        <v>19</v>
      </c>
      <c r="F820" s="237" t="s">
        <v>804</v>
      </c>
      <c r="G820" s="235"/>
      <c r="H820" s="236" t="s">
        <v>19</v>
      </c>
      <c r="I820" s="238"/>
      <c r="J820" s="235"/>
      <c r="K820" s="235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248</v>
      </c>
      <c r="AU820" s="243" t="s">
        <v>78</v>
      </c>
      <c r="AV820" s="13" t="s">
        <v>76</v>
      </c>
      <c r="AW820" s="13" t="s">
        <v>32</v>
      </c>
      <c r="AX820" s="13" t="s">
        <v>69</v>
      </c>
      <c r="AY820" s="243" t="s">
        <v>238</v>
      </c>
    </row>
    <row r="821" s="14" customFormat="1">
      <c r="A821" s="14"/>
      <c r="B821" s="244"/>
      <c r="C821" s="245"/>
      <c r="D821" s="227" t="s">
        <v>248</v>
      </c>
      <c r="E821" s="246" t="s">
        <v>19</v>
      </c>
      <c r="F821" s="247" t="s">
        <v>805</v>
      </c>
      <c r="G821" s="245"/>
      <c r="H821" s="248">
        <v>106.756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248</v>
      </c>
      <c r="AU821" s="254" t="s">
        <v>78</v>
      </c>
      <c r="AV821" s="14" t="s">
        <v>78</v>
      </c>
      <c r="AW821" s="14" t="s">
        <v>32</v>
      </c>
      <c r="AX821" s="14" t="s">
        <v>69</v>
      </c>
      <c r="AY821" s="254" t="s">
        <v>238</v>
      </c>
    </row>
    <row r="822" s="13" customFormat="1">
      <c r="A822" s="13"/>
      <c r="B822" s="234"/>
      <c r="C822" s="235"/>
      <c r="D822" s="227" t="s">
        <v>248</v>
      </c>
      <c r="E822" s="236" t="s">
        <v>19</v>
      </c>
      <c r="F822" s="237" t="s">
        <v>806</v>
      </c>
      <c r="G822" s="235"/>
      <c r="H822" s="236" t="s">
        <v>19</v>
      </c>
      <c r="I822" s="238"/>
      <c r="J822" s="235"/>
      <c r="K822" s="235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248</v>
      </c>
      <c r="AU822" s="243" t="s">
        <v>78</v>
      </c>
      <c r="AV822" s="13" t="s">
        <v>76</v>
      </c>
      <c r="AW822" s="13" t="s">
        <v>32</v>
      </c>
      <c r="AX822" s="13" t="s">
        <v>69</v>
      </c>
      <c r="AY822" s="243" t="s">
        <v>238</v>
      </c>
    </row>
    <row r="823" s="14" customFormat="1">
      <c r="A823" s="14"/>
      <c r="B823" s="244"/>
      <c r="C823" s="245"/>
      <c r="D823" s="227" t="s">
        <v>248</v>
      </c>
      <c r="E823" s="246" t="s">
        <v>19</v>
      </c>
      <c r="F823" s="247" t="s">
        <v>807</v>
      </c>
      <c r="G823" s="245"/>
      <c r="H823" s="248">
        <v>33.845999999999997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248</v>
      </c>
      <c r="AU823" s="254" t="s">
        <v>78</v>
      </c>
      <c r="AV823" s="14" t="s">
        <v>78</v>
      </c>
      <c r="AW823" s="14" t="s">
        <v>32</v>
      </c>
      <c r="AX823" s="14" t="s">
        <v>69</v>
      </c>
      <c r="AY823" s="254" t="s">
        <v>238</v>
      </c>
    </row>
    <row r="824" s="16" customFormat="1">
      <c r="A824" s="16"/>
      <c r="B824" s="266"/>
      <c r="C824" s="267"/>
      <c r="D824" s="227" t="s">
        <v>248</v>
      </c>
      <c r="E824" s="268" t="s">
        <v>19</v>
      </c>
      <c r="F824" s="269" t="s">
        <v>808</v>
      </c>
      <c r="G824" s="267"/>
      <c r="H824" s="270">
        <v>140.602</v>
      </c>
      <c r="I824" s="271"/>
      <c r="J824" s="267"/>
      <c r="K824" s="267"/>
      <c r="L824" s="272"/>
      <c r="M824" s="273"/>
      <c r="N824" s="274"/>
      <c r="O824" s="274"/>
      <c r="P824" s="274"/>
      <c r="Q824" s="274"/>
      <c r="R824" s="274"/>
      <c r="S824" s="274"/>
      <c r="T824" s="275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6" t="s">
        <v>248</v>
      </c>
      <c r="AU824" s="276" t="s">
        <v>78</v>
      </c>
      <c r="AV824" s="16" t="s">
        <v>109</v>
      </c>
      <c r="AW824" s="16" t="s">
        <v>32</v>
      </c>
      <c r="AX824" s="16" t="s">
        <v>69</v>
      </c>
      <c r="AY824" s="276" t="s">
        <v>238</v>
      </c>
    </row>
    <row r="825" s="15" customFormat="1">
      <c r="A825" s="15"/>
      <c r="B825" s="255"/>
      <c r="C825" s="256"/>
      <c r="D825" s="227" t="s">
        <v>248</v>
      </c>
      <c r="E825" s="257" t="s">
        <v>19</v>
      </c>
      <c r="F825" s="258" t="s">
        <v>253</v>
      </c>
      <c r="G825" s="256"/>
      <c r="H825" s="259">
        <v>140.602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5" t="s">
        <v>248</v>
      </c>
      <c r="AU825" s="265" t="s">
        <v>78</v>
      </c>
      <c r="AV825" s="15" t="s">
        <v>244</v>
      </c>
      <c r="AW825" s="15" t="s">
        <v>32</v>
      </c>
      <c r="AX825" s="15" t="s">
        <v>76</v>
      </c>
      <c r="AY825" s="265" t="s">
        <v>238</v>
      </c>
    </row>
    <row r="826" s="2" customFormat="1" ht="24.15" customHeight="1">
      <c r="A826" s="39"/>
      <c r="B826" s="40"/>
      <c r="C826" s="214" t="s">
        <v>537</v>
      </c>
      <c r="D826" s="214" t="s">
        <v>240</v>
      </c>
      <c r="E826" s="215" t="s">
        <v>809</v>
      </c>
      <c r="F826" s="216" t="s">
        <v>810</v>
      </c>
      <c r="G826" s="217" t="s">
        <v>112</v>
      </c>
      <c r="H826" s="218">
        <v>1399.932</v>
      </c>
      <c r="I826" s="219"/>
      <c r="J826" s="220">
        <f>ROUND(I826*H826,2)</f>
        <v>0</v>
      </c>
      <c r="K826" s="216" t="s">
        <v>243</v>
      </c>
      <c r="L826" s="45"/>
      <c r="M826" s="221" t="s">
        <v>19</v>
      </c>
      <c r="N826" s="222" t="s">
        <v>40</v>
      </c>
      <c r="O826" s="85"/>
      <c r="P826" s="223">
        <f>O826*H826</f>
        <v>0</v>
      </c>
      <c r="Q826" s="223">
        <v>0.00025999999999999998</v>
      </c>
      <c r="R826" s="223">
        <f>Q826*H826</f>
        <v>0.36398231999999997</v>
      </c>
      <c r="S826" s="223">
        <v>0</v>
      </c>
      <c r="T826" s="224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25" t="s">
        <v>244</v>
      </c>
      <c r="AT826" s="225" t="s">
        <v>240</v>
      </c>
      <c r="AU826" s="225" t="s">
        <v>78</v>
      </c>
      <c r="AY826" s="18" t="s">
        <v>238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8" t="s">
        <v>76</v>
      </c>
      <c r="BK826" s="226">
        <f>ROUND(I826*H826,2)</f>
        <v>0</v>
      </c>
      <c r="BL826" s="18" t="s">
        <v>244</v>
      </c>
      <c r="BM826" s="225" t="s">
        <v>811</v>
      </c>
    </row>
    <row r="827" s="2" customFormat="1">
      <c r="A827" s="39"/>
      <c r="B827" s="40"/>
      <c r="C827" s="41"/>
      <c r="D827" s="227" t="s">
        <v>245</v>
      </c>
      <c r="E827" s="41"/>
      <c r="F827" s="228" t="s">
        <v>810</v>
      </c>
      <c r="G827" s="41"/>
      <c r="H827" s="41"/>
      <c r="I827" s="229"/>
      <c r="J827" s="41"/>
      <c r="K827" s="41"/>
      <c r="L827" s="45"/>
      <c r="M827" s="230"/>
      <c r="N827" s="231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245</v>
      </c>
      <c r="AU827" s="18" t="s">
        <v>78</v>
      </c>
    </row>
    <row r="828" s="2" customFormat="1">
      <c r="A828" s="39"/>
      <c r="B828" s="40"/>
      <c r="C828" s="41"/>
      <c r="D828" s="232" t="s">
        <v>246</v>
      </c>
      <c r="E828" s="41"/>
      <c r="F828" s="233" t="s">
        <v>812</v>
      </c>
      <c r="G828" s="41"/>
      <c r="H828" s="41"/>
      <c r="I828" s="229"/>
      <c r="J828" s="41"/>
      <c r="K828" s="41"/>
      <c r="L828" s="45"/>
      <c r="M828" s="230"/>
      <c r="N828" s="231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246</v>
      </c>
      <c r="AU828" s="18" t="s">
        <v>78</v>
      </c>
    </row>
    <row r="829" s="13" customFormat="1">
      <c r="A829" s="13"/>
      <c r="B829" s="234"/>
      <c r="C829" s="235"/>
      <c r="D829" s="227" t="s">
        <v>248</v>
      </c>
      <c r="E829" s="236" t="s">
        <v>19</v>
      </c>
      <c r="F829" s="237" t="s">
        <v>321</v>
      </c>
      <c r="G829" s="235"/>
      <c r="H829" s="236" t="s">
        <v>19</v>
      </c>
      <c r="I829" s="238"/>
      <c r="J829" s="235"/>
      <c r="K829" s="235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248</v>
      </c>
      <c r="AU829" s="243" t="s">
        <v>78</v>
      </c>
      <c r="AV829" s="13" t="s">
        <v>76</v>
      </c>
      <c r="AW829" s="13" t="s">
        <v>32</v>
      </c>
      <c r="AX829" s="13" t="s">
        <v>69</v>
      </c>
      <c r="AY829" s="243" t="s">
        <v>238</v>
      </c>
    </row>
    <row r="830" s="14" customFormat="1">
      <c r="A830" s="14"/>
      <c r="B830" s="244"/>
      <c r="C830" s="245"/>
      <c r="D830" s="227" t="s">
        <v>248</v>
      </c>
      <c r="E830" s="246" t="s">
        <v>19</v>
      </c>
      <c r="F830" s="247" t="s">
        <v>140</v>
      </c>
      <c r="G830" s="245"/>
      <c r="H830" s="248">
        <v>1399.932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248</v>
      </c>
      <c r="AU830" s="254" t="s">
        <v>78</v>
      </c>
      <c r="AV830" s="14" t="s">
        <v>78</v>
      </c>
      <c r="AW830" s="14" t="s">
        <v>32</v>
      </c>
      <c r="AX830" s="14" t="s">
        <v>69</v>
      </c>
      <c r="AY830" s="254" t="s">
        <v>238</v>
      </c>
    </row>
    <row r="831" s="15" customFormat="1">
      <c r="A831" s="15"/>
      <c r="B831" s="255"/>
      <c r="C831" s="256"/>
      <c r="D831" s="227" t="s">
        <v>248</v>
      </c>
      <c r="E831" s="257" t="s">
        <v>19</v>
      </c>
      <c r="F831" s="258" t="s">
        <v>253</v>
      </c>
      <c r="G831" s="256"/>
      <c r="H831" s="259">
        <v>1399.932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248</v>
      </c>
      <c r="AU831" s="265" t="s">
        <v>78</v>
      </c>
      <c r="AV831" s="15" t="s">
        <v>244</v>
      </c>
      <c r="AW831" s="15" t="s">
        <v>32</v>
      </c>
      <c r="AX831" s="15" t="s">
        <v>76</v>
      </c>
      <c r="AY831" s="265" t="s">
        <v>238</v>
      </c>
    </row>
    <row r="832" s="2" customFormat="1" ht="24.15" customHeight="1">
      <c r="A832" s="39"/>
      <c r="B832" s="40"/>
      <c r="C832" s="214" t="s">
        <v>813</v>
      </c>
      <c r="D832" s="214" t="s">
        <v>240</v>
      </c>
      <c r="E832" s="215" t="s">
        <v>814</v>
      </c>
      <c r="F832" s="216" t="s">
        <v>815</v>
      </c>
      <c r="G832" s="217" t="s">
        <v>112</v>
      </c>
      <c r="H832" s="218">
        <v>699.60599999999999</v>
      </c>
      <c r="I832" s="219"/>
      <c r="J832" s="220">
        <f>ROUND(I832*H832,2)</f>
        <v>0</v>
      </c>
      <c r="K832" s="216" t="s">
        <v>243</v>
      </c>
      <c r="L832" s="45"/>
      <c r="M832" s="221" t="s">
        <v>19</v>
      </c>
      <c r="N832" s="222" t="s">
        <v>40</v>
      </c>
      <c r="O832" s="85"/>
      <c r="P832" s="223">
        <f>O832*H832</f>
        <v>0</v>
      </c>
      <c r="Q832" s="223">
        <v>0.0043800000000000002</v>
      </c>
      <c r="R832" s="223">
        <f>Q832*H832</f>
        <v>3.0642742800000002</v>
      </c>
      <c r="S832" s="223">
        <v>0</v>
      </c>
      <c r="T832" s="224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5" t="s">
        <v>244</v>
      </c>
      <c r="AT832" s="225" t="s">
        <v>240</v>
      </c>
      <c r="AU832" s="225" t="s">
        <v>78</v>
      </c>
      <c r="AY832" s="18" t="s">
        <v>238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8" t="s">
        <v>76</v>
      </c>
      <c r="BK832" s="226">
        <f>ROUND(I832*H832,2)</f>
        <v>0</v>
      </c>
      <c r="BL832" s="18" t="s">
        <v>244</v>
      </c>
      <c r="BM832" s="225" t="s">
        <v>816</v>
      </c>
    </row>
    <row r="833" s="2" customFormat="1">
      <c r="A833" s="39"/>
      <c r="B833" s="40"/>
      <c r="C833" s="41"/>
      <c r="D833" s="227" t="s">
        <v>245</v>
      </c>
      <c r="E833" s="41"/>
      <c r="F833" s="228" t="s">
        <v>815</v>
      </c>
      <c r="G833" s="41"/>
      <c r="H833" s="41"/>
      <c r="I833" s="229"/>
      <c r="J833" s="41"/>
      <c r="K833" s="41"/>
      <c r="L833" s="45"/>
      <c r="M833" s="230"/>
      <c r="N833" s="231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245</v>
      </c>
      <c r="AU833" s="18" t="s">
        <v>78</v>
      </c>
    </row>
    <row r="834" s="2" customFormat="1">
      <c r="A834" s="39"/>
      <c r="B834" s="40"/>
      <c r="C834" s="41"/>
      <c r="D834" s="232" t="s">
        <v>246</v>
      </c>
      <c r="E834" s="41"/>
      <c r="F834" s="233" t="s">
        <v>817</v>
      </c>
      <c r="G834" s="41"/>
      <c r="H834" s="41"/>
      <c r="I834" s="229"/>
      <c r="J834" s="41"/>
      <c r="K834" s="41"/>
      <c r="L834" s="45"/>
      <c r="M834" s="230"/>
      <c r="N834" s="231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246</v>
      </c>
      <c r="AU834" s="18" t="s">
        <v>78</v>
      </c>
    </row>
    <row r="835" s="13" customFormat="1">
      <c r="A835" s="13"/>
      <c r="B835" s="234"/>
      <c r="C835" s="235"/>
      <c r="D835" s="227" t="s">
        <v>248</v>
      </c>
      <c r="E835" s="236" t="s">
        <v>19</v>
      </c>
      <c r="F835" s="237" t="s">
        <v>818</v>
      </c>
      <c r="G835" s="235"/>
      <c r="H835" s="236" t="s">
        <v>19</v>
      </c>
      <c r="I835" s="238"/>
      <c r="J835" s="235"/>
      <c r="K835" s="235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248</v>
      </c>
      <c r="AU835" s="243" t="s">
        <v>78</v>
      </c>
      <c r="AV835" s="13" t="s">
        <v>76</v>
      </c>
      <c r="AW835" s="13" t="s">
        <v>32</v>
      </c>
      <c r="AX835" s="13" t="s">
        <v>69</v>
      </c>
      <c r="AY835" s="243" t="s">
        <v>238</v>
      </c>
    </row>
    <row r="836" s="14" customFormat="1">
      <c r="A836" s="14"/>
      <c r="B836" s="244"/>
      <c r="C836" s="245"/>
      <c r="D836" s="227" t="s">
        <v>248</v>
      </c>
      <c r="E836" s="246" t="s">
        <v>19</v>
      </c>
      <c r="F836" s="247" t="s">
        <v>819</v>
      </c>
      <c r="G836" s="245"/>
      <c r="H836" s="248">
        <v>699.60599999999999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248</v>
      </c>
      <c r="AU836" s="254" t="s">
        <v>78</v>
      </c>
      <c r="AV836" s="14" t="s">
        <v>78</v>
      </c>
      <c r="AW836" s="14" t="s">
        <v>32</v>
      </c>
      <c r="AX836" s="14" t="s">
        <v>69</v>
      </c>
      <c r="AY836" s="254" t="s">
        <v>238</v>
      </c>
    </row>
    <row r="837" s="15" customFormat="1">
      <c r="A837" s="15"/>
      <c r="B837" s="255"/>
      <c r="C837" s="256"/>
      <c r="D837" s="227" t="s">
        <v>248</v>
      </c>
      <c r="E837" s="257" t="s">
        <v>19</v>
      </c>
      <c r="F837" s="258" t="s">
        <v>253</v>
      </c>
      <c r="G837" s="256"/>
      <c r="H837" s="259">
        <v>699.60599999999999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248</v>
      </c>
      <c r="AU837" s="265" t="s">
        <v>78</v>
      </c>
      <c r="AV837" s="15" t="s">
        <v>244</v>
      </c>
      <c r="AW837" s="15" t="s">
        <v>32</v>
      </c>
      <c r="AX837" s="15" t="s">
        <v>76</v>
      </c>
      <c r="AY837" s="265" t="s">
        <v>238</v>
      </c>
    </row>
    <row r="838" s="2" customFormat="1" ht="24.15" customHeight="1">
      <c r="A838" s="39"/>
      <c r="B838" s="40"/>
      <c r="C838" s="214" t="s">
        <v>545</v>
      </c>
      <c r="D838" s="214" t="s">
        <v>240</v>
      </c>
      <c r="E838" s="215" t="s">
        <v>820</v>
      </c>
      <c r="F838" s="216" t="s">
        <v>821</v>
      </c>
      <c r="G838" s="217" t="s">
        <v>112</v>
      </c>
      <c r="H838" s="218">
        <v>1399.932</v>
      </c>
      <c r="I838" s="219"/>
      <c r="J838" s="220">
        <f>ROUND(I838*H838,2)</f>
        <v>0</v>
      </c>
      <c r="K838" s="216" t="s">
        <v>243</v>
      </c>
      <c r="L838" s="45"/>
      <c r="M838" s="221" t="s">
        <v>19</v>
      </c>
      <c r="N838" s="222" t="s">
        <v>40</v>
      </c>
      <c r="O838" s="85"/>
      <c r="P838" s="223">
        <f>O838*H838</f>
        <v>0</v>
      </c>
      <c r="Q838" s="223">
        <v>0.0040000000000000001</v>
      </c>
      <c r="R838" s="223">
        <f>Q838*H838</f>
        <v>5.5997279999999998</v>
      </c>
      <c r="S838" s="223">
        <v>0</v>
      </c>
      <c r="T838" s="224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5" t="s">
        <v>244</v>
      </c>
      <c r="AT838" s="225" t="s">
        <v>240</v>
      </c>
      <c r="AU838" s="225" t="s">
        <v>78</v>
      </c>
      <c r="AY838" s="18" t="s">
        <v>238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8" t="s">
        <v>76</v>
      </c>
      <c r="BK838" s="226">
        <f>ROUND(I838*H838,2)</f>
        <v>0</v>
      </c>
      <c r="BL838" s="18" t="s">
        <v>244</v>
      </c>
      <c r="BM838" s="225" t="s">
        <v>822</v>
      </c>
    </row>
    <row r="839" s="2" customFormat="1">
      <c r="A839" s="39"/>
      <c r="B839" s="40"/>
      <c r="C839" s="41"/>
      <c r="D839" s="227" t="s">
        <v>245</v>
      </c>
      <c r="E839" s="41"/>
      <c r="F839" s="228" t="s">
        <v>821</v>
      </c>
      <c r="G839" s="41"/>
      <c r="H839" s="41"/>
      <c r="I839" s="229"/>
      <c r="J839" s="41"/>
      <c r="K839" s="41"/>
      <c r="L839" s="45"/>
      <c r="M839" s="230"/>
      <c r="N839" s="231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245</v>
      </c>
      <c r="AU839" s="18" t="s">
        <v>78</v>
      </c>
    </row>
    <row r="840" s="2" customFormat="1">
      <c r="A840" s="39"/>
      <c r="B840" s="40"/>
      <c r="C840" s="41"/>
      <c r="D840" s="232" t="s">
        <v>246</v>
      </c>
      <c r="E840" s="41"/>
      <c r="F840" s="233" t="s">
        <v>823</v>
      </c>
      <c r="G840" s="41"/>
      <c r="H840" s="41"/>
      <c r="I840" s="229"/>
      <c r="J840" s="41"/>
      <c r="K840" s="41"/>
      <c r="L840" s="45"/>
      <c r="M840" s="230"/>
      <c r="N840" s="231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246</v>
      </c>
      <c r="AU840" s="18" t="s">
        <v>78</v>
      </c>
    </row>
    <row r="841" s="13" customFormat="1">
      <c r="A841" s="13"/>
      <c r="B841" s="234"/>
      <c r="C841" s="235"/>
      <c r="D841" s="227" t="s">
        <v>248</v>
      </c>
      <c r="E841" s="236" t="s">
        <v>19</v>
      </c>
      <c r="F841" s="237" t="s">
        <v>321</v>
      </c>
      <c r="G841" s="235"/>
      <c r="H841" s="236" t="s">
        <v>19</v>
      </c>
      <c r="I841" s="238"/>
      <c r="J841" s="235"/>
      <c r="K841" s="235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248</v>
      </c>
      <c r="AU841" s="243" t="s">
        <v>78</v>
      </c>
      <c r="AV841" s="13" t="s">
        <v>76</v>
      </c>
      <c r="AW841" s="13" t="s">
        <v>32</v>
      </c>
      <c r="AX841" s="13" t="s">
        <v>69</v>
      </c>
      <c r="AY841" s="243" t="s">
        <v>238</v>
      </c>
    </row>
    <row r="842" s="14" customFormat="1">
      <c r="A842" s="14"/>
      <c r="B842" s="244"/>
      <c r="C842" s="245"/>
      <c r="D842" s="227" t="s">
        <v>248</v>
      </c>
      <c r="E842" s="246" t="s">
        <v>19</v>
      </c>
      <c r="F842" s="247" t="s">
        <v>140</v>
      </c>
      <c r="G842" s="245"/>
      <c r="H842" s="248">
        <v>1399.932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248</v>
      </c>
      <c r="AU842" s="254" t="s">
        <v>78</v>
      </c>
      <c r="AV842" s="14" t="s">
        <v>78</v>
      </c>
      <c r="AW842" s="14" t="s">
        <v>32</v>
      </c>
      <c r="AX842" s="14" t="s">
        <v>69</v>
      </c>
      <c r="AY842" s="254" t="s">
        <v>238</v>
      </c>
    </row>
    <row r="843" s="15" customFormat="1">
      <c r="A843" s="15"/>
      <c r="B843" s="255"/>
      <c r="C843" s="256"/>
      <c r="D843" s="227" t="s">
        <v>248</v>
      </c>
      <c r="E843" s="257" t="s">
        <v>19</v>
      </c>
      <c r="F843" s="258" t="s">
        <v>253</v>
      </c>
      <c r="G843" s="256"/>
      <c r="H843" s="259">
        <v>1399.932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248</v>
      </c>
      <c r="AU843" s="265" t="s">
        <v>78</v>
      </c>
      <c r="AV843" s="15" t="s">
        <v>244</v>
      </c>
      <c r="AW843" s="15" t="s">
        <v>32</v>
      </c>
      <c r="AX843" s="15" t="s">
        <v>76</v>
      </c>
      <c r="AY843" s="265" t="s">
        <v>238</v>
      </c>
    </row>
    <row r="844" s="2" customFormat="1" ht="24.15" customHeight="1">
      <c r="A844" s="39"/>
      <c r="B844" s="40"/>
      <c r="C844" s="214" t="s">
        <v>824</v>
      </c>
      <c r="D844" s="214" t="s">
        <v>240</v>
      </c>
      <c r="E844" s="215" t="s">
        <v>825</v>
      </c>
      <c r="F844" s="216" t="s">
        <v>826</v>
      </c>
      <c r="G844" s="217" t="s">
        <v>112</v>
      </c>
      <c r="H844" s="218">
        <v>205.88499999999999</v>
      </c>
      <c r="I844" s="219"/>
      <c r="J844" s="220">
        <f>ROUND(I844*H844,2)</f>
        <v>0</v>
      </c>
      <c r="K844" s="216" t="s">
        <v>243</v>
      </c>
      <c r="L844" s="45"/>
      <c r="M844" s="221" t="s">
        <v>19</v>
      </c>
      <c r="N844" s="222" t="s">
        <v>40</v>
      </c>
      <c r="O844" s="85"/>
      <c r="P844" s="223">
        <f>O844*H844</f>
        <v>0</v>
      </c>
      <c r="Q844" s="223">
        <v>0.02</v>
      </c>
      <c r="R844" s="223">
        <f>Q844*H844</f>
        <v>4.1177000000000001</v>
      </c>
      <c r="S844" s="223">
        <v>0</v>
      </c>
      <c r="T844" s="224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25" t="s">
        <v>244</v>
      </c>
      <c r="AT844" s="225" t="s">
        <v>240</v>
      </c>
      <c r="AU844" s="225" t="s">
        <v>78</v>
      </c>
      <c r="AY844" s="18" t="s">
        <v>238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8" t="s">
        <v>76</v>
      </c>
      <c r="BK844" s="226">
        <f>ROUND(I844*H844,2)</f>
        <v>0</v>
      </c>
      <c r="BL844" s="18" t="s">
        <v>244</v>
      </c>
      <c r="BM844" s="225" t="s">
        <v>827</v>
      </c>
    </row>
    <row r="845" s="2" customFormat="1">
      <c r="A845" s="39"/>
      <c r="B845" s="40"/>
      <c r="C845" s="41"/>
      <c r="D845" s="227" t="s">
        <v>245</v>
      </c>
      <c r="E845" s="41"/>
      <c r="F845" s="228" t="s">
        <v>826</v>
      </c>
      <c r="G845" s="41"/>
      <c r="H845" s="41"/>
      <c r="I845" s="229"/>
      <c r="J845" s="41"/>
      <c r="K845" s="41"/>
      <c r="L845" s="45"/>
      <c r="M845" s="230"/>
      <c r="N845" s="231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245</v>
      </c>
      <c r="AU845" s="18" t="s">
        <v>78</v>
      </c>
    </row>
    <row r="846" s="2" customFormat="1">
      <c r="A846" s="39"/>
      <c r="B846" s="40"/>
      <c r="C846" s="41"/>
      <c r="D846" s="232" t="s">
        <v>246</v>
      </c>
      <c r="E846" s="41"/>
      <c r="F846" s="233" t="s">
        <v>828</v>
      </c>
      <c r="G846" s="41"/>
      <c r="H846" s="41"/>
      <c r="I846" s="229"/>
      <c r="J846" s="41"/>
      <c r="K846" s="41"/>
      <c r="L846" s="45"/>
      <c r="M846" s="230"/>
      <c r="N846" s="231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246</v>
      </c>
      <c r="AU846" s="18" t="s">
        <v>78</v>
      </c>
    </row>
    <row r="847" s="13" customFormat="1">
      <c r="A847" s="13"/>
      <c r="B847" s="234"/>
      <c r="C847" s="235"/>
      <c r="D847" s="227" t="s">
        <v>248</v>
      </c>
      <c r="E847" s="236" t="s">
        <v>19</v>
      </c>
      <c r="F847" s="237" t="s">
        <v>321</v>
      </c>
      <c r="G847" s="235"/>
      <c r="H847" s="236" t="s">
        <v>19</v>
      </c>
      <c r="I847" s="238"/>
      <c r="J847" s="235"/>
      <c r="K847" s="235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248</v>
      </c>
      <c r="AU847" s="243" t="s">
        <v>78</v>
      </c>
      <c r="AV847" s="13" t="s">
        <v>76</v>
      </c>
      <c r="AW847" s="13" t="s">
        <v>32</v>
      </c>
      <c r="AX847" s="13" t="s">
        <v>69</v>
      </c>
      <c r="AY847" s="243" t="s">
        <v>238</v>
      </c>
    </row>
    <row r="848" s="13" customFormat="1">
      <c r="A848" s="13"/>
      <c r="B848" s="234"/>
      <c r="C848" s="235"/>
      <c r="D848" s="227" t="s">
        <v>248</v>
      </c>
      <c r="E848" s="236" t="s">
        <v>19</v>
      </c>
      <c r="F848" s="237" t="s">
        <v>829</v>
      </c>
      <c r="G848" s="235"/>
      <c r="H848" s="236" t="s">
        <v>19</v>
      </c>
      <c r="I848" s="238"/>
      <c r="J848" s="235"/>
      <c r="K848" s="235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248</v>
      </c>
      <c r="AU848" s="243" t="s">
        <v>78</v>
      </c>
      <c r="AV848" s="13" t="s">
        <v>76</v>
      </c>
      <c r="AW848" s="13" t="s">
        <v>32</v>
      </c>
      <c r="AX848" s="13" t="s">
        <v>69</v>
      </c>
      <c r="AY848" s="243" t="s">
        <v>238</v>
      </c>
    </row>
    <row r="849" s="13" customFormat="1">
      <c r="A849" s="13"/>
      <c r="B849" s="234"/>
      <c r="C849" s="235"/>
      <c r="D849" s="227" t="s">
        <v>248</v>
      </c>
      <c r="E849" s="236" t="s">
        <v>19</v>
      </c>
      <c r="F849" s="237" t="s">
        <v>830</v>
      </c>
      <c r="G849" s="235"/>
      <c r="H849" s="236" t="s">
        <v>19</v>
      </c>
      <c r="I849" s="238"/>
      <c r="J849" s="235"/>
      <c r="K849" s="235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248</v>
      </c>
      <c r="AU849" s="243" t="s">
        <v>78</v>
      </c>
      <c r="AV849" s="13" t="s">
        <v>76</v>
      </c>
      <c r="AW849" s="13" t="s">
        <v>32</v>
      </c>
      <c r="AX849" s="13" t="s">
        <v>69</v>
      </c>
      <c r="AY849" s="243" t="s">
        <v>238</v>
      </c>
    </row>
    <row r="850" s="14" customFormat="1">
      <c r="A850" s="14"/>
      <c r="B850" s="244"/>
      <c r="C850" s="245"/>
      <c r="D850" s="227" t="s">
        <v>248</v>
      </c>
      <c r="E850" s="246" t="s">
        <v>19</v>
      </c>
      <c r="F850" s="247" t="s">
        <v>831</v>
      </c>
      <c r="G850" s="245"/>
      <c r="H850" s="248">
        <v>3.6749999999999998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248</v>
      </c>
      <c r="AU850" s="254" t="s">
        <v>78</v>
      </c>
      <c r="AV850" s="14" t="s">
        <v>78</v>
      </c>
      <c r="AW850" s="14" t="s">
        <v>32</v>
      </c>
      <c r="AX850" s="14" t="s">
        <v>69</v>
      </c>
      <c r="AY850" s="254" t="s">
        <v>238</v>
      </c>
    </row>
    <row r="851" s="14" customFormat="1">
      <c r="A851" s="14"/>
      <c r="B851" s="244"/>
      <c r="C851" s="245"/>
      <c r="D851" s="227" t="s">
        <v>248</v>
      </c>
      <c r="E851" s="246" t="s">
        <v>19</v>
      </c>
      <c r="F851" s="247" t="s">
        <v>832</v>
      </c>
      <c r="G851" s="245"/>
      <c r="H851" s="248">
        <v>8.5899999999999999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248</v>
      </c>
      <c r="AU851" s="254" t="s">
        <v>78</v>
      </c>
      <c r="AV851" s="14" t="s">
        <v>78</v>
      </c>
      <c r="AW851" s="14" t="s">
        <v>32</v>
      </c>
      <c r="AX851" s="14" t="s">
        <v>69</v>
      </c>
      <c r="AY851" s="254" t="s">
        <v>238</v>
      </c>
    </row>
    <row r="852" s="14" customFormat="1">
      <c r="A852" s="14"/>
      <c r="B852" s="244"/>
      <c r="C852" s="245"/>
      <c r="D852" s="227" t="s">
        <v>248</v>
      </c>
      <c r="E852" s="246" t="s">
        <v>19</v>
      </c>
      <c r="F852" s="247" t="s">
        <v>833</v>
      </c>
      <c r="G852" s="245"/>
      <c r="H852" s="248">
        <v>10.994999999999999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248</v>
      </c>
      <c r="AU852" s="254" t="s">
        <v>78</v>
      </c>
      <c r="AV852" s="14" t="s">
        <v>78</v>
      </c>
      <c r="AW852" s="14" t="s">
        <v>32</v>
      </c>
      <c r="AX852" s="14" t="s">
        <v>69</v>
      </c>
      <c r="AY852" s="254" t="s">
        <v>238</v>
      </c>
    </row>
    <row r="853" s="14" customFormat="1">
      <c r="A853" s="14"/>
      <c r="B853" s="244"/>
      <c r="C853" s="245"/>
      <c r="D853" s="227" t="s">
        <v>248</v>
      </c>
      <c r="E853" s="246" t="s">
        <v>19</v>
      </c>
      <c r="F853" s="247" t="s">
        <v>834</v>
      </c>
      <c r="G853" s="245"/>
      <c r="H853" s="248">
        <v>5.5599999999999996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248</v>
      </c>
      <c r="AU853" s="254" t="s">
        <v>78</v>
      </c>
      <c r="AV853" s="14" t="s">
        <v>78</v>
      </c>
      <c r="AW853" s="14" t="s">
        <v>32</v>
      </c>
      <c r="AX853" s="14" t="s">
        <v>69</v>
      </c>
      <c r="AY853" s="254" t="s">
        <v>238</v>
      </c>
    </row>
    <row r="854" s="14" customFormat="1">
      <c r="A854" s="14"/>
      <c r="B854" s="244"/>
      <c r="C854" s="245"/>
      <c r="D854" s="227" t="s">
        <v>248</v>
      </c>
      <c r="E854" s="246" t="s">
        <v>19</v>
      </c>
      <c r="F854" s="247" t="s">
        <v>835</v>
      </c>
      <c r="G854" s="245"/>
      <c r="H854" s="248">
        <v>3.0150000000000001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248</v>
      </c>
      <c r="AU854" s="254" t="s">
        <v>78</v>
      </c>
      <c r="AV854" s="14" t="s">
        <v>78</v>
      </c>
      <c r="AW854" s="14" t="s">
        <v>32</v>
      </c>
      <c r="AX854" s="14" t="s">
        <v>69</v>
      </c>
      <c r="AY854" s="254" t="s">
        <v>238</v>
      </c>
    </row>
    <row r="855" s="14" customFormat="1">
      <c r="A855" s="14"/>
      <c r="B855" s="244"/>
      <c r="C855" s="245"/>
      <c r="D855" s="227" t="s">
        <v>248</v>
      </c>
      <c r="E855" s="246" t="s">
        <v>19</v>
      </c>
      <c r="F855" s="247" t="s">
        <v>836</v>
      </c>
      <c r="G855" s="245"/>
      <c r="H855" s="248">
        <v>6.6500000000000004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248</v>
      </c>
      <c r="AU855" s="254" t="s">
        <v>78</v>
      </c>
      <c r="AV855" s="14" t="s">
        <v>78</v>
      </c>
      <c r="AW855" s="14" t="s">
        <v>32</v>
      </c>
      <c r="AX855" s="14" t="s">
        <v>69</v>
      </c>
      <c r="AY855" s="254" t="s">
        <v>238</v>
      </c>
    </row>
    <row r="856" s="14" customFormat="1">
      <c r="A856" s="14"/>
      <c r="B856" s="244"/>
      <c r="C856" s="245"/>
      <c r="D856" s="227" t="s">
        <v>248</v>
      </c>
      <c r="E856" s="246" t="s">
        <v>19</v>
      </c>
      <c r="F856" s="247" t="s">
        <v>837</v>
      </c>
      <c r="G856" s="245"/>
      <c r="H856" s="248">
        <v>4.0949999999999998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248</v>
      </c>
      <c r="AU856" s="254" t="s">
        <v>78</v>
      </c>
      <c r="AV856" s="14" t="s">
        <v>78</v>
      </c>
      <c r="AW856" s="14" t="s">
        <v>32</v>
      </c>
      <c r="AX856" s="14" t="s">
        <v>69</v>
      </c>
      <c r="AY856" s="254" t="s">
        <v>238</v>
      </c>
    </row>
    <row r="857" s="14" customFormat="1">
      <c r="A857" s="14"/>
      <c r="B857" s="244"/>
      <c r="C857" s="245"/>
      <c r="D857" s="227" t="s">
        <v>248</v>
      </c>
      <c r="E857" s="246" t="s">
        <v>19</v>
      </c>
      <c r="F857" s="247" t="s">
        <v>838</v>
      </c>
      <c r="G857" s="245"/>
      <c r="H857" s="248">
        <v>2.6150000000000002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248</v>
      </c>
      <c r="AU857" s="254" t="s">
        <v>78</v>
      </c>
      <c r="AV857" s="14" t="s">
        <v>78</v>
      </c>
      <c r="AW857" s="14" t="s">
        <v>32</v>
      </c>
      <c r="AX857" s="14" t="s">
        <v>69</v>
      </c>
      <c r="AY857" s="254" t="s">
        <v>238</v>
      </c>
    </row>
    <row r="858" s="14" customFormat="1">
      <c r="A858" s="14"/>
      <c r="B858" s="244"/>
      <c r="C858" s="245"/>
      <c r="D858" s="227" t="s">
        <v>248</v>
      </c>
      <c r="E858" s="246" t="s">
        <v>19</v>
      </c>
      <c r="F858" s="247" t="s">
        <v>839</v>
      </c>
      <c r="G858" s="245"/>
      <c r="H858" s="248">
        <v>4.6950000000000003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248</v>
      </c>
      <c r="AU858" s="254" t="s">
        <v>78</v>
      </c>
      <c r="AV858" s="14" t="s">
        <v>78</v>
      </c>
      <c r="AW858" s="14" t="s">
        <v>32</v>
      </c>
      <c r="AX858" s="14" t="s">
        <v>69</v>
      </c>
      <c r="AY858" s="254" t="s">
        <v>238</v>
      </c>
    </row>
    <row r="859" s="14" customFormat="1">
      <c r="A859" s="14"/>
      <c r="B859" s="244"/>
      <c r="C859" s="245"/>
      <c r="D859" s="227" t="s">
        <v>248</v>
      </c>
      <c r="E859" s="246" t="s">
        <v>19</v>
      </c>
      <c r="F859" s="247" t="s">
        <v>840</v>
      </c>
      <c r="G859" s="245"/>
      <c r="H859" s="248">
        <v>7.6950000000000003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248</v>
      </c>
      <c r="AU859" s="254" t="s">
        <v>78</v>
      </c>
      <c r="AV859" s="14" t="s">
        <v>78</v>
      </c>
      <c r="AW859" s="14" t="s">
        <v>32</v>
      </c>
      <c r="AX859" s="14" t="s">
        <v>69</v>
      </c>
      <c r="AY859" s="254" t="s">
        <v>238</v>
      </c>
    </row>
    <row r="860" s="14" customFormat="1">
      <c r="A860" s="14"/>
      <c r="B860" s="244"/>
      <c r="C860" s="245"/>
      <c r="D860" s="227" t="s">
        <v>248</v>
      </c>
      <c r="E860" s="246" t="s">
        <v>19</v>
      </c>
      <c r="F860" s="247" t="s">
        <v>841</v>
      </c>
      <c r="G860" s="245"/>
      <c r="H860" s="248">
        <v>11.4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248</v>
      </c>
      <c r="AU860" s="254" t="s">
        <v>78</v>
      </c>
      <c r="AV860" s="14" t="s">
        <v>78</v>
      </c>
      <c r="AW860" s="14" t="s">
        <v>32</v>
      </c>
      <c r="AX860" s="14" t="s">
        <v>69</v>
      </c>
      <c r="AY860" s="254" t="s">
        <v>238</v>
      </c>
    </row>
    <row r="861" s="14" customFormat="1">
      <c r="A861" s="14"/>
      <c r="B861" s="244"/>
      <c r="C861" s="245"/>
      <c r="D861" s="227" t="s">
        <v>248</v>
      </c>
      <c r="E861" s="246" t="s">
        <v>19</v>
      </c>
      <c r="F861" s="247" t="s">
        <v>842</v>
      </c>
      <c r="G861" s="245"/>
      <c r="H861" s="248">
        <v>10.300000000000001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248</v>
      </c>
      <c r="AU861" s="254" t="s">
        <v>78</v>
      </c>
      <c r="AV861" s="14" t="s">
        <v>78</v>
      </c>
      <c r="AW861" s="14" t="s">
        <v>32</v>
      </c>
      <c r="AX861" s="14" t="s">
        <v>69</v>
      </c>
      <c r="AY861" s="254" t="s">
        <v>238</v>
      </c>
    </row>
    <row r="862" s="14" customFormat="1">
      <c r="A862" s="14"/>
      <c r="B862" s="244"/>
      <c r="C862" s="245"/>
      <c r="D862" s="227" t="s">
        <v>248</v>
      </c>
      <c r="E862" s="246" t="s">
        <v>19</v>
      </c>
      <c r="F862" s="247" t="s">
        <v>843</v>
      </c>
      <c r="G862" s="245"/>
      <c r="H862" s="248">
        <v>2.8050000000000002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248</v>
      </c>
      <c r="AU862" s="254" t="s">
        <v>78</v>
      </c>
      <c r="AV862" s="14" t="s">
        <v>78</v>
      </c>
      <c r="AW862" s="14" t="s">
        <v>32</v>
      </c>
      <c r="AX862" s="14" t="s">
        <v>69</v>
      </c>
      <c r="AY862" s="254" t="s">
        <v>238</v>
      </c>
    </row>
    <row r="863" s="14" customFormat="1">
      <c r="A863" s="14"/>
      <c r="B863" s="244"/>
      <c r="C863" s="245"/>
      <c r="D863" s="227" t="s">
        <v>248</v>
      </c>
      <c r="E863" s="246" t="s">
        <v>19</v>
      </c>
      <c r="F863" s="247" t="s">
        <v>844</v>
      </c>
      <c r="G863" s="245"/>
      <c r="H863" s="248">
        <v>2.8300000000000001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248</v>
      </c>
      <c r="AU863" s="254" t="s">
        <v>78</v>
      </c>
      <c r="AV863" s="14" t="s">
        <v>78</v>
      </c>
      <c r="AW863" s="14" t="s">
        <v>32</v>
      </c>
      <c r="AX863" s="14" t="s">
        <v>69</v>
      </c>
      <c r="AY863" s="254" t="s">
        <v>238</v>
      </c>
    </row>
    <row r="864" s="14" customFormat="1">
      <c r="A864" s="14"/>
      <c r="B864" s="244"/>
      <c r="C864" s="245"/>
      <c r="D864" s="227" t="s">
        <v>248</v>
      </c>
      <c r="E864" s="246" t="s">
        <v>19</v>
      </c>
      <c r="F864" s="247" t="s">
        <v>845</v>
      </c>
      <c r="G864" s="245"/>
      <c r="H864" s="248">
        <v>5.1100000000000003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248</v>
      </c>
      <c r="AU864" s="254" t="s">
        <v>78</v>
      </c>
      <c r="AV864" s="14" t="s">
        <v>78</v>
      </c>
      <c r="AW864" s="14" t="s">
        <v>32</v>
      </c>
      <c r="AX864" s="14" t="s">
        <v>69</v>
      </c>
      <c r="AY864" s="254" t="s">
        <v>238</v>
      </c>
    </row>
    <row r="865" s="14" customFormat="1">
      <c r="A865" s="14"/>
      <c r="B865" s="244"/>
      <c r="C865" s="245"/>
      <c r="D865" s="227" t="s">
        <v>248</v>
      </c>
      <c r="E865" s="246" t="s">
        <v>19</v>
      </c>
      <c r="F865" s="247" t="s">
        <v>846</v>
      </c>
      <c r="G865" s="245"/>
      <c r="H865" s="248">
        <v>4.29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248</v>
      </c>
      <c r="AU865" s="254" t="s">
        <v>78</v>
      </c>
      <c r="AV865" s="14" t="s">
        <v>78</v>
      </c>
      <c r="AW865" s="14" t="s">
        <v>32</v>
      </c>
      <c r="AX865" s="14" t="s">
        <v>69</v>
      </c>
      <c r="AY865" s="254" t="s">
        <v>238</v>
      </c>
    </row>
    <row r="866" s="14" customFormat="1">
      <c r="A866" s="14"/>
      <c r="B866" s="244"/>
      <c r="C866" s="245"/>
      <c r="D866" s="227" t="s">
        <v>248</v>
      </c>
      <c r="E866" s="246" t="s">
        <v>19</v>
      </c>
      <c r="F866" s="247" t="s">
        <v>847</v>
      </c>
      <c r="G866" s="245"/>
      <c r="H866" s="248">
        <v>4.29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248</v>
      </c>
      <c r="AU866" s="254" t="s">
        <v>78</v>
      </c>
      <c r="AV866" s="14" t="s">
        <v>78</v>
      </c>
      <c r="AW866" s="14" t="s">
        <v>32</v>
      </c>
      <c r="AX866" s="14" t="s">
        <v>69</v>
      </c>
      <c r="AY866" s="254" t="s">
        <v>238</v>
      </c>
    </row>
    <row r="867" s="14" customFormat="1">
      <c r="A867" s="14"/>
      <c r="B867" s="244"/>
      <c r="C867" s="245"/>
      <c r="D867" s="227" t="s">
        <v>248</v>
      </c>
      <c r="E867" s="246" t="s">
        <v>19</v>
      </c>
      <c r="F867" s="247" t="s">
        <v>848</v>
      </c>
      <c r="G867" s="245"/>
      <c r="H867" s="248">
        <v>6.2400000000000002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248</v>
      </c>
      <c r="AU867" s="254" t="s">
        <v>78</v>
      </c>
      <c r="AV867" s="14" t="s">
        <v>78</v>
      </c>
      <c r="AW867" s="14" t="s">
        <v>32</v>
      </c>
      <c r="AX867" s="14" t="s">
        <v>69</v>
      </c>
      <c r="AY867" s="254" t="s">
        <v>238</v>
      </c>
    </row>
    <row r="868" s="14" customFormat="1">
      <c r="A868" s="14"/>
      <c r="B868" s="244"/>
      <c r="C868" s="245"/>
      <c r="D868" s="227" t="s">
        <v>248</v>
      </c>
      <c r="E868" s="246" t="s">
        <v>19</v>
      </c>
      <c r="F868" s="247" t="s">
        <v>849</v>
      </c>
      <c r="G868" s="245"/>
      <c r="H868" s="248">
        <v>5.8150000000000004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248</v>
      </c>
      <c r="AU868" s="254" t="s">
        <v>78</v>
      </c>
      <c r="AV868" s="14" t="s">
        <v>78</v>
      </c>
      <c r="AW868" s="14" t="s">
        <v>32</v>
      </c>
      <c r="AX868" s="14" t="s">
        <v>69</v>
      </c>
      <c r="AY868" s="254" t="s">
        <v>238</v>
      </c>
    </row>
    <row r="869" s="14" customFormat="1">
      <c r="A869" s="14"/>
      <c r="B869" s="244"/>
      <c r="C869" s="245"/>
      <c r="D869" s="227" t="s">
        <v>248</v>
      </c>
      <c r="E869" s="246" t="s">
        <v>19</v>
      </c>
      <c r="F869" s="247" t="s">
        <v>850</v>
      </c>
      <c r="G869" s="245"/>
      <c r="H869" s="248">
        <v>2.3900000000000001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248</v>
      </c>
      <c r="AU869" s="254" t="s">
        <v>78</v>
      </c>
      <c r="AV869" s="14" t="s">
        <v>78</v>
      </c>
      <c r="AW869" s="14" t="s">
        <v>32</v>
      </c>
      <c r="AX869" s="14" t="s">
        <v>69</v>
      </c>
      <c r="AY869" s="254" t="s">
        <v>238</v>
      </c>
    </row>
    <row r="870" s="14" customFormat="1">
      <c r="A870" s="14"/>
      <c r="B870" s="244"/>
      <c r="C870" s="245"/>
      <c r="D870" s="227" t="s">
        <v>248</v>
      </c>
      <c r="E870" s="246" t="s">
        <v>19</v>
      </c>
      <c r="F870" s="247" t="s">
        <v>851</v>
      </c>
      <c r="G870" s="245"/>
      <c r="H870" s="248">
        <v>11.345000000000001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248</v>
      </c>
      <c r="AU870" s="254" t="s">
        <v>78</v>
      </c>
      <c r="AV870" s="14" t="s">
        <v>78</v>
      </c>
      <c r="AW870" s="14" t="s">
        <v>32</v>
      </c>
      <c r="AX870" s="14" t="s">
        <v>69</v>
      </c>
      <c r="AY870" s="254" t="s">
        <v>238</v>
      </c>
    </row>
    <row r="871" s="14" customFormat="1">
      <c r="A871" s="14"/>
      <c r="B871" s="244"/>
      <c r="C871" s="245"/>
      <c r="D871" s="227" t="s">
        <v>248</v>
      </c>
      <c r="E871" s="246" t="s">
        <v>19</v>
      </c>
      <c r="F871" s="247" t="s">
        <v>852</v>
      </c>
      <c r="G871" s="245"/>
      <c r="H871" s="248">
        <v>6.9900000000000002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248</v>
      </c>
      <c r="AU871" s="254" t="s">
        <v>78</v>
      </c>
      <c r="AV871" s="14" t="s">
        <v>78</v>
      </c>
      <c r="AW871" s="14" t="s">
        <v>32</v>
      </c>
      <c r="AX871" s="14" t="s">
        <v>69</v>
      </c>
      <c r="AY871" s="254" t="s">
        <v>238</v>
      </c>
    </row>
    <row r="872" s="14" customFormat="1">
      <c r="A872" s="14"/>
      <c r="B872" s="244"/>
      <c r="C872" s="245"/>
      <c r="D872" s="227" t="s">
        <v>248</v>
      </c>
      <c r="E872" s="246" t="s">
        <v>19</v>
      </c>
      <c r="F872" s="247" t="s">
        <v>853</v>
      </c>
      <c r="G872" s="245"/>
      <c r="H872" s="248">
        <v>5.8499999999999996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248</v>
      </c>
      <c r="AU872" s="254" t="s">
        <v>78</v>
      </c>
      <c r="AV872" s="14" t="s">
        <v>78</v>
      </c>
      <c r="AW872" s="14" t="s">
        <v>32</v>
      </c>
      <c r="AX872" s="14" t="s">
        <v>69</v>
      </c>
      <c r="AY872" s="254" t="s">
        <v>238</v>
      </c>
    </row>
    <row r="873" s="14" customFormat="1">
      <c r="A873" s="14"/>
      <c r="B873" s="244"/>
      <c r="C873" s="245"/>
      <c r="D873" s="227" t="s">
        <v>248</v>
      </c>
      <c r="E873" s="246" t="s">
        <v>19</v>
      </c>
      <c r="F873" s="247" t="s">
        <v>854</v>
      </c>
      <c r="G873" s="245"/>
      <c r="H873" s="248">
        <v>8.4450000000000003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248</v>
      </c>
      <c r="AU873" s="254" t="s">
        <v>78</v>
      </c>
      <c r="AV873" s="14" t="s">
        <v>78</v>
      </c>
      <c r="AW873" s="14" t="s">
        <v>32</v>
      </c>
      <c r="AX873" s="14" t="s">
        <v>69</v>
      </c>
      <c r="AY873" s="254" t="s">
        <v>238</v>
      </c>
    </row>
    <row r="874" s="14" customFormat="1">
      <c r="A874" s="14"/>
      <c r="B874" s="244"/>
      <c r="C874" s="245"/>
      <c r="D874" s="227" t="s">
        <v>248</v>
      </c>
      <c r="E874" s="246" t="s">
        <v>19</v>
      </c>
      <c r="F874" s="247" t="s">
        <v>855</v>
      </c>
      <c r="G874" s="245"/>
      <c r="H874" s="248">
        <v>2.3999999999999999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248</v>
      </c>
      <c r="AU874" s="254" t="s">
        <v>78</v>
      </c>
      <c r="AV874" s="14" t="s">
        <v>78</v>
      </c>
      <c r="AW874" s="14" t="s">
        <v>32</v>
      </c>
      <c r="AX874" s="14" t="s">
        <v>69</v>
      </c>
      <c r="AY874" s="254" t="s">
        <v>238</v>
      </c>
    </row>
    <row r="875" s="14" customFormat="1">
      <c r="A875" s="14"/>
      <c r="B875" s="244"/>
      <c r="C875" s="245"/>
      <c r="D875" s="227" t="s">
        <v>248</v>
      </c>
      <c r="E875" s="246" t="s">
        <v>19</v>
      </c>
      <c r="F875" s="247" t="s">
        <v>856</v>
      </c>
      <c r="G875" s="245"/>
      <c r="H875" s="248">
        <v>5.0300000000000002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248</v>
      </c>
      <c r="AU875" s="254" t="s">
        <v>78</v>
      </c>
      <c r="AV875" s="14" t="s">
        <v>78</v>
      </c>
      <c r="AW875" s="14" t="s">
        <v>32</v>
      </c>
      <c r="AX875" s="14" t="s">
        <v>69</v>
      </c>
      <c r="AY875" s="254" t="s">
        <v>238</v>
      </c>
    </row>
    <row r="876" s="14" customFormat="1">
      <c r="A876" s="14"/>
      <c r="B876" s="244"/>
      <c r="C876" s="245"/>
      <c r="D876" s="227" t="s">
        <v>248</v>
      </c>
      <c r="E876" s="246" t="s">
        <v>19</v>
      </c>
      <c r="F876" s="247" t="s">
        <v>857</v>
      </c>
      <c r="G876" s="245"/>
      <c r="H876" s="248">
        <v>12.065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248</v>
      </c>
      <c r="AU876" s="254" t="s">
        <v>78</v>
      </c>
      <c r="AV876" s="14" t="s">
        <v>78</v>
      </c>
      <c r="AW876" s="14" t="s">
        <v>32</v>
      </c>
      <c r="AX876" s="14" t="s">
        <v>69</v>
      </c>
      <c r="AY876" s="254" t="s">
        <v>238</v>
      </c>
    </row>
    <row r="877" s="14" customFormat="1">
      <c r="A877" s="14"/>
      <c r="B877" s="244"/>
      <c r="C877" s="245"/>
      <c r="D877" s="227" t="s">
        <v>248</v>
      </c>
      <c r="E877" s="246" t="s">
        <v>19</v>
      </c>
      <c r="F877" s="247" t="s">
        <v>858</v>
      </c>
      <c r="G877" s="245"/>
      <c r="H877" s="248">
        <v>8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248</v>
      </c>
      <c r="AU877" s="254" t="s">
        <v>78</v>
      </c>
      <c r="AV877" s="14" t="s">
        <v>78</v>
      </c>
      <c r="AW877" s="14" t="s">
        <v>32</v>
      </c>
      <c r="AX877" s="14" t="s">
        <v>69</v>
      </c>
      <c r="AY877" s="254" t="s">
        <v>238</v>
      </c>
    </row>
    <row r="878" s="14" customFormat="1">
      <c r="A878" s="14"/>
      <c r="B878" s="244"/>
      <c r="C878" s="245"/>
      <c r="D878" s="227" t="s">
        <v>248</v>
      </c>
      <c r="E878" s="246" t="s">
        <v>19</v>
      </c>
      <c r="F878" s="247" t="s">
        <v>859</v>
      </c>
      <c r="G878" s="245"/>
      <c r="H878" s="248">
        <v>8.3100000000000005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248</v>
      </c>
      <c r="AU878" s="254" t="s">
        <v>78</v>
      </c>
      <c r="AV878" s="14" t="s">
        <v>78</v>
      </c>
      <c r="AW878" s="14" t="s">
        <v>32</v>
      </c>
      <c r="AX878" s="14" t="s">
        <v>69</v>
      </c>
      <c r="AY878" s="254" t="s">
        <v>238</v>
      </c>
    </row>
    <row r="879" s="14" customFormat="1">
      <c r="A879" s="14"/>
      <c r="B879" s="244"/>
      <c r="C879" s="245"/>
      <c r="D879" s="227" t="s">
        <v>248</v>
      </c>
      <c r="E879" s="246" t="s">
        <v>19</v>
      </c>
      <c r="F879" s="247" t="s">
        <v>860</v>
      </c>
      <c r="G879" s="245"/>
      <c r="H879" s="248">
        <v>12.065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248</v>
      </c>
      <c r="AU879" s="254" t="s">
        <v>78</v>
      </c>
      <c r="AV879" s="14" t="s">
        <v>78</v>
      </c>
      <c r="AW879" s="14" t="s">
        <v>32</v>
      </c>
      <c r="AX879" s="14" t="s">
        <v>69</v>
      </c>
      <c r="AY879" s="254" t="s">
        <v>238</v>
      </c>
    </row>
    <row r="880" s="14" customFormat="1">
      <c r="A880" s="14"/>
      <c r="B880" s="244"/>
      <c r="C880" s="245"/>
      <c r="D880" s="227" t="s">
        <v>248</v>
      </c>
      <c r="E880" s="246" t="s">
        <v>19</v>
      </c>
      <c r="F880" s="247" t="s">
        <v>861</v>
      </c>
      <c r="G880" s="245"/>
      <c r="H880" s="248">
        <v>4.1550000000000002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248</v>
      </c>
      <c r="AU880" s="254" t="s">
        <v>78</v>
      </c>
      <c r="AV880" s="14" t="s">
        <v>78</v>
      </c>
      <c r="AW880" s="14" t="s">
        <v>32</v>
      </c>
      <c r="AX880" s="14" t="s">
        <v>69</v>
      </c>
      <c r="AY880" s="254" t="s">
        <v>238</v>
      </c>
    </row>
    <row r="881" s="14" customFormat="1">
      <c r="A881" s="14"/>
      <c r="B881" s="244"/>
      <c r="C881" s="245"/>
      <c r="D881" s="227" t="s">
        <v>248</v>
      </c>
      <c r="E881" s="246" t="s">
        <v>19</v>
      </c>
      <c r="F881" s="247" t="s">
        <v>862</v>
      </c>
      <c r="G881" s="245"/>
      <c r="H881" s="248">
        <v>2.77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248</v>
      </c>
      <c r="AU881" s="254" t="s">
        <v>78</v>
      </c>
      <c r="AV881" s="14" t="s">
        <v>78</v>
      </c>
      <c r="AW881" s="14" t="s">
        <v>32</v>
      </c>
      <c r="AX881" s="14" t="s">
        <v>69</v>
      </c>
      <c r="AY881" s="254" t="s">
        <v>238</v>
      </c>
    </row>
    <row r="882" s="14" customFormat="1">
      <c r="A882" s="14"/>
      <c r="B882" s="244"/>
      <c r="C882" s="245"/>
      <c r="D882" s="227" t="s">
        <v>248</v>
      </c>
      <c r="E882" s="246" t="s">
        <v>19</v>
      </c>
      <c r="F882" s="247" t="s">
        <v>863</v>
      </c>
      <c r="G882" s="245"/>
      <c r="H882" s="248">
        <v>2.5750000000000002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248</v>
      </c>
      <c r="AU882" s="254" t="s">
        <v>78</v>
      </c>
      <c r="AV882" s="14" t="s">
        <v>78</v>
      </c>
      <c r="AW882" s="14" t="s">
        <v>32</v>
      </c>
      <c r="AX882" s="14" t="s">
        <v>69</v>
      </c>
      <c r="AY882" s="254" t="s">
        <v>238</v>
      </c>
    </row>
    <row r="883" s="14" customFormat="1">
      <c r="A883" s="14"/>
      <c r="B883" s="244"/>
      <c r="C883" s="245"/>
      <c r="D883" s="227" t="s">
        <v>248</v>
      </c>
      <c r="E883" s="246" t="s">
        <v>19</v>
      </c>
      <c r="F883" s="247" t="s">
        <v>864</v>
      </c>
      <c r="G883" s="245"/>
      <c r="H883" s="248">
        <v>2.8300000000000001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248</v>
      </c>
      <c r="AU883" s="254" t="s">
        <v>78</v>
      </c>
      <c r="AV883" s="14" t="s">
        <v>78</v>
      </c>
      <c r="AW883" s="14" t="s">
        <v>32</v>
      </c>
      <c r="AX883" s="14" t="s">
        <v>69</v>
      </c>
      <c r="AY883" s="254" t="s">
        <v>238</v>
      </c>
    </row>
    <row r="884" s="15" customFormat="1">
      <c r="A884" s="15"/>
      <c r="B884" s="255"/>
      <c r="C884" s="256"/>
      <c r="D884" s="227" t="s">
        <v>248</v>
      </c>
      <c r="E884" s="257" t="s">
        <v>146</v>
      </c>
      <c r="F884" s="258" t="s">
        <v>253</v>
      </c>
      <c r="G884" s="256"/>
      <c r="H884" s="259">
        <v>205.88499999999999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5" t="s">
        <v>248</v>
      </c>
      <c r="AU884" s="265" t="s">
        <v>78</v>
      </c>
      <c r="AV884" s="15" t="s">
        <v>244</v>
      </c>
      <c r="AW884" s="15" t="s">
        <v>32</v>
      </c>
      <c r="AX884" s="15" t="s">
        <v>76</v>
      </c>
      <c r="AY884" s="265" t="s">
        <v>238</v>
      </c>
    </row>
    <row r="885" s="2" customFormat="1" ht="24.15" customHeight="1">
      <c r="A885" s="39"/>
      <c r="B885" s="40"/>
      <c r="C885" s="214" t="s">
        <v>553</v>
      </c>
      <c r="D885" s="214" t="s">
        <v>240</v>
      </c>
      <c r="E885" s="215" t="s">
        <v>865</v>
      </c>
      <c r="F885" s="216" t="s">
        <v>866</v>
      </c>
      <c r="G885" s="217" t="s">
        <v>112</v>
      </c>
      <c r="H885" s="218">
        <v>823.53999999999996</v>
      </c>
      <c r="I885" s="219"/>
      <c r="J885" s="220">
        <f>ROUND(I885*H885,2)</f>
        <v>0</v>
      </c>
      <c r="K885" s="216" t="s">
        <v>243</v>
      </c>
      <c r="L885" s="45"/>
      <c r="M885" s="221" t="s">
        <v>19</v>
      </c>
      <c r="N885" s="222" t="s">
        <v>40</v>
      </c>
      <c r="O885" s="85"/>
      <c r="P885" s="223">
        <f>O885*H885</f>
        <v>0</v>
      </c>
      <c r="Q885" s="223">
        <v>0.0073499999999999998</v>
      </c>
      <c r="R885" s="223">
        <f>Q885*H885</f>
        <v>6.0530189999999999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244</v>
      </c>
      <c r="AT885" s="225" t="s">
        <v>240</v>
      </c>
      <c r="AU885" s="225" t="s">
        <v>78</v>
      </c>
      <c r="AY885" s="18" t="s">
        <v>238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76</v>
      </c>
      <c r="BK885" s="226">
        <f>ROUND(I885*H885,2)</f>
        <v>0</v>
      </c>
      <c r="BL885" s="18" t="s">
        <v>244</v>
      </c>
      <c r="BM885" s="225" t="s">
        <v>867</v>
      </c>
    </row>
    <row r="886" s="2" customFormat="1">
      <c r="A886" s="39"/>
      <c r="B886" s="40"/>
      <c r="C886" s="41"/>
      <c r="D886" s="227" t="s">
        <v>245</v>
      </c>
      <c r="E886" s="41"/>
      <c r="F886" s="228" t="s">
        <v>866</v>
      </c>
      <c r="G886" s="41"/>
      <c r="H886" s="41"/>
      <c r="I886" s="229"/>
      <c r="J886" s="41"/>
      <c r="K886" s="41"/>
      <c r="L886" s="45"/>
      <c r="M886" s="230"/>
      <c r="N886" s="231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245</v>
      </c>
      <c r="AU886" s="18" t="s">
        <v>78</v>
      </c>
    </row>
    <row r="887" s="2" customFormat="1">
      <c r="A887" s="39"/>
      <c r="B887" s="40"/>
      <c r="C887" s="41"/>
      <c r="D887" s="232" t="s">
        <v>246</v>
      </c>
      <c r="E887" s="41"/>
      <c r="F887" s="233" t="s">
        <v>868</v>
      </c>
      <c r="G887" s="41"/>
      <c r="H887" s="41"/>
      <c r="I887" s="229"/>
      <c r="J887" s="41"/>
      <c r="K887" s="41"/>
      <c r="L887" s="45"/>
      <c r="M887" s="230"/>
      <c r="N887" s="231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246</v>
      </c>
      <c r="AU887" s="18" t="s">
        <v>78</v>
      </c>
    </row>
    <row r="888" s="13" customFormat="1">
      <c r="A888" s="13"/>
      <c r="B888" s="234"/>
      <c r="C888" s="235"/>
      <c r="D888" s="227" t="s">
        <v>248</v>
      </c>
      <c r="E888" s="236" t="s">
        <v>19</v>
      </c>
      <c r="F888" s="237" t="s">
        <v>321</v>
      </c>
      <c r="G888" s="235"/>
      <c r="H888" s="236" t="s">
        <v>19</v>
      </c>
      <c r="I888" s="238"/>
      <c r="J888" s="235"/>
      <c r="K888" s="235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248</v>
      </c>
      <c r="AU888" s="243" t="s">
        <v>78</v>
      </c>
      <c r="AV888" s="13" t="s">
        <v>76</v>
      </c>
      <c r="AW888" s="13" t="s">
        <v>32</v>
      </c>
      <c r="AX888" s="13" t="s">
        <v>69</v>
      </c>
      <c r="AY888" s="243" t="s">
        <v>238</v>
      </c>
    </row>
    <row r="889" s="14" customFormat="1">
      <c r="A889" s="14"/>
      <c r="B889" s="244"/>
      <c r="C889" s="245"/>
      <c r="D889" s="227" t="s">
        <v>248</v>
      </c>
      <c r="E889" s="246" t="s">
        <v>19</v>
      </c>
      <c r="F889" s="247" t="s">
        <v>869</v>
      </c>
      <c r="G889" s="245"/>
      <c r="H889" s="248">
        <v>823.53999999999996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248</v>
      </c>
      <c r="AU889" s="254" t="s">
        <v>78</v>
      </c>
      <c r="AV889" s="14" t="s">
        <v>78</v>
      </c>
      <c r="AW889" s="14" t="s">
        <v>32</v>
      </c>
      <c r="AX889" s="14" t="s">
        <v>69</v>
      </c>
      <c r="AY889" s="254" t="s">
        <v>238</v>
      </c>
    </row>
    <row r="890" s="15" customFormat="1">
      <c r="A890" s="15"/>
      <c r="B890" s="255"/>
      <c r="C890" s="256"/>
      <c r="D890" s="227" t="s">
        <v>248</v>
      </c>
      <c r="E890" s="257" t="s">
        <v>19</v>
      </c>
      <c r="F890" s="258" t="s">
        <v>253</v>
      </c>
      <c r="G890" s="256"/>
      <c r="H890" s="259">
        <v>823.53999999999996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248</v>
      </c>
      <c r="AU890" s="265" t="s">
        <v>78</v>
      </c>
      <c r="AV890" s="15" t="s">
        <v>244</v>
      </c>
      <c r="AW890" s="15" t="s">
        <v>32</v>
      </c>
      <c r="AX890" s="15" t="s">
        <v>76</v>
      </c>
      <c r="AY890" s="265" t="s">
        <v>238</v>
      </c>
    </row>
    <row r="891" s="2" customFormat="1" ht="24.15" customHeight="1">
      <c r="A891" s="39"/>
      <c r="B891" s="40"/>
      <c r="C891" s="214" t="s">
        <v>870</v>
      </c>
      <c r="D891" s="214" t="s">
        <v>240</v>
      </c>
      <c r="E891" s="215" t="s">
        <v>871</v>
      </c>
      <c r="F891" s="216" t="s">
        <v>872</v>
      </c>
      <c r="G891" s="217" t="s">
        <v>112</v>
      </c>
      <c r="H891" s="218">
        <v>140.602</v>
      </c>
      <c r="I891" s="219"/>
      <c r="J891" s="220">
        <f>ROUND(I891*H891,2)</f>
        <v>0</v>
      </c>
      <c r="K891" s="216" t="s">
        <v>243</v>
      </c>
      <c r="L891" s="45"/>
      <c r="M891" s="221" t="s">
        <v>19</v>
      </c>
      <c r="N891" s="222" t="s">
        <v>40</v>
      </c>
      <c r="O891" s="85"/>
      <c r="P891" s="223">
        <f>O891*H891</f>
        <v>0</v>
      </c>
      <c r="Q891" s="223">
        <v>0.0065599999999999999</v>
      </c>
      <c r="R891" s="223">
        <f>Q891*H891</f>
        <v>0.92234912000000002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244</v>
      </c>
      <c r="AT891" s="225" t="s">
        <v>240</v>
      </c>
      <c r="AU891" s="225" t="s">
        <v>78</v>
      </c>
      <c r="AY891" s="18" t="s">
        <v>238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76</v>
      </c>
      <c r="BK891" s="226">
        <f>ROUND(I891*H891,2)</f>
        <v>0</v>
      </c>
      <c r="BL891" s="18" t="s">
        <v>244</v>
      </c>
      <c r="BM891" s="225" t="s">
        <v>873</v>
      </c>
    </row>
    <row r="892" s="2" customFormat="1">
      <c r="A892" s="39"/>
      <c r="B892" s="40"/>
      <c r="C892" s="41"/>
      <c r="D892" s="227" t="s">
        <v>245</v>
      </c>
      <c r="E892" s="41"/>
      <c r="F892" s="228" t="s">
        <v>872</v>
      </c>
      <c r="G892" s="41"/>
      <c r="H892" s="41"/>
      <c r="I892" s="229"/>
      <c r="J892" s="41"/>
      <c r="K892" s="41"/>
      <c r="L892" s="45"/>
      <c r="M892" s="230"/>
      <c r="N892" s="231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245</v>
      </c>
      <c r="AU892" s="18" t="s">
        <v>78</v>
      </c>
    </row>
    <row r="893" s="2" customFormat="1">
      <c r="A893" s="39"/>
      <c r="B893" s="40"/>
      <c r="C893" s="41"/>
      <c r="D893" s="232" t="s">
        <v>246</v>
      </c>
      <c r="E893" s="41"/>
      <c r="F893" s="233" t="s">
        <v>874</v>
      </c>
      <c r="G893" s="41"/>
      <c r="H893" s="41"/>
      <c r="I893" s="229"/>
      <c r="J893" s="41"/>
      <c r="K893" s="41"/>
      <c r="L893" s="45"/>
      <c r="M893" s="230"/>
      <c r="N893" s="231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246</v>
      </c>
      <c r="AU893" s="18" t="s">
        <v>78</v>
      </c>
    </row>
    <row r="894" s="13" customFormat="1">
      <c r="A894" s="13"/>
      <c r="B894" s="234"/>
      <c r="C894" s="235"/>
      <c r="D894" s="227" t="s">
        <v>248</v>
      </c>
      <c r="E894" s="236" t="s">
        <v>19</v>
      </c>
      <c r="F894" s="237" t="s">
        <v>341</v>
      </c>
      <c r="G894" s="235"/>
      <c r="H894" s="236" t="s">
        <v>19</v>
      </c>
      <c r="I894" s="238"/>
      <c r="J894" s="235"/>
      <c r="K894" s="235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248</v>
      </c>
      <c r="AU894" s="243" t="s">
        <v>78</v>
      </c>
      <c r="AV894" s="13" t="s">
        <v>76</v>
      </c>
      <c r="AW894" s="13" t="s">
        <v>32</v>
      </c>
      <c r="AX894" s="13" t="s">
        <v>69</v>
      </c>
      <c r="AY894" s="243" t="s">
        <v>238</v>
      </c>
    </row>
    <row r="895" s="13" customFormat="1">
      <c r="A895" s="13"/>
      <c r="B895" s="234"/>
      <c r="C895" s="235"/>
      <c r="D895" s="227" t="s">
        <v>248</v>
      </c>
      <c r="E895" s="236" t="s">
        <v>19</v>
      </c>
      <c r="F895" s="237" t="s">
        <v>540</v>
      </c>
      <c r="G895" s="235"/>
      <c r="H895" s="236" t="s">
        <v>19</v>
      </c>
      <c r="I895" s="238"/>
      <c r="J895" s="235"/>
      <c r="K895" s="235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248</v>
      </c>
      <c r="AU895" s="243" t="s">
        <v>78</v>
      </c>
      <c r="AV895" s="13" t="s">
        <v>76</v>
      </c>
      <c r="AW895" s="13" t="s">
        <v>32</v>
      </c>
      <c r="AX895" s="13" t="s">
        <v>69</v>
      </c>
      <c r="AY895" s="243" t="s">
        <v>238</v>
      </c>
    </row>
    <row r="896" s="13" customFormat="1">
      <c r="A896" s="13"/>
      <c r="B896" s="234"/>
      <c r="C896" s="235"/>
      <c r="D896" s="227" t="s">
        <v>248</v>
      </c>
      <c r="E896" s="236" t="s">
        <v>19</v>
      </c>
      <c r="F896" s="237" t="s">
        <v>549</v>
      </c>
      <c r="G896" s="235"/>
      <c r="H896" s="236" t="s">
        <v>19</v>
      </c>
      <c r="I896" s="238"/>
      <c r="J896" s="235"/>
      <c r="K896" s="235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248</v>
      </c>
      <c r="AU896" s="243" t="s">
        <v>78</v>
      </c>
      <c r="AV896" s="13" t="s">
        <v>76</v>
      </c>
      <c r="AW896" s="13" t="s">
        <v>32</v>
      </c>
      <c r="AX896" s="13" t="s">
        <v>69</v>
      </c>
      <c r="AY896" s="243" t="s">
        <v>238</v>
      </c>
    </row>
    <row r="897" s="13" customFormat="1">
      <c r="A897" s="13"/>
      <c r="B897" s="234"/>
      <c r="C897" s="235"/>
      <c r="D897" s="227" t="s">
        <v>248</v>
      </c>
      <c r="E897" s="236" t="s">
        <v>19</v>
      </c>
      <c r="F897" s="237" t="s">
        <v>803</v>
      </c>
      <c r="G897" s="235"/>
      <c r="H897" s="236" t="s">
        <v>19</v>
      </c>
      <c r="I897" s="238"/>
      <c r="J897" s="235"/>
      <c r="K897" s="235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248</v>
      </c>
      <c r="AU897" s="243" t="s">
        <v>78</v>
      </c>
      <c r="AV897" s="13" t="s">
        <v>76</v>
      </c>
      <c r="AW897" s="13" t="s">
        <v>32</v>
      </c>
      <c r="AX897" s="13" t="s">
        <v>69</v>
      </c>
      <c r="AY897" s="243" t="s">
        <v>238</v>
      </c>
    </row>
    <row r="898" s="13" customFormat="1">
      <c r="A898" s="13"/>
      <c r="B898" s="234"/>
      <c r="C898" s="235"/>
      <c r="D898" s="227" t="s">
        <v>248</v>
      </c>
      <c r="E898" s="236" t="s">
        <v>19</v>
      </c>
      <c r="F898" s="237" t="s">
        <v>804</v>
      </c>
      <c r="G898" s="235"/>
      <c r="H898" s="236" t="s">
        <v>19</v>
      </c>
      <c r="I898" s="238"/>
      <c r="J898" s="235"/>
      <c r="K898" s="235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248</v>
      </c>
      <c r="AU898" s="243" t="s">
        <v>78</v>
      </c>
      <c r="AV898" s="13" t="s">
        <v>76</v>
      </c>
      <c r="AW898" s="13" t="s">
        <v>32</v>
      </c>
      <c r="AX898" s="13" t="s">
        <v>69</v>
      </c>
      <c r="AY898" s="243" t="s">
        <v>238</v>
      </c>
    </row>
    <row r="899" s="14" customFormat="1">
      <c r="A899" s="14"/>
      <c r="B899" s="244"/>
      <c r="C899" s="245"/>
      <c r="D899" s="227" t="s">
        <v>248</v>
      </c>
      <c r="E899" s="246" t="s">
        <v>19</v>
      </c>
      <c r="F899" s="247" t="s">
        <v>805</v>
      </c>
      <c r="G899" s="245"/>
      <c r="H899" s="248">
        <v>106.756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248</v>
      </c>
      <c r="AU899" s="254" t="s">
        <v>78</v>
      </c>
      <c r="AV899" s="14" t="s">
        <v>78</v>
      </c>
      <c r="AW899" s="14" t="s">
        <v>32</v>
      </c>
      <c r="AX899" s="14" t="s">
        <v>69</v>
      </c>
      <c r="AY899" s="254" t="s">
        <v>238</v>
      </c>
    </row>
    <row r="900" s="13" customFormat="1">
      <c r="A900" s="13"/>
      <c r="B900" s="234"/>
      <c r="C900" s="235"/>
      <c r="D900" s="227" t="s">
        <v>248</v>
      </c>
      <c r="E900" s="236" t="s">
        <v>19</v>
      </c>
      <c r="F900" s="237" t="s">
        <v>806</v>
      </c>
      <c r="G900" s="235"/>
      <c r="H900" s="236" t="s">
        <v>19</v>
      </c>
      <c r="I900" s="238"/>
      <c r="J900" s="235"/>
      <c r="K900" s="235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248</v>
      </c>
      <c r="AU900" s="243" t="s">
        <v>78</v>
      </c>
      <c r="AV900" s="13" t="s">
        <v>76</v>
      </c>
      <c r="AW900" s="13" t="s">
        <v>32</v>
      </c>
      <c r="AX900" s="13" t="s">
        <v>69</v>
      </c>
      <c r="AY900" s="243" t="s">
        <v>238</v>
      </c>
    </row>
    <row r="901" s="14" customFormat="1">
      <c r="A901" s="14"/>
      <c r="B901" s="244"/>
      <c r="C901" s="245"/>
      <c r="D901" s="227" t="s">
        <v>248</v>
      </c>
      <c r="E901" s="246" t="s">
        <v>19</v>
      </c>
      <c r="F901" s="247" t="s">
        <v>807</v>
      </c>
      <c r="G901" s="245"/>
      <c r="H901" s="248">
        <v>33.845999999999997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248</v>
      </c>
      <c r="AU901" s="254" t="s">
        <v>78</v>
      </c>
      <c r="AV901" s="14" t="s">
        <v>78</v>
      </c>
      <c r="AW901" s="14" t="s">
        <v>32</v>
      </c>
      <c r="AX901" s="14" t="s">
        <v>69</v>
      </c>
      <c r="AY901" s="254" t="s">
        <v>238</v>
      </c>
    </row>
    <row r="902" s="16" customFormat="1">
      <c r="A902" s="16"/>
      <c r="B902" s="266"/>
      <c r="C902" s="267"/>
      <c r="D902" s="227" t="s">
        <v>248</v>
      </c>
      <c r="E902" s="268" t="s">
        <v>19</v>
      </c>
      <c r="F902" s="269" t="s">
        <v>808</v>
      </c>
      <c r="G902" s="267"/>
      <c r="H902" s="270">
        <v>140.602</v>
      </c>
      <c r="I902" s="271"/>
      <c r="J902" s="267"/>
      <c r="K902" s="267"/>
      <c r="L902" s="272"/>
      <c r="M902" s="273"/>
      <c r="N902" s="274"/>
      <c r="O902" s="274"/>
      <c r="P902" s="274"/>
      <c r="Q902" s="274"/>
      <c r="R902" s="274"/>
      <c r="S902" s="274"/>
      <c r="T902" s="275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76" t="s">
        <v>248</v>
      </c>
      <c r="AU902" s="276" t="s">
        <v>78</v>
      </c>
      <c r="AV902" s="16" t="s">
        <v>109</v>
      </c>
      <c r="AW902" s="16" t="s">
        <v>32</v>
      </c>
      <c r="AX902" s="16" t="s">
        <v>69</v>
      </c>
      <c r="AY902" s="276" t="s">
        <v>238</v>
      </c>
    </row>
    <row r="903" s="15" customFormat="1">
      <c r="A903" s="15"/>
      <c r="B903" s="255"/>
      <c r="C903" s="256"/>
      <c r="D903" s="227" t="s">
        <v>248</v>
      </c>
      <c r="E903" s="257" t="s">
        <v>19</v>
      </c>
      <c r="F903" s="258" t="s">
        <v>253</v>
      </c>
      <c r="G903" s="256"/>
      <c r="H903" s="259">
        <v>140.602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5" t="s">
        <v>248</v>
      </c>
      <c r="AU903" s="265" t="s">
        <v>78</v>
      </c>
      <c r="AV903" s="15" t="s">
        <v>244</v>
      </c>
      <c r="AW903" s="15" t="s">
        <v>32</v>
      </c>
      <c r="AX903" s="15" t="s">
        <v>76</v>
      </c>
      <c r="AY903" s="265" t="s">
        <v>238</v>
      </c>
    </row>
    <row r="904" s="2" customFormat="1" ht="37.8" customHeight="1">
      <c r="A904" s="39"/>
      <c r="B904" s="40"/>
      <c r="C904" s="214" t="s">
        <v>565</v>
      </c>
      <c r="D904" s="214" t="s">
        <v>240</v>
      </c>
      <c r="E904" s="215" t="s">
        <v>875</v>
      </c>
      <c r="F904" s="216" t="s">
        <v>876</v>
      </c>
      <c r="G904" s="217" t="s">
        <v>112</v>
      </c>
      <c r="H904" s="218">
        <v>1194.0440000000001</v>
      </c>
      <c r="I904" s="219"/>
      <c r="J904" s="220">
        <f>ROUND(I904*H904,2)</f>
        <v>0</v>
      </c>
      <c r="K904" s="216" t="s">
        <v>243</v>
      </c>
      <c r="L904" s="45"/>
      <c r="M904" s="221" t="s">
        <v>19</v>
      </c>
      <c r="N904" s="222" t="s">
        <v>40</v>
      </c>
      <c r="O904" s="85"/>
      <c r="P904" s="223">
        <f>O904*H904</f>
        <v>0</v>
      </c>
      <c r="Q904" s="223">
        <v>0.019699999999999999</v>
      </c>
      <c r="R904" s="223">
        <f>Q904*H904</f>
        <v>23.5226668</v>
      </c>
      <c r="S904" s="223">
        <v>0</v>
      </c>
      <c r="T904" s="224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25" t="s">
        <v>244</v>
      </c>
      <c r="AT904" s="225" t="s">
        <v>240</v>
      </c>
      <c r="AU904" s="225" t="s">
        <v>78</v>
      </c>
      <c r="AY904" s="18" t="s">
        <v>238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8" t="s">
        <v>76</v>
      </c>
      <c r="BK904" s="226">
        <f>ROUND(I904*H904,2)</f>
        <v>0</v>
      </c>
      <c r="BL904" s="18" t="s">
        <v>244</v>
      </c>
      <c r="BM904" s="225" t="s">
        <v>877</v>
      </c>
    </row>
    <row r="905" s="2" customFormat="1">
      <c r="A905" s="39"/>
      <c r="B905" s="40"/>
      <c r="C905" s="41"/>
      <c r="D905" s="227" t="s">
        <v>245</v>
      </c>
      <c r="E905" s="41"/>
      <c r="F905" s="228" t="s">
        <v>878</v>
      </c>
      <c r="G905" s="41"/>
      <c r="H905" s="41"/>
      <c r="I905" s="229"/>
      <c r="J905" s="41"/>
      <c r="K905" s="41"/>
      <c r="L905" s="45"/>
      <c r="M905" s="230"/>
      <c r="N905" s="231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245</v>
      </c>
      <c r="AU905" s="18" t="s">
        <v>78</v>
      </c>
    </row>
    <row r="906" s="2" customFormat="1">
      <c r="A906" s="39"/>
      <c r="B906" s="40"/>
      <c r="C906" s="41"/>
      <c r="D906" s="232" t="s">
        <v>246</v>
      </c>
      <c r="E906" s="41"/>
      <c r="F906" s="233" t="s">
        <v>879</v>
      </c>
      <c r="G906" s="41"/>
      <c r="H906" s="41"/>
      <c r="I906" s="229"/>
      <c r="J906" s="41"/>
      <c r="K906" s="41"/>
      <c r="L906" s="45"/>
      <c r="M906" s="230"/>
      <c r="N906" s="231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246</v>
      </c>
      <c r="AU906" s="18" t="s">
        <v>78</v>
      </c>
    </row>
    <row r="907" s="13" customFormat="1">
      <c r="A907" s="13"/>
      <c r="B907" s="234"/>
      <c r="C907" s="235"/>
      <c r="D907" s="227" t="s">
        <v>248</v>
      </c>
      <c r="E907" s="236" t="s">
        <v>19</v>
      </c>
      <c r="F907" s="237" t="s">
        <v>321</v>
      </c>
      <c r="G907" s="235"/>
      <c r="H907" s="236" t="s">
        <v>19</v>
      </c>
      <c r="I907" s="238"/>
      <c r="J907" s="235"/>
      <c r="K907" s="235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248</v>
      </c>
      <c r="AU907" s="243" t="s">
        <v>78</v>
      </c>
      <c r="AV907" s="13" t="s">
        <v>76</v>
      </c>
      <c r="AW907" s="13" t="s">
        <v>32</v>
      </c>
      <c r="AX907" s="13" t="s">
        <v>69</v>
      </c>
      <c r="AY907" s="243" t="s">
        <v>238</v>
      </c>
    </row>
    <row r="908" s="14" customFormat="1">
      <c r="A908" s="14"/>
      <c r="B908" s="244"/>
      <c r="C908" s="245"/>
      <c r="D908" s="227" t="s">
        <v>248</v>
      </c>
      <c r="E908" s="246" t="s">
        <v>19</v>
      </c>
      <c r="F908" s="247" t="s">
        <v>140</v>
      </c>
      <c r="G908" s="245"/>
      <c r="H908" s="248">
        <v>1399.932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248</v>
      </c>
      <c r="AU908" s="254" t="s">
        <v>78</v>
      </c>
      <c r="AV908" s="14" t="s">
        <v>78</v>
      </c>
      <c r="AW908" s="14" t="s">
        <v>32</v>
      </c>
      <c r="AX908" s="14" t="s">
        <v>69</v>
      </c>
      <c r="AY908" s="254" t="s">
        <v>238</v>
      </c>
    </row>
    <row r="909" s="13" customFormat="1">
      <c r="A909" s="13"/>
      <c r="B909" s="234"/>
      <c r="C909" s="235"/>
      <c r="D909" s="227" t="s">
        <v>248</v>
      </c>
      <c r="E909" s="236" t="s">
        <v>19</v>
      </c>
      <c r="F909" s="237" t="s">
        <v>880</v>
      </c>
      <c r="G909" s="235"/>
      <c r="H909" s="236" t="s">
        <v>19</v>
      </c>
      <c r="I909" s="238"/>
      <c r="J909" s="235"/>
      <c r="K909" s="235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248</v>
      </c>
      <c r="AU909" s="243" t="s">
        <v>78</v>
      </c>
      <c r="AV909" s="13" t="s">
        <v>76</v>
      </c>
      <c r="AW909" s="13" t="s">
        <v>32</v>
      </c>
      <c r="AX909" s="13" t="s">
        <v>69</v>
      </c>
      <c r="AY909" s="243" t="s">
        <v>238</v>
      </c>
    </row>
    <row r="910" s="14" customFormat="1">
      <c r="A910" s="14"/>
      <c r="B910" s="244"/>
      <c r="C910" s="245"/>
      <c r="D910" s="227" t="s">
        <v>248</v>
      </c>
      <c r="E910" s="246" t="s">
        <v>19</v>
      </c>
      <c r="F910" s="247" t="s">
        <v>881</v>
      </c>
      <c r="G910" s="245"/>
      <c r="H910" s="248">
        <v>-205.88800000000001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248</v>
      </c>
      <c r="AU910" s="254" t="s">
        <v>78</v>
      </c>
      <c r="AV910" s="14" t="s">
        <v>78</v>
      </c>
      <c r="AW910" s="14" t="s">
        <v>32</v>
      </c>
      <c r="AX910" s="14" t="s">
        <v>69</v>
      </c>
      <c r="AY910" s="254" t="s">
        <v>238</v>
      </c>
    </row>
    <row r="911" s="15" customFormat="1">
      <c r="A911" s="15"/>
      <c r="B911" s="255"/>
      <c r="C911" s="256"/>
      <c r="D911" s="227" t="s">
        <v>248</v>
      </c>
      <c r="E911" s="257" t="s">
        <v>19</v>
      </c>
      <c r="F911" s="258" t="s">
        <v>253</v>
      </c>
      <c r="G911" s="256"/>
      <c r="H911" s="259">
        <v>1194.0440000000001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248</v>
      </c>
      <c r="AU911" s="265" t="s">
        <v>78</v>
      </c>
      <c r="AV911" s="15" t="s">
        <v>244</v>
      </c>
      <c r="AW911" s="15" t="s">
        <v>32</v>
      </c>
      <c r="AX911" s="15" t="s">
        <v>76</v>
      </c>
      <c r="AY911" s="265" t="s">
        <v>238</v>
      </c>
    </row>
    <row r="912" s="2" customFormat="1" ht="16.5" customHeight="1">
      <c r="A912" s="39"/>
      <c r="B912" s="40"/>
      <c r="C912" s="214" t="s">
        <v>882</v>
      </c>
      <c r="D912" s="214" t="s">
        <v>240</v>
      </c>
      <c r="E912" s="215" t="s">
        <v>883</v>
      </c>
      <c r="F912" s="216" t="s">
        <v>884</v>
      </c>
      <c r="G912" s="217" t="s">
        <v>112</v>
      </c>
      <c r="H912" s="218">
        <v>715.33000000000004</v>
      </c>
      <c r="I912" s="219"/>
      <c r="J912" s="220">
        <f>ROUND(I912*H912,2)</f>
        <v>0</v>
      </c>
      <c r="K912" s="216" t="s">
        <v>243</v>
      </c>
      <c r="L912" s="45"/>
      <c r="M912" s="221" t="s">
        <v>19</v>
      </c>
      <c r="N912" s="222" t="s">
        <v>40</v>
      </c>
      <c r="O912" s="85"/>
      <c r="P912" s="223">
        <f>O912*H912</f>
        <v>0</v>
      </c>
      <c r="Q912" s="223">
        <v>0</v>
      </c>
      <c r="R912" s="223">
        <f>Q912*H912</f>
        <v>0</v>
      </c>
      <c r="S912" s="223">
        <v>0</v>
      </c>
      <c r="T912" s="224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25" t="s">
        <v>244</v>
      </c>
      <c r="AT912" s="225" t="s">
        <v>240</v>
      </c>
      <c r="AU912" s="225" t="s">
        <v>78</v>
      </c>
      <c r="AY912" s="18" t="s">
        <v>238</v>
      </c>
      <c r="BE912" s="226">
        <f>IF(N912="základní",J912,0)</f>
        <v>0</v>
      </c>
      <c r="BF912" s="226">
        <f>IF(N912="snížená",J912,0)</f>
        <v>0</v>
      </c>
      <c r="BG912" s="226">
        <f>IF(N912="zákl. přenesená",J912,0)</f>
        <v>0</v>
      </c>
      <c r="BH912" s="226">
        <f>IF(N912="sníž. přenesená",J912,0)</f>
        <v>0</v>
      </c>
      <c r="BI912" s="226">
        <f>IF(N912="nulová",J912,0)</f>
        <v>0</v>
      </c>
      <c r="BJ912" s="18" t="s">
        <v>76</v>
      </c>
      <c r="BK912" s="226">
        <f>ROUND(I912*H912,2)</f>
        <v>0</v>
      </c>
      <c r="BL912" s="18" t="s">
        <v>244</v>
      </c>
      <c r="BM912" s="225" t="s">
        <v>885</v>
      </c>
    </row>
    <row r="913" s="2" customFormat="1">
      <c r="A913" s="39"/>
      <c r="B913" s="40"/>
      <c r="C913" s="41"/>
      <c r="D913" s="227" t="s">
        <v>245</v>
      </c>
      <c r="E913" s="41"/>
      <c r="F913" s="228" t="s">
        <v>884</v>
      </c>
      <c r="G913" s="41"/>
      <c r="H913" s="41"/>
      <c r="I913" s="229"/>
      <c r="J913" s="41"/>
      <c r="K913" s="41"/>
      <c r="L913" s="45"/>
      <c r="M913" s="230"/>
      <c r="N913" s="231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245</v>
      </c>
      <c r="AU913" s="18" t="s">
        <v>78</v>
      </c>
    </row>
    <row r="914" s="2" customFormat="1">
      <c r="A914" s="39"/>
      <c r="B914" s="40"/>
      <c r="C914" s="41"/>
      <c r="D914" s="232" t="s">
        <v>246</v>
      </c>
      <c r="E914" s="41"/>
      <c r="F914" s="233" t="s">
        <v>886</v>
      </c>
      <c r="G914" s="41"/>
      <c r="H914" s="41"/>
      <c r="I914" s="229"/>
      <c r="J914" s="41"/>
      <c r="K914" s="41"/>
      <c r="L914" s="45"/>
      <c r="M914" s="230"/>
      <c r="N914" s="231"/>
      <c r="O914" s="85"/>
      <c r="P914" s="85"/>
      <c r="Q914" s="85"/>
      <c r="R914" s="85"/>
      <c r="S914" s="85"/>
      <c r="T914" s="86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246</v>
      </c>
      <c r="AU914" s="18" t="s">
        <v>78</v>
      </c>
    </row>
    <row r="915" s="13" customFormat="1">
      <c r="A915" s="13"/>
      <c r="B915" s="234"/>
      <c r="C915" s="235"/>
      <c r="D915" s="227" t="s">
        <v>248</v>
      </c>
      <c r="E915" s="236" t="s">
        <v>19</v>
      </c>
      <c r="F915" s="237" t="s">
        <v>321</v>
      </c>
      <c r="G915" s="235"/>
      <c r="H915" s="236" t="s">
        <v>19</v>
      </c>
      <c r="I915" s="238"/>
      <c r="J915" s="235"/>
      <c r="K915" s="235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248</v>
      </c>
      <c r="AU915" s="243" t="s">
        <v>78</v>
      </c>
      <c r="AV915" s="13" t="s">
        <v>76</v>
      </c>
      <c r="AW915" s="13" t="s">
        <v>32</v>
      </c>
      <c r="AX915" s="13" t="s">
        <v>69</v>
      </c>
      <c r="AY915" s="243" t="s">
        <v>238</v>
      </c>
    </row>
    <row r="916" s="14" customFormat="1">
      <c r="A916" s="14"/>
      <c r="B916" s="244"/>
      <c r="C916" s="245"/>
      <c r="D916" s="227" t="s">
        <v>248</v>
      </c>
      <c r="E916" s="246" t="s">
        <v>19</v>
      </c>
      <c r="F916" s="247" t="s">
        <v>143</v>
      </c>
      <c r="G916" s="245"/>
      <c r="H916" s="248">
        <v>715.33000000000004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248</v>
      </c>
      <c r="AU916" s="254" t="s">
        <v>78</v>
      </c>
      <c r="AV916" s="14" t="s">
        <v>78</v>
      </c>
      <c r="AW916" s="14" t="s">
        <v>32</v>
      </c>
      <c r="AX916" s="14" t="s">
        <v>69</v>
      </c>
      <c r="AY916" s="254" t="s">
        <v>238</v>
      </c>
    </row>
    <row r="917" s="15" customFormat="1">
      <c r="A917" s="15"/>
      <c r="B917" s="255"/>
      <c r="C917" s="256"/>
      <c r="D917" s="227" t="s">
        <v>248</v>
      </c>
      <c r="E917" s="257" t="s">
        <v>19</v>
      </c>
      <c r="F917" s="258" t="s">
        <v>253</v>
      </c>
      <c r="G917" s="256"/>
      <c r="H917" s="259">
        <v>715.33000000000004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5" t="s">
        <v>248</v>
      </c>
      <c r="AU917" s="265" t="s">
        <v>78</v>
      </c>
      <c r="AV917" s="15" t="s">
        <v>244</v>
      </c>
      <c r="AW917" s="15" t="s">
        <v>32</v>
      </c>
      <c r="AX917" s="15" t="s">
        <v>76</v>
      </c>
      <c r="AY917" s="265" t="s">
        <v>238</v>
      </c>
    </row>
    <row r="918" s="2" customFormat="1" ht="24.15" customHeight="1">
      <c r="A918" s="39"/>
      <c r="B918" s="40"/>
      <c r="C918" s="214" t="s">
        <v>586</v>
      </c>
      <c r="D918" s="214" t="s">
        <v>240</v>
      </c>
      <c r="E918" s="215" t="s">
        <v>887</v>
      </c>
      <c r="F918" s="216" t="s">
        <v>888</v>
      </c>
      <c r="G918" s="217" t="s">
        <v>112</v>
      </c>
      <c r="H918" s="218">
        <v>154.595</v>
      </c>
      <c r="I918" s="219"/>
      <c r="J918" s="220">
        <f>ROUND(I918*H918,2)</f>
        <v>0</v>
      </c>
      <c r="K918" s="216" t="s">
        <v>243</v>
      </c>
      <c r="L918" s="45"/>
      <c r="M918" s="221" t="s">
        <v>19</v>
      </c>
      <c r="N918" s="222" t="s">
        <v>40</v>
      </c>
      <c r="O918" s="85"/>
      <c r="P918" s="223">
        <f>O918*H918</f>
        <v>0</v>
      </c>
      <c r="Q918" s="223">
        <v>0</v>
      </c>
      <c r="R918" s="223">
        <f>Q918*H918</f>
        <v>0</v>
      </c>
      <c r="S918" s="223">
        <v>0</v>
      </c>
      <c r="T918" s="224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25" t="s">
        <v>244</v>
      </c>
      <c r="AT918" s="225" t="s">
        <v>240</v>
      </c>
      <c r="AU918" s="225" t="s">
        <v>78</v>
      </c>
      <c r="AY918" s="18" t="s">
        <v>238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8" t="s">
        <v>76</v>
      </c>
      <c r="BK918" s="226">
        <f>ROUND(I918*H918,2)</f>
        <v>0</v>
      </c>
      <c r="BL918" s="18" t="s">
        <v>244</v>
      </c>
      <c r="BM918" s="225" t="s">
        <v>889</v>
      </c>
    </row>
    <row r="919" s="2" customFormat="1">
      <c r="A919" s="39"/>
      <c r="B919" s="40"/>
      <c r="C919" s="41"/>
      <c r="D919" s="227" t="s">
        <v>245</v>
      </c>
      <c r="E919" s="41"/>
      <c r="F919" s="228" t="s">
        <v>888</v>
      </c>
      <c r="G919" s="41"/>
      <c r="H919" s="41"/>
      <c r="I919" s="229"/>
      <c r="J919" s="41"/>
      <c r="K919" s="41"/>
      <c r="L919" s="45"/>
      <c r="M919" s="230"/>
      <c r="N919" s="231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245</v>
      </c>
      <c r="AU919" s="18" t="s">
        <v>78</v>
      </c>
    </row>
    <row r="920" s="2" customFormat="1">
      <c r="A920" s="39"/>
      <c r="B920" s="40"/>
      <c r="C920" s="41"/>
      <c r="D920" s="232" t="s">
        <v>246</v>
      </c>
      <c r="E920" s="41"/>
      <c r="F920" s="233" t="s">
        <v>890</v>
      </c>
      <c r="G920" s="41"/>
      <c r="H920" s="41"/>
      <c r="I920" s="229"/>
      <c r="J920" s="41"/>
      <c r="K920" s="41"/>
      <c r="L920" s="45"/>
      <c r="M920" s="230"/>
      <c r="N920" s="231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246</v>
      </c>
      <c r="AU920" s="18" t="s">
        <v>78</v>
      </c>
    </row>
    <row r="921" s="13" customFormat="1">
      <c r="A921" s="13"/>
      <c r="B921" s="234"/>
      <c r="C921" s="235"/>
      <c r="D921" s="227" t="s">
        <v>248</v>
      </c>
      <c r="E921" s="236" t="s">
        <v>19</v>
      </c>
      <c r="F921" s="237" t="s">
        <v>341</v>
      </c>
      <c r="G921" s="235"/>
      <c r="H921" s="236" t="s">
        <v>19</v>
      </c>
      <c r="I921" s="238"/>
      <c r="J921" s="235"/>
      <c r="K921" s="235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248</v>
      </c>
      <c r="AU921" s="243" t="s">
        <v>78</v>
      </c>
      <c r="AV921" s="13" t="s">
        <v>76</v>
      </c>
      <c r="AW921" s="13" t="s">
        <v>32</v>
      </c>
      <c r="AX921" s="13" t="s">
        <v>69</v>
      </c>
      <c r="AY921" s="243" t="s">
        <v>238</v>
      </c>
    </row>
    <row r="922" s="14" customFormat="1">
      <c r="A922" s="14"/>
      <c r="B922" s="244"/>
      <c r="C922" s="245"/>
      <c r="D922" s="227" t="s">
        <v>248</v>
      </c>
      <c r="E922" s="246" t="s">
        <v>19</v>
      </c>
      <c r="F922" s="247" t="s">
        <v>891</v>
      </c>
      <c r="G922" s="245"/>
      <c r="H922" s="248">
        <v>4.1299999999999999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248</v>
      </c>
      <c r="AU922" s="254" t="s">
        <v>78</v>
      </c>
      <c r="AV922" s="14" t="s">
        <v>78</v>
      </c>
      <c r="AW922" s="14" t="s">
        <v>32</v>
      </c>
      <c r="AX922" s="14" t="s">
        <v>69</v>
      </c>
      <c r="AY922" s="254" t="s">
        <v>238</v>
      </c>
    </row>
    <row r="923" s="14" customFormat="1">
      <c r="A923" s="14"/>
      <c r="B923" s="244"/>
      <c r="C923" s="245"/>
      <c r="D923" s="227" t="s">
        <v>248</v>
      </c>
      <c r="E923" s="246" t="s">
        <v>19</v>
      </c>
      <c r="F923" s="247" t="s">
        <v>892</v>
      </c>
      <c r="G923" s="245"/>
      <c r="H923" s="248">
        <v>2.9700000000000002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248</v>
      </c>
      <c r="AU923" s="254" t="s">
        <v>78</v>
      </c>
      <c r="AV923" s="14" t="s">
        <v>78</v>
      </c>
      <c r="AW923" s="14" t="s">
        <v>32</v>
      </c>
      <c r="AX923" s="14" t="s">
        <v>69</v>
      </c>
      <c r="AY923" s="254" t="s">
        <v>238</v>
      </c>
    </row>
    <row r="924" s="14" customFormat="1">
      <c r="A924" s="14"/>
      <c r="B924" s="244"/>
      <c r="C924" s="245"/>
      <c r="D924" s="227" t="s">
        <v>248</v>
      </c>
      <c r="E924" s="246" t="s">
        <v>19</v>
      </c>
      <c r="F924" s="247" t="s">
        <v>893</v>
      </c>
      <c r="G924" s="245"/>
      <c r="H924" s="248">
        <v>8.1999999999999993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248</v>
      </c>
      <c r="AU924" s="254" t="s">
        <v>78</v>
      </c>
      <c r="AV924" s="14" t="s">
        <v>78</v>
      </c>
      <c r="AW924" s="14" t="s">
        <v>32</v>
      </c>
      <c r="AX924" s="14" t="s">
        <v>69</v>
      </c>
      <c r="AY924" s="254" t="s">
        <v>238</v>
      </c>
    </row>
    <row r="925" s="14" customFormat="1">
      <c r="A925" s="14"/>
      <c r="B925" s="244"/>
      <c r="C925" s="245"/>
      <c r="D925" s="227" t="s">
        <v>248</v>
      </c>
      <c r="E925" s="246" t="s">
        <v>19</v>
      </c>
      <c r="F925" s="247" t="s">
        <v>894</v>
      </c>
      <c r="G925" s="245"/>
      <c r="H925" s="248">
        <v>1.7490000000000001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248</v>
      </c>
      <c r="AU925" s="254" t="s">
        <v>78</v>
      </c>
      <c r="AV925" s="14" t="s">
        <v>78</v>
      </c>
      <c r="AW925" s="14" t="s">
        <v>32</v>
      </c>
      <c r="AX925" s="14" t="s">
        <v>69</v>
      </c>
      <c r="AY925" s="254" t="s">
        <v>238</v>
      </c>
    </row>
    <row r="926" s="14" customFormat="1">
      <c r="A926" s="14"/>
      <c r="B926" s="244"/>
      <c r="C926" s="245"/>
      <c r="D926" s="227" t="s">
        <v>248</v>
      </c>
      <c r="E926" s="246" t="s">
        <v>19</v>
      </c>
      <c r="F926" s="247" t="s">
        <v>895</v>
      </c>
      <c r="G926" s="245"/>
      <c r="H926" s="248">
        <v>6.6670999999999996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248</v>
      </c>
      <c r="AU926" s="254" t="s">
        <v>78</v>
      </c>
      <c r="AV926" s="14" t="s">
        <v>78</v>
      </c>
      <c r="AW926" s="14" t="s">
        <v>32</v>
      </c>
      <c r="AX926" s="14" t="s">
        <v>69</v>
      </c>
      <c r="AY926" s="254" t="s">
        <v>238</v>
      </c>
    </row>
    <row r="927" s="14" customFormat="1">
      <c r="A927" s="14"/>
      <c r="B927" s="244"/>
      <c r="C927" s="245"/>
      <c r="D927" s="227" t="s">
        <v>248</v>
      </c>
      <c r="E927" s="246" t="s">
        <v>19</v>
      </c>
      <c r="F927" s="247" t="s">
        <v>896</v>
      </c>
      <c r="G927" s="245"/>
      <c r="H927" s="248">
        <v>10.875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248</v>
      </c>
      <c r="AU927" s="254" t="s">
        <v>78</v>
      </c>
      <c r="AV927" s="14" t="s">
        <v>78</v>
      </c>
      <c r="AW927" s="14" t="s">
        <v>32</v>
      </c>
      <c r="AX927" s="14" t="s">
        <v>69</v>
      </c>
      <c r="AY927" s="254" t="s">
        <v>238</v>
      </c>
    </row>
    <row r="928" s="14" customFormat="1">
      <c r="A928" s="14"/>
      <c r="B928" s="244"/>
      <c r="C928" s="245"/>
      <c r="D928" s="227" t="s">
        <v>248</v>
      </c>
      <c r="E928" s="246" t="s">
        <v>19</v>
      </c>
      <c r="F928" s="247" t="s">
        <v>897</v>
      </c>
      <c r="G928" s="245"/>
      <c r="H928" s="248">
        <v>2.9700000000000002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248</v>
      </c>
      <c r="AU928" s="254" t="s">
        <v>78</v>
      </c>
      <c r="AV928" s="14" t="s">
        <v>78</v>
      </c>
      <c r="AW928" s="14" t="s">
        <v>32</v>
      </c>
      <c r="AX928" s="14" t="s">
        <v>69</v>
      </c>
      <c r="AY928" s="254" t="s">
        <v>238</v>
      </c>
    </row>
    <row r="929" s="14" customFormat="1">
      <c r="A929" s="14"/>
      <c r="B929" s="244"/>
      <c r="C929" s="245"/>
      <c r="D929" s="227" t="s">
        <v>248</v>
      </c>
      <c r="E929" s="246" t="s">
        <v>19</v>
      </c>
      <c r="F929" s="247" t="s">
        <v>898</v>
      </c>
      <c r="G929" s="245"/>
      <c r="H929" s="248">
        <v>20.399999999999999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248</v>
      </c>
      <c r="AU929" s="254" t="s">
        <v>78</v>
      </c>
      <c r="AV929" s="14" t="s">
        <v>78</v>
      </c>
      <c r="AW929" s="14" t="s">
        <v>32</v>
      </c>
      <c r="AX929" s="14" t="s">
        <v>69</v>
      </c>
      <c r="AY929" s="254" t="s">
        <v>238</v>
      </c>
    </row>
    <row r="930" s="14" customFormat="1">
      <c r="A930" s="14"/>
      <c r="B930" s="244"/>
      <c r="C930" s="245"/>
      <c r="D930" s="227" t="s">
        <v>248</v>
      </c>
      <c r="E930" s="246" t="s">
        <v>19</v>
      </c>
      <c r="F930" s="247" t="s">
        <v>899</v>
      </c>
      <c r="G930" s="245"/>
      <c r="H930" s="248">
        <v>2.2440000000000002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248</v>
      </c>
      <c r="AU930" s="254" t="s">
        <v>78</v>
      </c>
      <c r="AV930" s="14" t="s">
        <v>78</v>
      </c>
      <c r="AW930" s="14" t="s">
        <v>32</v>
      </c>
      <c r="AX930" s="14" t="s">
        <v>69</v>
      </c>
      <c r="AY930" s="254" t="s">
        <v>238</v>
      </c>
    </row>
    <row r="931" s="14" customFormat="1">
      <c r="A931" s="14"/>
      <c r="B931" s="244"/>
      <c r="C931" s="245"/>
      <c r="D931" s="227" t="s">
        <v>248</v>
      </c>
      <c r="E931" s="246" t="s">
        <v>19</v>
      </c>
      <c r="F931" s="247" t="s">
        <v>900</v>
      </c>
      <c r="G931" s="245"/>
      <c r="H931" s="248">
        <v>2.7587999999999999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248</v>
      </c>
      <c r="AU931" s="254" t="s">
        <v>78</v>
      </c>
      <c r="AV931" s="14" t="s">
        <v>78</v>
      </c>
      <c r="AW931" s="14" t="s">
        <v>32</v>
      </c>
      <c r="AX931" s="14" t="s">
        <v>69</v>
      </c>
      <c r="AY931" s="254" t="s">
        <v>238</v>
      </c>
    </row>
    <row r="932" s="14" customFormat="1">
      <c r="A932" s="14"/>
      <c r="B932" s="244"/>
      <c r="C932" s="245"/>
      <c r="D932" s="227" t="s">
        <v>248</v>
      </c>
      <c r="E932" s="246" t="s">
        <v>19</v>
      </c>
      <c r="F932" s="247" t="s">
        <v>901</v>
      </c>
      <c r="G932" s="245"/>
      <c r="H932" s="248">
        <v>2.3679999999999999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248</v>
      </c>
      <c r="AU932" s="254" t="s">
        <v>78</v>
      </c>
      <c r="AV932" s="14" t="s">
        <v>78</v>
      </c>
      <c r="AW932" s="14" t="s">
        <v>32</v>
      </c>
      <c r="AX932" s="14" t="s">
        <v>69</v>
      </c>
      <c r="AY932" s="254" t="s">
        <v>238</v>
      </c>
    </row>
    <row r="933" s="14" customFormat="1">
      <c r="A933" s="14"/>
      <c r="B933" s="244"/>
      <c r="C933" s="245"/>
      <c r="D933" s="227" t="s">
        <v>248</v>
      </c>
      <c r="E933" s="246" t="s">
        <v>19</v>
      </c>
      <c r="F933" s="247" t="s">
        <v>902</v>
      </c>
      <c r="G933" s="245"/>
      <c r="H933" s="248">
        <v>2.3519999999999999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248</v>
      </c>
      <c r="AU933" s="254" t="s">
        <v>78</v>
      </c>
      <c r="AV933" s="14" t="s">
        <v>78</v>
      </c>
      <c r="AW933" s="14" t="s">
        <v>32</v>
      </c>
      <c r="AX933" s="14" t="s">
        <v>69</v>
      </c>
      <c r="AY933" s="254" t="s">
        <v>238</v>
      </c>
    </row>
    <row r="934" s="14" customFormat="1">
      <c r="A934" s="14"/>
      <c r="B934" s="244"/>
      <c r="C934" s="245"/>
      <c r="D934" s="227" t="s">
        <v>248</v>
      </c>
      <c r="E934" s="246" t="s">
        <v>19</v>
      </c>
      <c r="F934" s="247" t="s">
        <v>903</v>
      </c>
      <c r="G934" s="245"/>
      <c r="H934" s="248">
        <v>9.5999999999999996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248</v>
      </c>
      <c r="AU934" s="254" t="s">
        <v>78</v>
      </c>
      <c r="AV934" s="14" t="s">
        <v>78</v>
      </c>
      <c r="AW934" s="14" t="s">
        <v>32</v>
      </c>
      <c r="AX934" s="14" t="s">
        <v>69</v>
      </c>
      <c r="AY934" s="254" t="s">
        <v>238</v>
      </c>
    </row>
    <row r="935" s="14" customFormat="1">
      <c r="A935" s="14"/>
      <c r="B935" s="244"/>
      <c r="C935" s="245"/>
      <c r="D935" s="227" t="s">
        <v>248</v>
      </c>
      <c r="E935" s="246" t="s">
        <v>19</v>
      </c>
      <c r="F935" s="247" t="s">
        <v>904</v>
      </c>
      <c r="G935" s="245"/>
      <c r="H935" s="248">
        <v>0.58499999999999996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248</v>
      </c>
      <c r="AU935" s="254" t="s">
        <v>78</v>
      </c>
      <c r="AV935" s="14" t="s">
        <v>78</v>
      </c>
      <c r="AW935" s="14" t="s">
        <v>32</v>
      </c>
      <c r="AX935" s="14" t="s">
        <v>69</v>
      </c>
      <c r="AY935" s="254" t="s">
        <v>238</v>
      </c>
    </row>
    <row r="936" s="16" customFormat="1">
      <c r="A936" s="16"/>
      <c r="B936" s="266"/>
      <c r="C936" s="267"/>
      <c r="D936" s="227" t="s">
        <v>248</v>
      </c>
      <c r="E936" s="268" t="s">
        <v>19</v>
      </c>
      <c r="F936" s="269" t="s">
        <v>264</v>
      </c>
      <c r="G936" s="267"/>
      <c r="H936" s="270">
        <v>77.868899999999996</v>
      </c>
      <c r="I936" s="271"/>
      <c r="J936" s="267"/>
      <c r="K936" s="267"/>
      <c r="L936" s="272"/>
      <c r="M936" s="273"/>
      <c r="N936" s="274"/>
      <c r="O936" s="274"/>
      <c r="P936" s="274"/>
      <c r="Q936" s="274"/>
      <c r="R936" s="274"/>
      <c r="S936" s="274"/>
      <c r="T936" s="27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76" t="s">
        <v>248</v>
      </c>
      <c r="AU936" s="276" t="s">
        <v>78</v>
      </c>
      <c r="AV936" s="16" t="s">
        <v>109</v>
      </c>
      <c r="AW936" s="16" t="s">
        <v>32</v>
      </c>
      <c r="AX936" s="16" t="s">
        <v>69</v>
      </c>
      <c r="AY936" s="276" t="s">
        <v>238</v>
      </c>
    </row>
    <row r="937" s="13" customFormat="1">
      <c r="A937" s="13"/>
      <c r="B937" s="234"/>
      <c r="C937" s="235"/>
      <c r="D937" s="227" t="s">
        <v>248</v>
      </c>
      <c r="E937" s="236" t="s">
        <v>19</v>
      </c>
      <c r="F937" s="237" t="s">
        <v>540</v>
      </c>
      <c r="G937" s="235"/>
      <c r="H937" s="236" t="s">
        <v>19</v>
      </c>
      <c r="I937" s="238"/>
      <c r="J937" s="235"/>
      <c r="K937" s="235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248</v>
      </c>
      <c r="AU937" s="243" t="s">
        <v>78</v>
      </c>
      <c r="AV937" s="13" t="s">
        <v>76</v>
      </c>
      <c r="AW937" s="13" t="s">
        <v>32</v>
      </c>
      <c r="AX937" s="13" t="s">
        <v>69</v>
      </c>
      <c r="AY937" s="243" t="s">
        <v>238</v>
      </c>
    </row>
    <row r="938" s="14" customFormat="1">
      <c r="A938" s="14"/>
      <c r="B938" s="244"/>
      <c r="C938" s="245"/>
      <c r="D938" s="227" t="s">
        <v>248</v>
      </c>
      <c r="E938" s="246" t="s">
        <v>19</v>
      </c>
      <c r="F938" s="247" t="s">
        <v>905</v>
      </c>
      <c r="G938" s="245"/>
      <c r="H938" s="248">
        <v>24.48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248</v>
      </c>
      <c r="AU938" s="254" t="s">
        <v>78</v>
      </c>
      <c r="AV938" s="14" t="s">
        <v>78</v>
      </c>
      <c r="AW938" s="14" t="s">
        <v>32</v>
      </c>
      <c r="AX938" s="14" t="s">
        <v>69</v>
      </c>
      <c r="AY938" s="254" t="s">
        <v>238</v>
      </c>
    </row>
    <row r="939" s="14" customFormat="1">
      <c r="A939" s="14"/>
      <c r="B939" s="244"/>
      <c r="C939" s="245"/>
      <c r="D939" s="227" t="s">
        <v>248</v>
      </c>
      <c r="E939" s="246" t="s">
        <v>19</v>
      </c>
      <c r="F939" s="247" t="s">
        <v>906</v>
      </c>
      <c r="G939" s="245"/>
      <c r="H939" s="248">
        <v>4.032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248</v>
      </c>
      <c r="AU939" s="254" t="s">
        <v>78</v>
      </c>
      <c r="AV939" s="14" t="s">
        <v>78</v>
      </c>
      <c r="AW939" s="14" t="s">
        <v>32</v>
      </c>
      <c r="AX939" s="14" t="s">
        <v>69</v>
      </c>
      <c r="AY939" s="254" t="s">
        <v>238</v>
      </c>
    </row>
    <row r="940" s="14" customFormat="1">
      <c r="A940" s="14"/>
      <c r="B940" s="244"/>
      <c r="C940" s="245"/>
      <c r="D940" s="227" t="s">
        <v>248</v>
      </c>
      <c r="E940" s="246" t="s">
        <v>19</v>
      </c>
      <c r="F940" s="247" t="s">
        <v>896</v>
      </c>
      <c r="G940" s="245"/>
      <c r="H940" s="248">
        <v>10.875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248</v>
      </c>
      <c r="AU940" s="254" t="s">
        <v>78</v>
      </c>
      <c r="AV940" s="14" t="s">
        <v>78</v>
      </c>
      <c r="AW940" s="14" t="s">
        <v>32</v>
      </c>
      <c r="AX940" s="14" t="s">
        <v>69</v>
      </c>
      <c r="AY940" s="254" t="s">
        <v>238</v>
      </c>
    </row>
    <row r="941" s="16" customFormat="1">
      <c r="A941" s="16"/>
      <c r="B941" s="266"/>
      <c r="C941" s="267"/>
      <c r="D941" s="227" t="s">
        <v>248</v>
      </c>
      <c r="E941" s="268" t="s">
        <v>19</v>
      </c>
      <c r="F941" s="269" t="s">
        <v>541</v>
      </c>
      <c r="G941" s="267"/>
      <c r="H941" s="270">
        <v>39.387</v>
      </c>
      <c r="I941" s="271"/>
      <c r="J941" s="267"/>
      <c r="K941" s="267"/>
      <c r="L941" s="272"/>
      <c r="M941" s="273"/>
      <c r="N941" s="274"/>
      <c r="O941" s="274"/>
      <c r="P941" s="274"/>
      <c r="Q941" s="274"/>
      <c r="R941" s="274"/>
      <c r="S941" s="274"/>
      <c r="T941" s="275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T941" s="276" t="s">
        <v>248</v>
      </c>
      <c r="AU941" s="276" t="s">
        <v>78</v>
      </c>
      <c r="AV941" s="16" t="s">
        <v>109</v>
      </c>
      <c r="AW941" s="16" t="s">
        <v>32</v>
      </c>
      <c r="AX941" s="16" t="s">
        <v>69</v>
      </c>
      <c r="AY941" s="276" t="s">
        <v>238</v>
      </c>
    </row>
    <row r="942" s="13" customFormat="1">
      <c r="A942" s="13"/>
      <c r="B942" s="234"/>
      <c r="C942" s="235"/>
      <c r="D942" s="227" t="s">
        <v>248</v>
      </c>
      <c r="E942" s="236" t="s">
        <v>19</v>
      </c>
      <c r="F942" s="237" t="s">
        <v>549</v>
      </c>
      <c r="G942" s="235"/>
      <c r="H942" s="236" t="s">
        <v>19</v>
      </c>
      <c r="I942" s="238"/>
      <c r="J942" s="235"/>
      <c r="K942" s="235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248</v>
      </c>
      <c r="AU942" s="243" t="s">
        <v>78</v>
      </c>
      <c r="AV942" s="13" t="s">
        <v>76</v>
      </c>
      <c r="AW942" s="13" t="s">
        <v>32</v>
      </c>
      <c r="AX942" s="13" t="s">
        <v>69</v>
      </c>
      <c r="AY942" s="243" t="s">
        <v>238</v>
      </c>
    </row>
    <row r="943" s="14" customFormat="1">
      <c r="A943" s="14"/>
      <c r="B943" s="244"/>
      <c r="C943" s="245"/>
      <c r="D943" s="227" t="s">
        <v>248</v>
      </c>
      <c r="E943" s="246" t="s">
        <v>19</v>
      </c>
      <c r="F943" s="247" t="s">
        <v>907</v>
      </c>
      <c r="G943" s="245"/>
      <c r="H943" s="248">
        <v>16.32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248</v>
      </c>
      <c r="AU943" s="254" t="s">
        <v>78</v>
      </c>
      <c r="AV943" s="14" t="s">
        <v>78</v>
      </c>
      <c r="AW943" s="14" t="s">
        <v>32</v>
      </c>
      <c r="AX943" s="14" t="s">
        <v>69</v>
      </c>
      <c r="AY943" s="254" t="s">
        <v>238</v>
      </c>
    </row>
    <row r="944" s="14" customFormat="1">
      <c r="A944" s="14"/>
      <c r="B944" s="244"/>
      <c r="C944" s="245"/>
      <c r="D944" s="227" t="s">
        <v>248</v>
      </c>
      <c r="E944" s="246" t="s">
        <v>19</v>
      </c>
      <c r="F944" s="247" t="s">
        <v>908</v>
      </c>
      <c r="G944" s="245"/>
      <c r="H944" s="248">
        <v>5.0999999999999996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248</v>
      </c>
      <c r="AU944" s="254" t="s">
        <v>78</v>
      </c>
      <c r="AV944" s="14" t="s">
        <v>78</v>
      </c>
      <c r="AW944" s="14" t="s">
        <v>32</v>
      </c>
      <c r="AX944" s="14" t="s">
        <v>69</v>
      </c>
      <c r="AY944" s="254" t="s">
        <v>238</v>
      </c>
    </row>
    <row r="945" s="14" customFormat="1">
      <c r="A945" s="14"/>
      <c r="B945" s="244"/>
      <c r="C945" s="245"/>
      <c r="D945" s="227" t="s">
        <v>248</v>
      </c>
      <c r="E945" s="246" t="s">
        <v>19</v>
      </c>
      <c r="F945" s="247" t="s">
        <v>909</v>
      </c>
      <c r="G945" s="245"/>
      <c r="H945" s="248">
        <v>3.2999999999999998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248</v>
      </c>
      <c r="AU945" s="254" t="s">
        <v>78</v>
      </c>
      <c r="AV945" s="14" t="s">
        <v>78</v>
      </c>
      <c r="AW945" s="14" t="s">
        <v>32</v>
      </c>
      <c r="AX945" s="14" t="s">
        <v>69</v>
      </c>
      <c r="AY945" s="254" t="s">
        <v>238</v>
      </c>
    </row>
    <row r="946" s="14" customFormat="1">
      <c r="A946" s="14"/>
      <c r="B946" s="244"/>
      <c r="C946" s="245"/>
      <c r="D946" s="227" t="s">
        <v>248</v>
      </c>
      <c r="E946" s="246" t="s">
        <v>19</v>
      </c>
      <c r="F946" s="247" t="s">
        <v>906</v>
      </c>
      <c r="G946" s="245"/>
      <c r="H946" s="248">
        <v>4.032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248</v>
      </c>
      <c r="AU946" s="254" t="s">
        <v>78</v>
      </c>
      <c r="AV946" s="14" t="s">
        <v>78</v>
      </c>
      <c r="AW946" s="14" t="s">
        <v>32</v>
      </c>
      <c r="AX946" s="14" t="s">
        <v>69</v>
      </c>
      <c r="AY946" s="254" t="s">
        <v>238</v>
      </c>
    </row>
    <row r="947" s="14" customFormat="1">
      <c r="A947" s="14"/>
      <c r="B947" s="244"/>
      <c r="C947" s="245"/>
      <c r="D947" s="227" t="s">
        <v>248</v>
      </c>
      <c r="E947" s="246" t="s">
        <v>19</v>
      </c>
      <c r="F947" s="247" t="s">
        <v>910</v>
      </c>
      <c r="G947" s="245"/>
      <c r="H947" s="248">
        <v>8.5875000000000004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248</v>
      </c>
      <c r="AU947" s="254" t="s">
        <v>78</v>
      </c>
      <c r="AV947" s="14" t="s">
        <v>78</v>
      </c>
      <c r="AW947" s="14" t="s">
        <v>32</v>
      </c>
      <c r="AX947" s="14" t="s">
        <v>69</v>
      </c>
      <c r="AY947" s="254" t="s">
        <v>238</v>
      </c>
    </row>
    <row r="948" s="16" customFormat="1">
      <c r="A948" s="16"/>
      <c r="B948" s="266"/>
      <c r="C948" s="267"/>
      <c r="D948" s="227" t="s">
        <v>248</v>
      </c>
      <c r="E948" s="268" t="s">
        <v>19</v>
      </c>
      <c r="F948" s="269" t="s">
        <v>550</v>
      </c>
      <c r="G948" s="267"/>
      <c r="H948" s="270">
        <v>37.339500000000001</v>
      </c>
      <c r="I948" s="271"/>
      <c r="J948" s="267"/>
      <c r="K948" s="267"/>
      <c r="L948" s="272"/>
      <c r="M948" s="273"/>
      <c r="N948" s="274"/>
      <c r="O948" s="274"/>
      <c r="P948" s="274"/>
      <c r="Q948" s="274"/>
      <c r="R948" s="274"/>
      <c r="S948" s="274"/>
      <c r="T948" s="27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76" t="s">
        <v>248</v>
      </c>
      <c r="AU948" s="276" t="s">
        <v>78</v>
      </c>
      <c r="AV948" s="16" t="s">
        <v>109</v>
      </c>
      <c r="AW948" s="16" t="s">
        <v>32</v>
      </c>
      <c r="AX948" s="16" t="s">
        <v>69</v>
      </c>
      <c r="AY948" s="276" t="s">
        <v>238</v>
      </c>
    </row>
    <row r="949" s="15" customFormat="1">
      <c r="A949" s="15"/>
      <c r="B949" s="255"/>
      <c r="C949" s="256"/>
      <c r="D949" s="227" t="s">
        <v>248</v>
      </c>
      <c r="E949" s="257" t="s">
        <v>911</v>
      </c>
      <c r="F949" s="258" t="s">
        <v>253</v>
      </c>
      <c r="G949" s="256"/>
      <c r="H949" s="259">
        <v>154.59540000000001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5" t="s">
        <v>248</v>
      </c>
      <c r="AU949" s="265" t="s">
        <v>78</v>
      </c>
      <c r="AV949" s="15" t="s">
        <v>244</v>
      </c>
      <c r="AW949" s="15" t="s">
        <v>32</v>
      </c>
      <c r="AX949" s="15" t="s">
        <v>76</v>
      </c>
      <c r="AY949" s="265" t="s">
        <v>238</v>
      </c>
    </row>
    <row r="950" s="2" customFormat="1" ht="16.5" customHeight="1">
      <c r="A950" s="39"/>
      <c r="B950" s="40"/>
      <c r="C950" s="214" t="s">
        <v>912</v>
      </c>
      <c r="D950" s="214" t="s">
        <v>240</v>
      </c>
      <c r="E950" s="215" t="s">
        <v>913</v>
      </c>
      <c r="F950" s="216" t="s">
        <v>914</v>
      </c>
      <c r="G950" s="217" t="s">
        <v>112</v>
      </c>
      <c r="H950" s="218">
        <v>67.260000000000005</v>
      </c>
      <c r="I950" s="219"/>
      <c r="J950" s="220">
        <f>ROUND(I950*H950,2)</f>
        <v>0</v>
      </c>
      <c r="K950" s="216" t="s">
        <v>243</v>
      </c>
      <c r="L950" s="45"/>
      <c r="M950" s="221" t="s">
        <v>19</v>
      </c>
      <c r="N950" s="222" t="s">
        <v>40</v>
      </c>
      <c r="O950" s="85"/>
      <c r="P950" s="223">
        <f>O950*H950</f>
        <v>0</v>
      </c>
      <c r="Q950" s="223">
        <v>0.00025999999999999998</v>
      </c>
      <c r="R950" s="223">
        <f>Q950*H950</f>
        <v>0.017487599999999999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244</v>
      </c>
      <c r="AT950" s="225" t="s">
        <v>240</v>
      </c>
      <c r="AU950" s="225" t="s">
        <v>78</v>
      </c>
      <c r="AY950" s="18" t="s">
        <v>238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76</v>
      </c>
      <c r="BK950" s="226">
        <f>ROUND(I950*H950,2)</f>
        <v>0</v>
      </c>
      <c r="BL950" s="18" t="s">
        <v>244</v>
      </c>
      <c r="BM950" s="225" t="s">
        <v>915</v>
      </c>
    </row>
    <row r="951" s="2" customFormat="1">
      <c r="A951" s="39"/>
      <c r="B951" s="40"/>
      <c r="C951" s="41"/>
      <c r="D951" s="227" t="s">
        <v>245</v>
      </c>
      <c r="E951" s="41"/>
      <c r="F951" s="228" t="s">
        <v>914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245</v>
      </c>
      <c r="AU951" s="18" t="s">
        <v>78</v>
      </c>
    </row>
    <row r="952" s="2" customFormat="1">
      <c r="A952" s="39"/>
      <c r="B952" s="40"/>
      <c r="C952" s="41"/>
      <c r="D952" s="232" t="s">
        <v>246</v>
      </c>
      <c r="E952" s="41"/>
      <c r="F952" s="233" t="s">
        <v>916</v>
      </c>
      <c r="G952" s="41"/>
      <c r="H952" s="41"/>
      <c r="I952" s="229"/>
      <c r="J952" s="41"/>
      <c r="K952" s="41"/>
      <c r="L952" s="45"/>
      <c r="M952" s="230"/>
      <c r="N952" s="231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246</v>
      </c>
      <c r="AU952" s="18" t="s">
        <v>78</v>
      </c>
    </row>
    <row r="953" s="13" customFormat="1">
      <c r="A953" s="13"/>
      <c r="B953" s="234"/>
      <c r="C953" s="235"/>
      <c r="D953" s="227" t="s">
        <v>248</v>
      </c>
      <c r="E953" s="236" t="s">
        <v>19</v>
      </c>
      <c r="F953" s="237" t="s">
        <v>321</v>
      </c>
      <c r="G953" s="235"/>
      <c r="H953" s="236" t="s">
        <v>19</v>
      </c>
      <c r="I953" s="238"/>
      <c r="J953" s="235"/>
      <c r="K953" s="235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248</v>
      </c>
      <c r="AU953" s="243" t="s">
        <v>78</v>
      </c>
      <c r="AV953" s="13" t="s">
        <v>76</v>
      </c>
      <c r="AW953" s="13" t="s">
        <v>32</v>
      </c>
      <c r="AX953" s="13" t="s">
        <v>69</v>
      </c>
      <c r="AY953" s="243" t="s">
        <v>238</v>
      </c>
    </row>
    <row r="954" s="13" customFormat="1">
      <c r="A954" s="13"/>
      <c r="B954" s="234"/>
      <c r="C954" s="235"/>
      <c r="D954" s="227" t="s">
        <v>248</v>
      </c>
      <c r="E954" s="236" t="s">
        <v>19</v>
      </c>
      <c r="F954" s="237" t="s">
        <v>917</v>
      </c>
      <c r="G954" s="235"/>
      <c r="H954" s="236" t="s">
        <v>19</v>
      </c>
      <c r="I954" s="238"/>
      <c r="J954" s="235"/>
      <c r="K954" s="235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248</v>
      </c>
      <c r="AU954" s="243" t="s">
        <v>78</v>
      </c>
      <c r="AV954" s="13" t="s">
        <v>76</v>
      </c>
      <c r="AW954" s="13" t="s">
        <v>32</v>
      </c>
      <c r="AX954" s="13" t="s">
        <v>69</v>
      </c>
      <c r="AY954" s="243" t="s">
        <v>238</v>
      </c>
    </row>
    <row r="955" s="14" customFormat="1">
      <c r="A955" s="14"/>
      <c r="B955" s="244"/>
      <c r="C955" s="245"/>
      <c r="D955" s="227" t="s">
        <v>248</v>
      </c>
      <c r="E955" s="246" t="s">
        <v>19</v>
      </c>
      <c r="F955" s="247" t="s">
        <v>918</v>
      </c>
      <c r="G955" s="245"/>
      <c r="H955" s="248">
        <v>67.260000000000005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248</v>
      </c>
      <c r="AU955" s="254" t="s">
        <v>78</v>
      </c>
      <c r="AV955" s="14" t="s">
        <v>78</v>
      </c>
      <c r="AW955" s="14" t="s">
        <v>32</v>
      </c>
      <c r="AX955" s="14" t="s">
        <v>69</v>
      </c>
      <c r="AY955" s="254" t="s">
        <v>238</v>
      </c>
    </row>
    <row r="956" s="15" customFormat="1">
      <c r="A956" s="15"/>
      <c r="B956" s="255"/>
      <c r="C956" s="256"/>
      <c r="D956" s="227" t="s">
        <v>248</v>
      </c>
      <c r="E956" s="257" t="s">
        <v>19</v>
      </c>
      <c r="F956" s="258" t="s">
        <v>253</v>
      </c>
      <c r="G956" s="256"/>
      <c r="H956" s="259">
        <v>67.260000000000005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248</v>
      </c>
      <c r="AU956" s="265" t="s">
        <v>78</v>
      </c>
      <c r="AV956" s="15" t="s">
        <v>244</v>
      </c>
      <c r="AW956" s="15" t="s">
        <v>32</v>
      </c>
      <c r="AX956" s="15" t="s">
        <v>76</v>
      </c>
      <c r="AY956" s="265" t="s">
        <v>238</v>
      </c>
    </row>
    <row r="957" s="2" customFormat="1" ht="24.15" customHeight="1">
      <c r="A957" s="39"/>
      <c r="B957" s="40"/>
      <c r="C957" s="214" t="s">
        <v>594</v>
      </c>
      <c r="D957" s="214" t="s">
        <v>240</v>
      </c>
      <c r="E957" s="215" t="s">
        <v>919</v>
      </c>
      <c r="F957" s="216" t="s">
        <v>920</v>
      </c>
      <c r="G957" s="217" t="s">
        <v>112</v>
      </c>
      <c r="H957" s="218">
        <v>67.260000000000005</v>
      </c>
      <c r="I957" s="219"/>
      <c r="J957" s="220">
        <f>ROUND(I957*H957,2)</f>
        <v>0</v>
      </c>
      <c r="K957" s="216" t="s">
        <v>581</v>
      </c>
      <c r="L957" s="45"/>
      <c r="M957" s="221" t="s">
        <v>19</v>
      </c>
      <c r="N957" s="222" t="s">
        <v>40</v>
      </c>
      <c r="O957" s="85"/>
      <c r="P957" s="223">
        <f>O957*H957</f>
        <v>0</v>
      </c>
      <c r="Q957" s="223">
        <v>0.0099423199999999993</v>
      </c>
      <c r="R957" s="223">
        <f>Q957*H957</f>
        <v>0.66872044320000001</v>
      </c>
      <c r="S957" s="223">
        <v>0</v>
      </c>
      <c r="T957" s="224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25" t="s">
        <v>244</v>
      </c>
      <c r="AT957" s="225" t="s">
        <v>240</v>
      </c>
      <c r="AU957" s="225" t="s">
        <v>78</v>
      </c>
      <c r="AY957" s="18" t="s">
        <v>238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8" t="s">
        <v>76</v>
      </c>
      <c r="BK957" s="226">
        <f>ROUND(I957*H957,2)</f>
        <v>0</v>
      </c>
      <c r="BL957" s="18" t="s">
        <v>244</v>
      </c>
      <c r="BM957" s="225" t="s">
        <v>921</v>
      </c>
    </row>
    <row r="958" s="2" customFormat="1">
      <c r="A958" s="39"/>
      <c r="B958" s="40"/>
      <c r="C958" s="41"/>
      <c r="D958" s="227" t="s">
        <v>245</v>
      </c>
      <c r="E958" s="41"/>
      <c r="F958" s="228" t="s">
        <v>920</v>
      </c>
      <c r="G958" s="41"/>
      <c r="H958" s="41"/>
      <c r="I958" s="229"/>
      <c r="J958" s="41"/>
      <c r="K958" s="41"/>
      <c r="L958" s="45"/>
      <c r="M958" s="230"/>
      <c r="N958" s="231"/>
      <c r="O958" s="85"/>
      <c r="P958" s="85"/>
      <c r="Q958" s="85"/>
      <c r="R958" s="85"/>
      <c r="S958" s="85"/>
      <c r="T958" s="86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245</v>
      </c>
      <c r="AU958" s="18" t="s">
        <v>78</v>
      </c>
    </row>
    <row r="959" s="13" customFormat="1">
      <c r="A959" s="13"/>
      <c r="B959" s="234"/>
      <c r="C959" s="235"/>
      <c r="D959" s="227" t="s">
        <v>248</v>
      </c>
      <c r="E959" s="236" t="s">
        <v>19</v>
      </c>
      <c r="F959" s="237" t="s">
        <v>321</v>
      </c>
      <c r="G959" s="235"/>
      <c r="H959" s="236" t="s">
        <v>19</v>
      </c>
      <c r="I959" s="238"/>
      <c r="J959" s="235"/>
      <c r="K959" s="235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248</v>
      </c>
      <c r="AU959" s="243" t="s">
        <v>78</v>
      </c>
      <c r="AV959" s="13" t="s">
        <v>76</v>
      </c>
      <c r="AW959" s="13" t="s">
        <v>32</v>
      </c>
      <c r="AX959" s="13" t="s">
        <v>69</v>
      </c>
      <c r="AY959" s="243" t="s">
        <v>238</v>
      </c>
    </row>
    <row r="960" s="13" customFormat="1">
      <c r="A960" s="13"/>
      <c r="B960" s="234"/>
      <c r="C960" s="235"/>
      <c r="D960" s="227" t="s">
        <v>248</v>
      </c>
      <c r="E960" s="236" t="s">
        <v>19</v>
      </c>
      <c r="F960" s="237" t="s">
        <v>922</v>
      </c>
      <c r="G960" s="235"/>
      <c r="H960" s="236" t="s">
        <v>19</v>
      </c>
      <c r="I960" s="238"/>
      <c r="J960" s="235"/>
      <c r="K960" s="235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248</v>
      </c>
      <c r="AU960" s="243" t="s">
        <v>78</v>
      </c>
      <c r="AV960" s="13" t="s">
        <v>76</v>
      </c>
      <c r="AW960" s="13" t="s">
        <v>32</v>
      </c>
      <c r="AX960" s="13" t="s">
        <v>69</v>
      </c>
      <c r="AY960" s="243" t="s">
        <v>238</v>
      </c>
    </row>
    <row r="961" s="14" customFormat="1">
      <c r="A961" s="14"/>
      <c r="B961" s="244"/>
      <c r="C961" s="245"/>
      <c r="D961" s="227" t="s">
        <v>248</v>
      </c>
      <c r="E961" s="246" t="s">
        <v>19</v>
      </c>
      <c r="F961" s="247" t="s">
        <v>923</v>
      </c>
      <c r="G961" s="245"/>
      <c r="H961" s="248">
        <v>67.260000000000005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248</v>
      </c>
      <c r="AU961" s="254" t="s">
        <v>78</v>
      </c>
      <c r="AV961" s="14" t="s">
        <v>78</v>
      </c>
      <c r="AW961" s="14" t="s">
        <v>32</v>
      </c>
      <c r="AX961" s="14" t="s">
        <v>69</v>
      </c>
      <c r="AY961" s="254" t="s">
        <v>238</v>
      </c>
    </row>
    <row r="962" s="15" customFormat="1">
      <c r="A962" s="15"/>
      <c r="B962" s="255"/>
      <c r="C962" s="256"/>
      <c r="D962" s="227" t="s">
        <v>248</v>
      </c>
      <c r="E962" s="257" t="s">
        <v>19</v>
      </c>
      <c r="F962" s="258" t="s">
        <v>253</v>
      </c>
      <c r="G962" s="256"/>
      <c r="H962" s="259">
        <v>67.260000000000005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248</v>
      </c>
      <c r="AU962" s="265" t="s">
        <v>78</v>
      </c>
      <c r="AV962" s="15" t="s">
        <v>244</v>
      </c>
      <c r="AW962" s="15" t="s">
        <v>32</v>
      </c>
      <c r="AX962" s="15" t="s">
        <v>76</v>
      </c>
      <c r="AY962" s="265" t="s">
        <v>238</v>
      </c>
    </row>
    <row r="963" s="2" customFormat="1" ht="33" customHeight="1">
      <c r="A963" s="39"/>
      <c r="B963" s="40"/>
      <c r="C963" s="214" t="s">
        <v>924</v>
      </c>
      <c r="D963" s="214" t="s">
        <v>240</v>
      </c>
      <c r="E963" s="215" t="s">
        <v>925</v>
      </c>
      <c r="F963" s="216" t="s">
        <v>926</v>
      </c>
      <c r="G963" s="217" t="s">
        <v>281</v>
      </c>
      <c r="H963" s="218">
        <v>6</v>
      </c>
      <c r="I963" s="219"/>
      <c r="J963" s="220">
        <f>ROUND(I963*H963,2)</f>
        <v>0</v>
      </c>
      <c r="K963" s="216" t="s">
        <v>243</v>
      </c>
      <c r="L963" s="45"/>
      <c r="M963" s="221" t="s">
        <v>19</v>
      </c>
      <c r="N963" s="222" t="s">
        <v>40</v>
      </c>
      <c r="O963" s="85"/>
      <c r="P963" s="223">
        <f>O963*H963</f>
        <v>0</v>
      </c>
      <c r="Q963" s="223">
        <v>0.0015200000000000001</v>
      </c>
      <c r="R963" s="223">
        <f>Q963*H963</f>
        <v>0.0091199999999999996</v>
      </c>
      <c r="S963" s="223">
        <v>0</v>
      </c>
      <c r="T963" s="224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25" t="s">
        <v>244</v>
      </c>
      <c r="AT963" s="225" t="s">
        <v>240</v>
      </c>
      <c r="AU963" s="225" t="s">
        <v>78</v>
      </c>
      <c r="AY963" s="18" t="s">
        <v>238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8" t="s">
        <v>76</v>
      </c>
      <c r="BK963" s="226">
        <f>ROUND(I963*H963,2)</f>
        <v>0</v>
      </c>
      <c r="BL963" s="18" t="s">
        <v>244</v>
      </c>
      <c r="BM963" s="225" t="s">
        <v>927</v>
      </c>
    </row>
    <row r="964" s="2" customFormat="1">
      <c r="A964" s="39"/>
      <c r="B964" s="40"/>
      <c r="C964" s="41"/>
      <c r="D964" s="227" t="s">
        <v>245</v>
      </c>
      <c r="E964" s="41"/>
      <c r="F964" s="228" t="s">
        <v>926</v>
      </c>
      <c r="G964" s="41"/>
      <c r="H964" s="41"/>
      <c r="I964" s="229"/>
      <c r="J964" s="41"/>
      <c r="K964" s="41"/>
      <c r="L964" s="45"/>
      <c r="M964" s="230"/>
      <c r="N964" s="231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245</v>
      </c>
      <c r="AU964" s="18" t="s">
        <v>78</v>
      </c>
    </row>
    <row r="965" s="2" customFormat="1">
      <c r="A965" s="39"/>
      <c r="B965" s="40"/>
      <c r="C965" s="41"/>
      <c r="D965" s="232" t="s">
        <v>246</v>
      </c>
      <c r="E965" s="41"/>
      <c r="F965" s="233" t="s">
        <v>928</v>
      </c>
      <c r="G965" s="41"/>
      <c r="H965" s="41"/>
      <c r="I965" s="229"/>
      <c r="J965" s="41"/>
      <c r="K965" s="41"/>
      <c r="L965" s="45"/>
      <c r="M965" s="230"/>
      <c r="N965" s="231"/>
      <c r="O965" s="85"/>
      <c r="P965" s="85"/>
      <c r="Q965" s="85"/>
      <c r="R965" s="85"/>
      <c r="S965" s="85"/>
      <c r="T965" s="86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246</v>
      </c>
      <c r="AU965" s="18" t="s">
        <v>78</v>
      </c>
    </row>
    <row r="966" s="13" customFormat="1">
      <c r="A966" s="13"/>
      <c r="B966" s="234"/>
      <c r="C966" s="235"/>
      <c r="D966" s="227" t="s">
        <v>248</v>
      </c>
      <c r="E966" s="236" t="s">
        <v>19</v>
      </c>
      <c r="F966" s="237" t="s">
        <v>929</v>
      </c>
      <c r="G966" s="235"/>
      <c r="H966" s="236" t="s">
        <v>19</v>
      </c>
      <c r="I966" s="238"/>
      <c r="J966" s="235"/>
      <c r="K966" s="235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248</v>
      </c>
      <c r="AU966" s="243" t="s">
        <v>78</v>
      </c>
      <c r="AV966" s="13" t="s">
        <v>76</v>
      </c>
      <c r="AW966" s="13" t="s">
        <v>32</v>
      </c>
      <c r="AX966" s="13" t="s">
        <v>69</v>
      </c>
      <c r="AY966" s="243" t="s">
        <v>238</v>
      </c>
    </row>
    <row r="967" s="14" customFormat="1">
      <c r="A967" s="14"/>
      <c r="B967" s="244"/>
      <c r="C967" s="245"/>
      <c r="D967" s="227" t="s">
        <v>248</v>
      </c>
      <c r="E967" s="246" t="s">
        <v>19</v>
      </c>
      <c r="F967" s="247" t="s">
        <v>930</v>
      </c>
      <c r="G967" s="245"/>
      <c r="H967" s="248">
        <v>6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248</v>
      </c>
      <c r="AU967" s="254" t="s">
        <v>78</v>
      </c>
      <c r="AV967" s="14" t="s">
        <v>78</v>
      </c>
      <c r="AW967" s="14" t="s">
        <v>32</v>
      </c>
      <c r="AX967" s="14" t="s">
        <v>69</v>
      </c>
      <c r="AY967" s="254" t="s">
        <v>238</v>
      </c>
    </row>
    <row r="968" s="15" customFormat="1">
      <c r="A968" s="15"/>
      <c r="B968" s="255"/>
      <c r="C968" s="256"/>
      <c r="D968" s="227" t="s">
        <v>248</v>
      </c>
      <c r="E968" s="257" t="s">
        <v>19</v>
      </c>
      <c r="F968" s="258" t="s">
        <v>253</v>
      </c>
      <c r="G968" s="256"/>
      <c r="H968" s="259">
        <v>6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248</v>
      </c>
      <c r="AU968" s="265" t="s">
        <v>78</v>
      </c>
      <c r="AV968" s="15" t="s">
        <v>244</v>
      </c>
      <c r="AW968" s="15" t="s">
        <v>32</v>
      </c>
      <c r="AX968" s="15" t="s">
        <v>76</v>
      </c>
      <c r="AY968" s="265" t="s">
        <v>238</v>
      </c>
    </row>
    <row r="969" s="2" customFormat="1" ht="21.75" customHeight="1">
      <c r="A969" s="39"/>
      <c r="B969" s="40"/>
      <c r="C969" s="214" t="s">
        <v>602</v>
      </c>
      <c r="D969" s="214" t="s">
        <v>240</v>
      </c>
      <c r="E969" s="215" t="s">
        <v>931</v>
      </c>
      <c r="F969" s="216" t="s">
        <v>932</v>
      </c>
      <c r="G969" s="217" t="s">
        <v>281</v>
      </c>
      <c r="H969" s="218">
        <v>14</v>
      </c>
      <c r="I969" s="219"/>
      <c r="J969" s="220">
        <f>ROUND(I969*H969,2)</f>
        <v>0</v>
      </c>
      <c r="K969" s="216" t="s">
        <v>243</v>
      </c>
      <c r="L969" s="45"/>
      <c r="M969" s="221" t="s">
        <v>19</v>
      </c>
      <c r="N969" s="222" t="s">
        <v>40</v>
      </c>
      <c r="O969" s="85"/>
      <c r="P969" s="223">
        <f>O969*H969</f>
        <v>0</v>
      </c>
      <c r="Q969" s="223">
        <v>0.04684</v>
      </c>
      <c r="R969" s="223">
        <f>Q969*H969</f>
        <v>0.65576000000000001</v>
      </c>
      <c r="S969" s="223">
        <v>0</v>
      </c>
      <c r="T969" s="224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25" t="s">
        <v>244</v>
      </c>
      <c r="AT969" s="225" t="s">
        <v>240</v>
      </c>
      <c r="AU969" s="225" t="s">
        <v>78</v>
      </c>
      <c r="AY969" s="18" t="s">
        <v>238</v>
      </c>
      <c r="BE969" s="226">
        <f>IF(N969="základní",J969,0)</f>
        <v>0</v>
      </c>
      <c r="BF969" s="226">
        <f>IF(N969="snížená",J969,0)</f>
        <v>0</v>
      </c>
      <c r="BG969" s="226">
        <f>IF(N969="zákl. přenesená",J969,0)</f>
        <v>0</v>
      </c>
      <c r="BH969" s="226">
        <f>IF(N969="sníž. přenesená",J969,0)</f>
        <v>0</v>
      </c>
      <c r="BI969" s="226">
        <f>IF(N969="nulová",J969,0)</f>
        <v>0</v>
      </c>
      <c r="BJ969" s="18" t="s">
        <v>76</v>
      </c>
      <c r="BK969" s="226">
        <f>ROUND(I969*H969,2)</f>
        <v>0</v>
      </c>
      <c r="BL969" s="18" t="s">
        <v>244</v>
      </c>
      <c r="BM969" s="225" t="s">
        <v>933</v>
      </c>
    </row>
    <row r="970" s="2" customFormat="1">
      <c r="A970" s="39"/>
      <c r="B970" s="40"/>
      <c r="C970" s="41"/>
      <c r="D970" s="227" t="s">
        <v>245</v>
      </c>
      <c r="E970" s="41"/>
      <c r="F970" s="228" t="s">
        <v>932</v>
      </c>
      <c r="G970" s="41"/>
      <c r="H970" s="41"/>
      <c r="I970" s="229"/>
      <c r="J970" s="41"/>
      <c r="K970" s="41"/>
      <c r="L970" s="45"/>
      <c r="M970" s="230"/>
      <c r="N970" s="231"/>
      <c r="O970" s="85"/>
      <c r="P970" s="85"/>
      <c r="Q970" s="85"/>
      <c r="R970" s="85"/>
      <c r="S970" s="85"/>
      <c r="T970" s="86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245</v>
      </c>
      <c r="AU970" s="18" t="s">
        <v>78</v>
      </c>
    </row>
    <row r="971" s="2" customFormat="1">
      <c r="A971" s="39"/>
      <c r="B971" s="40"/>
      <c r="C971" s="41"/>
      <c r="D971" s="232" t="s">
        <v>246</v>
      </c>
      <c r="E971" s="41"/>
      <c r="F971" s="233" t="s">
        <v>934</v>
      </c>
      <c r="G971" s="41"/>
      <c r="H971" s="41"/>
      <c r="I971" s="229"/>
      <c r="J971" s="41"/>
      <c r="K971" s="41"/>
      <c r="L971" s="45"/>
      <c r="M971" s="230"/>
      <c r="N971" s="231"/>
      <c r="O971" s="85"/>
      <c r="P971" s="85"/>
      <c r="Q971" s="85"/>
      <c r="R971" s="85"/>
      <c r="S971" s="85"/>
      <c r="T971" s="86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246</v>
      </c>
      <c r="AU971" s="18" t="s">
        <v>78</v>
      </c>
    </row>
    <row r="972" s="2" customFormat="1" ht="33" customHeight="1">
      <c r="A972" s="39"/>
      <c r="B972" s="40"/>
      <c r="C972" s="277" t="s">
        <v>935</v>
      </c>
      <c r="D972" s="277" t="s">
        <v>425</v>
      </c>
      <c r="E972" s="278" t="s">
        <v>936</v>
      </c>
      <c r="F972" s="279" t="s">
        <v>937</v>
      </c>
      <c r="G972" s="280" t="s">
        <v>281</v>
      </c>
      <c r="H972" s="281">
        <v>8</v>
      </c>
      <c r="I972" s="282"/>
      <c r="J972" s="283">
        <f>ROUND(I972*H972,2)</f>
        <v>0</v>
      </c>
      <c r="K972" s="279" t="s">
        <v>243</v>
      </c>
      <c r="L972" s="284"/>
      <c r="M972" s="285" t="s">
        <v>19</v>
      </c>
      <c r="N972" s="286" t="s">
        <v>40</v>
      </c>
      <c r="O972" s="85"/>
      <c r="P972" s="223">
        <f>O972*H972</f>
        <v>0</v>
      </c>
      <c r="Q972" s="223">
        <v>0.012250000000000001</v>
      </c>
      <c r="R972" s="223">
        <f>Q972*H972</f>
        <v>0.098000000000000004</v>
      </c>
      <c r="S972" s="223">
        <v>0</v>
      </c>
      <c r="T972" s="224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25" t="s">
        <v>267</v>
      </c>
      <c r="AT972" s="225" t="s">
        <v>425</v>
      </c>
      <c r="AU972" s="225" t="s">
        <v>78</v>
      </c>
      <c r="AY972" s="18" t="s">
        <v>238</v>
      </c>
      <c r="BE972" s="226">
        <f>IF(N972="základní",J972,0)</f>
        <v>0</v>
      </c>
      <c r="BF972" s="226">
        <f>IF(N972="snížená",J972,0)</f>
        <v>0</v>
      </c>
      <c r="BG972" s="226">
        <f>IF(N972="zákl. přenesená",J972,0)</f>
        <v>0</v>
      </c>
      <c r="BH972" s="226">
        <f>IF(N972="sníž. přenesená",J972,0)</f>
        <v>0</v>
      </c>
      <c r="BI972" s="226">
        <f>IF(N972="nulová",J972,0)</f>
        <v>0</v>
      </c>
      <c r="BJ972" s="18" t="s">
        <v>76</v>
      </c>
      <c r="BK972" s="226">
        <f>ROUND(I972*H972,2)</f>
        <v>0</v>
      </c>
      <c r="BL972" s="18" t="s">
        <v>244</v>
      </c>
      <c r="BM972" s="225" t="s">
        <v>938</v>
      </c>
    </row>
    <row r="973" s="2" customFormat="1">
      <c r="A973" s="39"/>
      <c r="B973" s="40"/>
      <c r="C973" s="41"/>
      <c r="D973" s="227" t="s">
        <v>245</v>
      </c>
      <c r="E973" s="41"/>
      <c r="F973" s="228" t="s">
        <v>937</v>
      </c>
      <c r="G973" s="41"/>
      <c r="H973" s="41"/>
      <c r="I973" s="229"/>
      <c r="J973" s="41"/>
      <c r="K973" s="41"/>
      <c r="L973" s="45"/>
      <c r="M973" s="230"/>
      <c r="N973" s="231"/>
      <c r="O973" s="85"/>
      <c r="P973" s="85"/>
      <c r="Q973" s="85"/>
      <c r="R973" s="85"/>
      <c r="S973" s="85"/>
      <c r="T973" s="86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245</v>
      </c>
      <c r="AU973" s="18" t="s">
        <v>78</v>
      </c>
    </row>
    <row r="974" s="13" customFormat="1">
      <c r="A974" s="13"/>
      <c r="B974" s="234"/>
      <c r="C974" s="235"/>
      <c r="D974" s="227" t="s">
        <v>248</v>
      </c>
      <c r="E974" s="236" t="s">
        <v>19</v>
      </c>
      <c r="F974" s="237" t="s">
        <v>533</v>
      </c>
      <c r="G974" s="235"/>
      <c r="H974" s="236" t="s">
        <v>19</v>
      </c>
      <c r="I974" s="238"/>
      <c r="J974" s="235"/>
      <c r="K974" s="235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248</v>
      </c>
      <c r="AU974" s="243" t="s">
        <v>78</v>
      </c>
      <c r="AV974" s="13" t="s">
        <v>76</v>
      </c>
      <c r="AW974" s="13" t="s">
        <v>32</v>
      </c>
      <c r="AX974" s="13" t="s">
        <v>69</v>
      </c>
      <c r="AY974" s="243" t="s">
        <v>238</v>
      </c>
    </row>
    <row r="975" s="14" customFormat="1">
      <c r="A975" s="14"/>
      <c r="B975" s="244"/>
      <c r="C975" s="245"/>
      <c r="D975" s="227" t="s">
        <v>248</v>
      </c>
      <c r="E975" s="246" t="s">
        <v>19</v>
      </c>
      <c r="F975" s="247" t="s">
        <v>939</v>
      </c>
      <c r="G975" s="245"/>
      <c r="H975" s="248">
        <v>2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248</v>
      </c>
      <c r="AU975" s="254" t="s">
        <v>78</v>
      </c>
      <c r="AV975" s="14" t="s">
        <v>78</v>
      </c>
      <c r="AW975" s="14" t="s">
        <v>32</v>
      </c>
      <c r="AX975" s="14" t="s">
        <v>69</v>
      </c>
      <c r="AY975" s="254" t="s">
        <v>238</v>
      </c>
    </row>
    <row r="976" s="14" customFormat="1">
      <c r="A976" s="14"/>
      <c r="B976" s="244"/>
      <c r="C976" s="245"/>
      <c r="D976" s="227" t="s">
        <v>248</v>
      </c>
      <c r="E976" s="246" t="s">
        <v>19</v>
      </c>
      <c r="F976" s="247" t="s">
        <v>940</v>
      </c>
      <c r="G976" s="245"/>
      <c r="H976" s="248">
        <v>5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248</v>
      </c>
      <c r="AU976" s="254" t="s">
        <v>78</v>
      </c>
      <c r="AV976" s="14" t="s">
        <v>78</v>
      </c>
      <c r="AW976" s="14" t="s">
        <v>32</v>
      </c>
      <c r="AX976" s="14" t="s">
        <v>69</v>
      </c>
      <c r="AY976" s="254" t="s">
        <v>238</v>
      </c>
    </row>
    <row r="977" s="14" customFormat="1">
      <c r="A977" s="14"/>
      <c r="B977" s="244"/>
      <c r="C977" s="245"/>
      <c r="D977" s="227" t="s">
        <v>248</v>
      </c>
      <c r="E977" s="246" t="s">
        <v>19</v>
      </c>
      <c r="F977" s="247" t="s">
        <v>941</v>
      </c>
      <c r="G977" s="245"/>
      <c r="H977" s="248">
        <v>1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248</v>
      </c>
      <c r="AU977" s="254" t="s">
        <v>78</v>
      </c>
      <c r="AV977" s="14" t="s">
        <v>78</v>
      </c>
      <c r="AW977" s="14" t="s">
        <v>32</v>
      </c>
      <c r="AX977" s="14" t="s">
        <v>69</v>
      </c>
      <c r="AY977" s="254" t="s">
        <v>238</v>
      </c>
    </row>
    <row r="978" s="15" customFormat="1">
      <c r="A978" s="15"/>
      <c r="B978" s="255"/>
      <c r="C978" s="256"/>
      <c r="D978" s="227" t="s">
        <v>248</v>
      </c>
      <c r="E978" s="257" t="s">
        <v>19</v>
      </c>
      <c r="F978" s="258" t="s">
        <v>253</v>
      </c>
      <c r="G978" s="256"/>
      <c r="H978" s="259">
        <v>8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5" t="s">
        <v>248</v>
      </c>
      <c r="AU978" s="265" t="s">
        <v>78</v>
      </c>
      <c r="AV978" s="15" t="s">
        <v>244</v>
      </c>
      <c r="AW978" s="15" t="s">
        <v>32</v>
      </c>
      <c r="AX978" s="15" t="s">
        <v>76</v>
      </c>
      <c r="AY978" s="265" t="s">
        <v>238</v>
      </c>
    </row>
    <row r="979" s="2" customFormat="1" ht="33" customHeight="1">
      <c r="A979" s="39"/>
      <c r="B979" s="40"/>
      <c r="C979" s="277" t="s">
        <v>610</v>
      </c>
      <c r="D979" s="277" t="s">
        <v>425</v>
      </c>
      <c r="E979" s="278" t="s">
        <v>942</v>
      </c>
      <c r="F979" s="279" t="s">
        <v>943</v>
      </c>
      <c r="G979" s="280" t="s">
        <v>281</v>
      </c>
      <c r="H979" s="281">
        <v>3</v>
      </c>
      <c r="I979" s="282"/>
      <c r="J979" s="283">
        <f>ROUND(I979*H979,2)</f>
        <v>0</v>
      </c>
      <c r="K979" s="279" t="s">
        <v>243</v>
      </c>
      <c r="L979" s="284"/>
      <c r="M979" s="285" t="s">
        <v>19</v>
      </c>
      <c r="N979" s="286" t="s">
        <v>40</v>
      </c>
      <c r="O979" s="85"/>
      <c r="P979" s="223">
        <f>O979*H979</f>
        <v>0</v>
      </c>
      <c r="Q979" s="223">
        <v>0.012489999999999999</v>
      </c>
      <c r="R979" s="223">
        <f>Q979*H979</f>
        <v>0.037469999999999996</v>
      </c>
      <c r="S979" s="223">
        <v>0</v>
      </c>
      <c r="T979" s="224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25" t="s">
        <v>267</v>
      </c>
      <c r="AT979" s="225" t="s">
        <v>425</v>
      </c>
      <c r="AU979" s="225" t="s">
        <v>78</v>
      </c>
      <c r="AY979" s="18" t="s">
        <v>238</v>
      </c>
      <c r="BE979" s="226">
        <f>IF(N979="základní",J979,0)</f>
        <v>0</v>
      </c>
      <c r="BF979" s="226">
        <f>IF(N979="snížená",J979,0)</f>
        <v>0</v>
      </c>
      <c r="BG979" s="226">
        <f>IF(N979="zákl. přenesená",J979,0)</f>
        <v>0</v>
      </c>
      <c r="BH979" s="226">
        <f>IF(N979="sníž. přenesená",J979,0)</f>
        <v>0</v>
      </c>
      <c r="BI979" s="226">
        <f>IF(N979="nulová",J979,0)</f>
        <v>0</v>
      </c>
      <c r="BJ979" s="18" t="s">
        <v>76</v>
      </c>
      <c r="BK979" s="226">
        <f>ROUND(I979*H979,2)</f>
        <v>0</v>
      </c>
      <c r="BL979" s="18" t="s">
        <v>244</v>
      </c>
      <c r="BM979" s="225" t="s">
        <v>944</v>
      </c>
    </row>
    <row r="980" s="2" customFormat="1">
      <c r="A980" s="39"/>
      <c r="B980" s="40"/>
      <c r="C980" s="41"/>
      <c r="D980" s="227" t="s">
        <v>245</v>
      </c>
      <c r="E980" s="41"/>
      <c r="F980" s="228" t="s">
        <v>943</v>
      </c>
      <c r="G980" s="41"/>
      <c r="H980" s="41"/>
      <c r="I980" s="229"/>
      <c r="J980" s="41"/>
      <c r="K980" s="41"/>
      <c r="L980" s="45"/>
      <c r="M980" s="230"/>
      <c r="N980" s="231"/>
      <c r="O980" s="85"/>
      <c r="P980" s="85"/>
      <c r="Q980" s="85"/>
      <c r="R980" s="85"/>
      <c r="S980" s="85"/>
      <c r="T980" s="86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245</v>
      </c>
      <c r="AU980" s="18" t="s">
        <v>78</v>
      </c>
    </row>
    <row r="981" s="13" customFormat="1">
      <c r="A981" s="13"/>
      <c r="B981" s="234"/>
      <c r="C981" s="235"/>
      <c r="D981" s="227" t="s">
        <v>248</v>
      </c>
      <c r="E981" s="236" t="s">
        <v>19</v>
      </c>
      <c r="F981" s="237" t="s">
        <v>321</v>
      </c>
      <c r="G981" s="235"/>
      <c r="H981" s="236" t="s">
        <v>19</v>
      </c>
      <c r="I981" s="238"/>
      <c r="J981" s="235"/>
      <c r="K981" s="235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248</v>
      </c>
      <c r="AU981" s="243" t="s">
        <v>78</v>
      </c>
      <c r="AV981" s="13" t="s">
        <v>76</v>
      </c>
      <c r="AW981" s="13" t="s">
        <v>32</v>
      </c>
      <c r="AX981" s="13" t="s">
        <v>69</v>
      </c>
      <c r="AY981" s="243" t="s">
        <v>238</v>
      </c>
    </row>
    <row r="982" s="14" customFormat="1">
      <c r="A982" s="14"/>
      <c r="B982" s="244"/>
      <c r="C982" s="245"/>
      <c r="D982" s="227" t="s">
        <v>248</v>
      </c>
      <c r="E982" s="246" t="s">
        <v>19</v>
      </c>
      <c r="F982" s="247" t="s">
        <v>945</v>
      </c>
      <c r="G982" s="245"/>
      <c r="H982" s="248">
        <v>3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248</v>
      </c>
      <c r="AU982" s="254" t="s">
        <v>78</v>
      </c>
      <c r="AV982" s="14" t="s">
        <v>78</v>
      </c>
      <c r="AW982" s="14" t="s">
        <v>32</v>
      </c>
      <c r="AX982" s="14" t="s">
        <v>69</v>
      </c>
      <c r="AY982" s="254" t="s">
        <v>238</v>
      </c>
    </row>
    <row r="983" s="15" customFormat="1">
      <c r="A983" s="15"/>
      <c r="B983" s="255"/>
      <c r="C983" s="256"/>
      <c r="D983" s="227" t="s">
        <v>248</v>
      </c>
      <c r="E983" s="257" t="s">
        <v>19</v>
      </c>
      <c r="F983" s="258" t="s">
        <v>253</v>
      </c>
      <c r="G983" s="256"/>
      <c r="H983" s="259">
        <v>3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248</v>
      </c>
      <c r="AU983" s="265" t="s">
        <v>78</v>
      </c>
      <c r="AV983" s="15" t="s">
        <v>244</v>
      </c>
      <c r="AW983" s="15" t="s">
        <v>32</v>
      </c>
      <c r="AX983" s="15" t="s">
        <v>76</v>
      </c>
      <c r="AY983" s="265" t="s">
        <v>238</v>
      </c>
    </row>
    <row r="984" s="2" customFormat="1" ht="33" customHeight="1">
      <c r="A984" s="39"/>
      <c r="B984" s="40"/>
      <c r="C984" s="277" t="s">
        <v>946</v>
      </c>
      <c r="D984" s="277" t="s">
        <v>425</v>
      </c>
      <c r="E984" s="278" t="s">
        <v>947</v>
      </c>
      <c r="F984" s="279" t="s">
        <v>948</v>
      </c>
      <c r="G984" s="280" t="s">
        <v>281</v>
      </c>
      <c r="H984" s="281">
        <v>2</v>
      </c>
      <c r="I984" s="282"/>
      <c r="J984" s="283">
        <f>ROUND(I984*H984,2)</f>
        <v>0</v>
      </c>
      <c r="K984" s="279" t="s">
        <v>243</v>
      </c>
      <c r="L984" s="284"/>
      <c r="M984" s="285" t="s">
        <v>19</v>
      </c>
      <c r="N984" s="286" t="s">
        <v>40</v>
      </c>
      <c r="O984" s="85"/>
      <c r="P984" s="223">
        <f>O984*H984</f>
        <v>0</v>
      </c>
      <c r="Q984" s="223">
        <v>0.01272</v>
      </c>
      <c r="R984" s="223">
        <f>Q984*H984</f>
        <v>0.025440000000000001</v>
      </c>
      <c r="S984" s="223">
        <v>0</v>
      </c>
      <c r="T984" s="224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25" t="s">
        <v>267</v>
      </c>
      <c r="AT984" s="225" t="s">
        <v>425</v>
      </c>
      <c r="AU984" s="225" t="s">
        <v>78</v>
      </c>
      <c r="AY984" s="18" t="s">
        <v>238</v>
      </c>
      <c r="BE984" s="226">
        <f>IF(N984="základní",J984,0)</f>
        <v>0</v>
      </c>
      <c r="BF984" s="226">
        <f>IF(N984="snížená",J984,0)</f>
        <v>0</v>
      </c>
      <c r="BG984" s="226">
        <f>IF(N984="zákl. přenesená",J984,0)</f>
        <v>0</v>
      </c>
      <c r="BH984" s="226">
        <f>IF(N984="sníž. přenesená",J984,0)</f>
        <v>0</v>
      </c>
      <c r="BI984" s="226">
        <f>IF(N984="nulová",J984,0)</f>
        <v>0</v>
      </c>
      <c r="BJ984" s="18" t="s">
        <v>76</v>
      </c>
      <c r="BK984" s="226">
        <f>ROUND(I984*H984,2)</f>
        <v>0</v>
      </c>
      <c r="BL984" s="18" t="s">
        <v>244</v>
      </c>
      <c r="BM984" s="225" t="s">
        <v>949</v>
      </c>
    </row>
    <row r="985" s="2" customFormat="1">
      <c r="A985" s="39"/>
      <c r="B985" s="40"/>
      <c r="C985" s="41"/>
      <c r="D985" s="227" t="s">
        <v>245</v>
      </c>
      <c r="E985" s="41"/>
      <c r="F985" s="228" t="s">
        <v>948</v>
      </c>
      <c r="G985" s="41"/>
      <c r="H985" s="41"/>
      <c r="I985" s="229"/>
      <c r="J985" s="41"/>
      <c r="K985" s="41"/>
      <c r="L985" s="45"/>
      <c r="M985" s="230"/>
      <c r="N985" s="231"/>
      <c r="O985" s="85"/>
      <c r="P985" s="85"/>
      <c r="Q985" s="85"/>
      <c r="R985" s="85"/>
      <c r="S985" s="85"/>
      <c r="T985" s="86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245</v>
      </c>
      <c r="AU985" s="18" t="s">
        <v>78</v>
      </c>
    </row>
    <row r="986" s="13" customFormat="1">
      <c r="A986" s="13"/>
      <c r="B986" s="234"/>
      <c r="C986" s="235"/>
      <c r="D986" s="227" t="s">
        <v>248</v>
      </c>
      <c r="E986" s="236" t="s">
        <v>19</v>
      </c>
      <c r="F986" s="237" t="s">
        <v>950</v>
      </c>
      <c r="G986" s="235"/>
      <c r="H986" s="236" t="s">
        <v>19</v>
      </c>
      <c r="I986" s="238"/>
      <c r="J986" s="235"/>
      <c r="K986" s="235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248</v>
      </c>
      <c r="AU986" s="243" t="s">
        <v>78</v>
      </c>
      <c r="AV986" s="13" t="s">
        <v>76</v>
      </c>
      <c r="AW986" s="13" t="s">
        <v>32</v>
      </c>
      <c r="AX986" s="13" t="s">
        <v>69</v>
      </c>
      <c r="AY986" s="243" t="s">
        <v>238</v>
      </c>
    </row>
    <row r="987" s="14" customFormat="1">
      <c r="A987" s="14"/>
      <c r="B987" s="244"/>
      <c r="C987" s="245"/>
      <c r="D987" s="227" t="s">
        <v>248</v>
      </c>
      <c r="E987" s="246" t="s">
        <v>19</v>
      </c>
      <c r="F987" s="247" t="s">
        <v>951</v>
      </c>
      <c r="G987" s="245"/>
      <c r="H987" s="248">
        <v>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248</v>
      </c>
      <c r="AU987" s="254" t="s">
        <v>78</v>
      </c>
      <c r="AV987" s="14" t="s">
        <v>78</v>
      </c>
      <c r="AW987" s="14" t="s">
        <v>32</v>
      </c>
      <c r="AX987" s="14" t="s">
        <v>69</v>
      </c>
      <c r="AY987" s="254" t="s">
        <v>238</v>
      </c>
    </row>
    <row r="988" s="14" customFormat="1">
      <c r="A988" s="14"/>
      <c r="B988" s="244"/>
      <c r="C988" s="245"/>
      <c r="D988" s="227" t="s">
        <v>248</v>
      </c>
      <c r="E988" s="246" t="s">
        <v>19</v>
      </c>
      <c r="F988" s="247" t="s">
        <v>952</v>
      </c>
      <c r="G988" s="245"/>
      <c r="H988" s="248">
        <v>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248</v>
      </c>
      <c r="AU988" s="254" t="s">
        <v>78</v>
      </c>
      <c r="AV988" s="14" t="s">
        <v>78</v>
      </c>
      <c r="AW988" s="14" t="s">
        <v>32</v>
      </c>
      <c r="AX988" s="14" t="s">
        <v>69</v>
      </c>
      <c r="AY988" s="254" t="s">
        <v>238</v>
      </c>
    </row>
    <row r="989" s="15" customFormat="1">
      <c r="A989" s="15"/>
      <c r="B989" s="255"/>
      <c r="C989" s="256"/>
      <c r="D989" s="227" t="s">
        <v>248</v>
      </c>
      <c r="E989" s="257" t="s">
        <v>19</v>
      </c>
      <c r="F989" s="258" t="s">
        <v>253</v>
      </c>
      <c r="G989" s="256"/>
      <c r="H989" s="259">
        <v>2</v>
      </c>
      <c r="I989" s="260"/>
      <c r="J989" s="256"/>
      <c r="K989" s="256"/>
      <c r="L989" s="261"/>
      <c r="M989" s="262"/>
      <c r="N989" s="263"/>
      <c r="O989" s="263"/>
      <c r="P989" s="263"/>
      <c r="Q989" s="263"/>
      <c r="R989" s="263"/>
      <c r="S989" s="263"/>
      <c r="T989" s="264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5" t="s">
        <v>248</v>
      </c>
      <c r="AU989" s="265" t="s">
        <v>78</v>
      </c>
      <c r="AV989" s="15" t="s">
        <v>244</v>
      </c>
      <c r="AW989" s="15" t="s">
        <v>32</v>
      </c>
      <c r="AX989" s="15" t="s">
        <v>76</v>
      </c>
      <c r="AY989" s="265" t="s">
        <v>238</v>
      </c>
    </row>
    <row r="990" s="2" customFormat="1" ht="33" customHeight="1">
      <c r="A990" s="39"/>
      <c r="B990" s="40"/>
      <c r="C990" s="277" t="s">
        <v>618</v>
      </c>
      <c r="D990" s="277" t="s">
        <v>425</v>
      </c>
      <c r="E990" s="278" t="s">
        <v>953</v>
      </c>
      <c r="F990" s="279" t="s">
        <v>954</v>
      </c>
      <c r="G990" s="280" t="s">
        <v>281</v>
      </c>
      <c r="H990" s="281">
        <v>1</v>
      </c>
      <c r="I990" s="282"/>
      <c r="J990" s="283">
        <f>ROUND(I990*H990,2)</f>
        <v>0</v>
      </c>
      <c r="K990" s="279" t="s">
        <v>243</v>
      </c>
      <c r="L990" s="284"/>
      <c r="M990" s="285" t="s">
        <v>19</v>
      </c>
      <c r="N990" s="286" t="s">
        <v>40</v>
      </c>
      <c r="O990" s="85"/>
      <c r="P990" s="223">
        <f>O990*H990</f>
        <v>0</v>
      </c>
      <c r="Q990" s="223">
        <v>0.01553</v>
      </c>
      <c r="R990" s="223">
        <f>Q990*H990</f>
        <v>0.01553</v>
      </c>
      <c r="S990" s="223">
        <v>0</v>
      </c>
      <c r="T990" s="224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25" t="s">
        <v>267</v>
      </c>
      <c r="AT990" s="225" t="s">
        <v>425</v>
      </c>
      <c r="AU990" s="225" t="s">
        <v>78</v>
      </c>
      <c r="AY990" s="18" t="s">
        <v>238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8" t="s">
        <v>76</v>
      </c>
      <c r="BK990" s="226">
        <f>ROUND(I990*H990,2)</f>
        <v>0</v>
      </c>
      <c r="BL990" s="18" t="s">
        <v>244</v>
      </c>
      <c r="BM990" s="225" t="s">
        <v>955</v>
      </c>
    </row>
    <row r="991" s="2" customFormat="1">
      <c r="A991" s="39"/>
      <c r="B991" s="40"/>
      <c r="C991" s="41"/>
      <c r="D991" s="227" t="s">
        <v>245</v>
      </c>
      <c r="E991" s="41"/>
      <c r="F991" s="228" t="s">
        <v>954</v>
      </c>
      <c r="G991" s="41"/>
      <c r="H991" s="41"/>
      <c r="I991" s="229"/>
      <c r="J991" s="41"/>
      <c r="K991" s="41"/>
      <c r="L991" s="45"/>
      <c r="M991" s="230"/>
      <c r="N991" s="231"/>
      <c r="O991" s="85"/>
      <c r="P991" s="85"/>
      <c r="Q991" s="85"/>
      <c r="R991" s="85"/>
      <c r="S991" s="85"/>
      <c r="T991" s="86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245</v>
      </c>
      <c r="AU991" s="18" t="s">
        <v>78</v>
      </c>
    </row>
    <row r="992" s="13" customFormat="1">
      <c r="A992" s="13"/>
      <c r="B992" s="234"/>
      <c r="C992" s="235"/>
      <c r="D992" s="227" t="s">
        <v>248</v>
      </c>
      <c r="E992" s="236" t="s">
        <v>19</v>
      </c>
      <c r="F992" s="237" t="s">
        <v>950</v>
      </c>
      <c r="G992" s="235"/>
      <c r="H992" s="236" t="s">
        <v>19</v>
      </c>
      <c r="I992" s="238"/>
      <c r="J992" s="235"/>
      <c r="K992" s="235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248</v>
      </c>
      <c r="AU992" s="243" t="s">
        <v>78</v>
      </c>
      <c r="AV992" s="13" t="s">
        <v>76</v>
      </c>
      <c r="AW992" s="13" t="s">
        <v>32</v>
      </c>
      <c r="AX992" s="13" t="s">
        <v>69</v>
      </c>
      <c r="AY992" s="243" t="s">
        <v>238</v>
      </c>
    </row>
    <row r="993" s="14" customFormat="1">
      <c r="A993" s="14"/>
      <c r="B993" s="244"/>
      <c r="C993" s="245"/>
      <c r="D993" s="227" t="s">
        <v>248</v>
      </c>
      <c r="E993" s="246" t="s">
        <v>19</v>
      </c>
      <c r="F993" s="247" t="s">
        <v>956</v>
      </c>
      <c r="G993" s="245"/>
      <c r="H993" s="248">
        <v>1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248</v>
      </c>
      <c r="AU993" s="254" t="s">
        <v>78</v>
      </c>
      <c r="AV993" s="14" t="s">
        <v>78</v>
      </c>
      <c r="AW993" s="14" t="s">
        <v>32</v>
      </c>
      <c r="AX993" s="14" t="s">
        <v>69</v>
      </c>
      <c r="AY993" s="254" t="s">
        <v>238</v>
      </c>
    </row>
    <row r="994" s="15" customFormat="1">
      <c r="A994" s="15"/>
      <c r="B994" s="255"/>
      <c r="C994" s="256"/>
      <c r="D994" s="227" t="s">
        <v>248</v>
      </c>
      <c r="E994" s="257" t="s">
        <v>19</v>
      </c>
      <c r="F994" s="258" t="s">
        <v>253</v>
      </c>
      <c r="G994" s="256"/>
      <c r="H994" s="259">
        <v>1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5" t="s">
        <v>248</v>
      </c>
      <c r="AU994" s="265" t="s">
        <v>78</v>
      </c>
      <c r="AV994" s="15" t="s">
        <v>244</v>
      </c>
      <c r="AW994" s="15" t="s">
        <v>32</v>
      </c>
      <c r="AX994" s="15" t="s">
        <v>76</v>
      </c>
      <c r="AY994" s="265" t="s">
        <v>238</v>
      </c>
    </row>
    <row r="995" s="2" customFormat="1" ht="24.15" customHeight="1">
      <c r="A995" s="39"/>
      <c r="B995" s="40"/>
      <c r="C995" s="214" t="s">
        <v>957</v>
      </c>
      <c r="D995" s="214" t="s">
        <v>240</v>
      </c>
      <c r="E995" s="215" t="s">
        <v>958</v>
      </c>
      <c r="F995" s="216" t="s">
        <v>959</v>
      </c>
      <c r="G995" s="217" t="s">
        <v>281</v>
      </c>
      <c r="H995" s="218">
        <v>5</v>
      </c>
      <c r="I995" s="219"/>
      <c r="J995" s="220">
        <f>ROUND(I995*H995,2)</f>
        <v>0</v>
      </c>
      <c r="K995" s="216" t="s">
        <v>243</v>
      </c>
      <c r="L995" s="45"/>
      <c r="M995" s="221" t="s">
        <v>19</v>
      </c>
      <c r="N995" s="222" t="s">
        <v>40</v>
      </c>
      <c r="O995" s="85"/>
      <c r="P995" s="223">
        <f>O995*H995</f>
        <v>0</v>
      </c>
      <c r="Q995" s="223">
        <v>0.44169999999999998</v>
      </c>
      <c r="R995" s="223">
        <f>Q995*H995</f>
        <v>2.2084999999999999</v>
      </c>
      <c r="S995" s="223">
        <v>0</v>
      </c>
      <c r="T995" s="224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25" t="s">
        <v>244</v>
      </c>
      <c r="AT995" s="225" t="s">
        <v>240</v>
      </c>
      <c r="AU995" s="225" t="s">
        <v>78</v>
      </c>
      <c r="AY995" s="18" t="s">
        <v>238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8" t="s">
        <v>76</v>
      </c>
      <c r="BK995" s="226">
        <f>ROUND(I995*H995,2)</f>
        <v>0</v>
      </c>
      <c r="BL995" s="18" t="s">
        <v>244</v>
      </c>
      <c r="BM995" s="225" t="s">
        <v>960</v>
      </c>
    </row>
    <row r="996" s="2" customFormat="1">
      <c r="A996" s="39"/>
      <c r="B996" s="40"/>
      <c r="C996" s="41"/>
      <c r="D996" s="227" t="s">
        <v>245</v>
      </c>
      <c r="E996" s="41"/>
      <c r="F996" s="228" t="s">
        <v>959</v>
      </c>
      <c r="G996" s="41"/>
      <c r="H996" s="41"/>
      <c r="I996" s="229"/>
      <c r="J996" s="41"/>
      <c r="K996" s="41"/>
      <c r="L996" s="45"/>
      <c r="M996" s="230"/>
      <c r="N996" s="231"/>
      <c r="O996" s="85"/>
      <c r="P996" s="85"/>
      <c r="Q996" s="85"/>
      <c r="R996" s="85"/>
      <c r="S996" s="85"/>
      <c r="T996" s="86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245</v>
      </c>
      <c r="AU996" s="18" t="s">
        <v>78</v>
      </c>
    </row>
    <row r="997" s="2" customFormat="1">
      <c r="A997" s="39"/>
      <c r="B997" s="40"/>
      <c r="C997" s="41"/>
      <c r="D997" s="232" t="s">
        <v>246</v>
      </c>
      <c r="E997" s="41"/>
      <c r="F997" s="233" t="s">
        <v>961</v>
      </c>
      <c r="G997" s="41"/>
      <c r="H997" s="41"/>
      <c r="I997" s="229"/>
      <c r="J997" s="41"/>
      <c r="K997" s="41"/>
      <c r="L997" s="45"/>
      <c r="M997" s="230"/>
      <c r="N997" s="231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246</v>
      </c>
      <c r="AU997" s="18" t="s">
        <v>78</v>
      </c>
    </row>
    <row r="998" s="14" customFormat="1">
      <c r="A998" s="14"/>
      <c r="B998" s="244"/>
      <c r="C998" s="245"/>
      <c r="D998" s="227" t="s">
        <v>248</v>
      </c>
      <c r="E998" s="246" t="s">
        <v>19</v>
      </c>
      <c r="F998" s="247" t="s">
        <v>962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248</v>
      </c>
      <c r="AU998" s="254" t="s">
        <v>78</v>
      </c>
      <c r="AV998" s="14" t="s">
        <v>78</v>
      </c>
      <c r="AW998" s="14" t="s">
        <v>32</v>
      </c>
      <c r="AX998" s="14" t="s">
        <v>69</v>
      </c>
      <c r="AY998" s="254" t="s">
        <v>238</v>
      </c>
    </row>
    <row r="999" s="14" customFormat="1">
      <c r="A999" s="14"/>
      <c r="B999" s="244"/>
      <c r="C999" s="245"/>
      <c r="D999" s="227" t="s">
        <v>248</v>
      </c>
      <c r="E999" s="246" t="s">
        <v>19</v>
      </c>
      <c r="F999" s="247" t="s">
        <v>963</v>
      </c>
      <c r="G999" s="245"/>
      <c r="H999" s="248">
        <v>3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248</v>
      </c>
      <c r="AU999" s="254" t="s">
        <v>78</v>
      </c>
      <c r="AV999" s="14" t="s">
        <v>78</v>
      </c>
      <c r="AW999" s="14" t="s">
        <v>32</v>
      </c>
      <c r="AX999" s="14" t="s">
        <v>69</v>
      </c>
      <c r="AY999" s="254" t="s">
        <v>238</v>
      </c>
    </row>
    <row r="1000" s="14" customFormat="1">
      <c r="A1000" s="14"/>
      <c r="B1000" s="244"/>
      <c r="C1000" s="245"/>
      <c r="D1000" s="227" t="s">
        <v>248</v>
      </c>
      <c r="E1000" s="246" t="s">
        <v>19</v>
      </c>
      <c r="F1000" s="247" t="s">
        <v>964</v>
      </c>
      <c r="G1000" s="245"/>
      <c r="H1000" s="248">
        <v>1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248</v>
      </c>
      <c r="AU1000" s="254" t="s">
        <v>78</v>
      </c>
      <c r="AV1000" s="14" t="s">
        <v>78</v>
      </c>
      <c r="AW1000" s="14" t="s">
        <v>32</v>
      </c>
      <c r="AX1000" s="14" t="s">
        <v>69</v>
      </c>
      <c r="AY1000" s="254" t="s">
        <v>238</v>
      </c>
    </row>
    <row r="1001" s="15" customFormat="1">
      <c r="A1001" s="15"/>
      <c r="B1001" s="255"/>
      <c r="C1001" s="256"/>
      <c r="D1001" s="227" t="s">
        <v>248</v>
      </c>
      <c r="E1001" s="257" t="s">
        <v>19</v>
      </c>
      <c r="F1001" s="258" t="s">
        <v>253</v>
      </c>
      <c r="G1001" s="256"/>
      <c r="H1001" s="259">
        <v>5</v>
      </c>
      <c r="I1001" s="260"/>
      <c r="J1001" s="256"/>
      <c r="K1001" s="256"/>
      <c r="L1001" s="261"/>
      <c r="M1001" s="262"/>
      <c r="N1001" s="263"/>
      <c r="O1001" s="263"/>
      <c r="P1001" s="263"/>
      <c r="Q1001" s="263"/>
      <c r="R1001" s="263"/>
      <c r="S1001" s="263"/>
      <c r="T1001" s="26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5" t="s">
        <v>248</v>
      </c>
      <c r="AU1001" s="265" t="s">
        <v>78</v>
      </c>
      <c r="AV1001" s="15" t="s">
        <v>244</v>
      </c>
      <c r="AW1001" s="15" t="s">
        <v>32</v>
      </c>
      <c r="AX1001" s="15" t="s">
        <v>76</v>
      </c>
      <c r="AY1001" s="265" t="s">
        <v>238</v>
      </c>
    </row>
    <row r="1002" s="2" customFormat="1" ht="37.8" customHeight="1">
      <c r="A1002" s="39"/>
      <c r="B1002" s="40"/>
      <c r="C1002" s="277" t="s">
        <v>637</v>
      </c>
      <c r="D1002" s="277" t="s">
        <v>425</v>
      </c>
      <c r="E1002" s="278" t="s">
        <v>965</v>
      </c>
      <c r="F1002" s="279" t="s">
        <v>966</v>
      </c>
      <c r="G1002" s="280" t="s">
        <v>281</v>
      </c>
      <c r="H1002" s="281">
        <v>5</v>
      </c>
      <c r="I1002" s="282"/>
      <c r="J1002" s="283">
        <f>ROUND(I1002*H1002,2)</f>
        <v>0</v>
      </c>
      <c r="K1002" s="279" t="s">
        <v>243</v>
      </c>
      <c r="L1002" s="284"/>
      <c r="M1002" s="285" t="s">
        <v>19</v>
      </c>
      <c r="N1002" s="286" t="s">
        <v>40</v>
      </c>
      <c r="O1002" s="85"/>
      <c r="P1002" s="223">
        <f>O1002*H1002</f>
        <v>0</v>
      </c>
      <c r="Q1002" s="223">
        <v>0.01272</v>
      </c>
      <c r="R1002" s="223">
        <f>Q1002*H1002</f>
        <v>0.063600000000000004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267</v>
      </c>
      <c r="AT1002" s="225" t="s">
        <v>425</v>
      </c>
      <c r="AU1002" s="225" t="s">
        <v>78</v>
      </c>
      <c r="AY1002" s="18" t="s">
        <v>238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76</v>
      </c>
      <c r="BK1002" s="226">
        <f>ROUND(I1002*H1002,2)</f>
        <v>0</v>
      </c>
      <c r="BL1002" s="18" t="s">
        <v>244</v>
      </c>
      <c r="BM1002" s="225" t="s">
        <v>967</v>
      </c>
    </row>
    <row r="1003" s="2" customFormat="1">
      <c r="A1003" s="39"/>
      <c r="B1003" s="40"/>
      <c r="C1003" s="41"/>
      <c r="D1003" s="227" t="s">
        <v>245</v>
      </c>
      <c r="E1003" s="41"/>
      <c r="F1003" s="228" t="s">
        <v>966</v>
      </c>
      <c r="G1003" s="41"/>
      <c r="H1003" s="41"/>
      <c r="I1003" s="229"/>
      <c r="J1003" s="41"/>
      <c r="K1003" s="41"/>
      <c r="L1003" s="45"/>
      <c r="M1003" s="230"/>
      <c r="N1003" s="231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245</v>
      </c>
      <c r="AU1003" s="18" t="s">
        <v>78</v>
      </c>
    </row>
    <row r="1004" s="2" customFormat="1" ht="44.25" customHeight="1">
      <c r="A1004" s="39"/>
      <c r="B1004" s="40"/>
      <c r="C1004" s="214" t="s">
        <v>968</v>
      </c>
      <c r="D1004" s="214" t="s">
        <v>240</v>
      </c>
      <c r="E1004" s="215" t="s">
        <v>969</v>
      </c>
      <c r="F1004" s="216" t="s">
        <v>970</v>
      </c>
      <c r="G1004" s="217" t="s">
        <v>281</v>
      </c>
      <c r="H1004" s="218">
        <v>2</v>
      </c>
      <c r="I1004" s="219"/>
      <c r="J1004" s="220">
        <f>ROUND(I1004*H1004,2)</f>
        <v>0</v>
      </c>
      <c r="K1004" s="216" t="s">
        <v>581</v>
      </c>
      <c r="L1004" s="45"/>
      <c r="M1004" s="221" t="s">
        <v>19</v>
      </c>
      <c r="N1004" s="222" t="s">
        <v>40</v>
      </c>
      <c r="O1004" s="85"/>
      <c r="P1004" s="223">
        <f>O1004*H1004</f>
        <v>0</v>
      </c>
      <c r="Q1004" s="223">
        <v>0</v>
      </c>
      <c r="R1004" s="223">
        <f>Q1004*H1004</f>
        <v>0</v>
      </c>
      <c r="S1004" s="223">
        <v>0</v>
      </c>
      <c r="T1004" s="224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25" t="s">
        <v>244</v>
      </c>
      <c r="AT1004" s="225" t="s">
        <v>240</v>
      </c>
      <c r="AU1004" s="225" t="s">
        <v>78</v>
      </c>
      <c r="AY1004" s="18" t="s">
        <v>238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8" t="s">
        <v>76</v>
      </c>
      <c r="BK1004" s="226">
        <f>ROUND(I1004*H1004,2)</f>
        <v>0</v>
      </c>
      <c r="BL1004" s="18" t="s">
        <v>244</v>
      </c>
      <c r="BM1004" s="225" t="s">
        <v>971</v>
      </c>
    </row>
    <row r="1005" s="2" customFormat="1">
      <c r="A1005" s="39"/>
      <c r="B1005" s="40"/>
      <c r="C1005" s="41"/>
      <c r="D1005" s="227" t="s">
        <v>245</v>
      </c>
      <c r="E1005" s="41"/>
      <c r="F1005" s="228" t="s">
        <v>970</v>
      </c>
      <c r="G1005" s="41"/>
      <c r="H1005" s="41"/>
      <c r="I1005" s="229"/>
      <c r="J1005" s="41"/>
      <c r="K1005" s="41"/>
      <c r="L1005" s="45"/>
      <c r="M1005" s="230"/>
      <c r="N1005" s="231"/>
      <c r="O1005" s="85"/>
      <c r="P1005" s="85"/>
      <c r="Q1005" s="85"/>
      <c r="R1005" s="85"/>
      <c r="S1005" s="85"/>
      <c r="T1005" s="86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T1005" s="18" t="s">
        <v>245</v>
      </c>
      <c r="AU1005" s="18" t="s">
        <v>78</v>
      </c>
    </row>
    <row r="1006" s="13" customFormat="1">
      <c r="A1006" s="13"/>
      <c r="B1006" s="234"/>
      <c r="C1006" s="235"/>
      <c r="D1006" s="227" t="s">
        <v>248</v>
      </c>
      <c r="E1006" s="236" t="s">
        <v>19</v>
      </c>
      <c r="F1006" s="237" t="s">
        <v>972</v>
      </c>
      <c r="G1006" s="235"/>
      <c r="H1006" s="236" t="s">
        <v>19</v>
      </c>
      <c r="I1006" s="238"/>
      <c r="J1006" s="235"/>
      <c r="K1006" s="235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248</v>
      </c>
      <c r="AU1006" s="243" t="s">
        <v>78</v>
      </c>
      <c r="AV1006" s="13" t="s">
        <v>76</v>
      </c>
      <c r="AW1006" s="13" t="s">
        <v>32</v>
      </c>
      <c r="AX1006" s="13" t="s">
        <v>69</v>
      </c>
      <c r="AY1006" s="243" t="s">
        <v>238</v>
      </c>
    </row>
    <row r="1007" s="14" customFormat="1">
      <c r="A1007" s="14"/>
      <c r="B1007" s="244"/>
      <c r="C1007" s="245"/>
      <c r="D1007" s="227" t="s">
        <v>248</v>
      </c>
      <c r="E1007" s="246" t="s">
        <v>19</v>
      </c>
      <c r="F1007" s="247" t="s">
        <v>973</v>
      </c>
      <c r="G1007" s="245"/>
      <c r="H1007" s="248">
        <v>1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248</v>
      </c>
      <c r="AU1007" s="254" t="s">
        <v>78</v>
      </c>
      <c r="AV1007" s="14" t="s">
        <v>78</v>
      </c>
      <c r="AW1007" s="14" t="s">
        <v>32</v>
      </c>
      <c r="AX1007" s="14" t="s">
        <v>69</v>
      </c>
      <c r="AY1007" s="254" t="s">
        <v>238</v>
      </c>
    </row>
    <row r="1008" s="13" customFormat="1">
      <c r="A1008" s="13"/>
      <c r="B1008" s="234"/>
      <c r="C1008" s="235"/>
      <c r="D1008" s="227" t="s">
        <v>248</v>
      </c>
      <c r="E1008" s="236" t="s">
        <v>19</v>
      </c>
      <c r="F1008" s="237" t="s">
        <v>929</v>
      </c>
      <c r="G1008" s="235"/>
      <c r="H1008" s="236" t="s">
        <v>19</v>
      </c>
      <c r="I1008" s="238"/>
      <c r="J1008" s="235"/>
      <c r="K1008" s="235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248</v>
      </c>
      <c r="AU1008" s="243" t="s">
        <v>78</v>
      </c>
      <c r="AV1008" s="13" t="s">
        <v>76</v>
      </c>
      <c r="AW1008" s="13" t="s">
        <v>32</v>
      </c>
      <c r="AX1008" s="13" t="s">
        <v>69</v>
      </c>
      <c r="AY1008" s="243" t="s">
        <v>238</v>
      </c>
    </row>
    <row r="1009" s="14" customFormat="1">
      <c r="A1009" s="14"/>
      <c r="B1009" s="244"/>
      <c r="C1009" s="245"/>
      <c r="D1009" s="227" t="s">
        <v>248</v>
      </c>
      <c r="E1009" s="246" t="s">
        <v>19</v>
      </c>
      <c r="F1009" s="247" t="s">
        <v>973</v>
      </c>
      <c r="G1009" s="245"/>
      <c r="H1009" s="248">
        <v>1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248</v>
      </c>
      <c r="AU1009" s="254" t="s">
        <v>78</v>
      </c>
      <c r="AV1009" s="14" t="s">
        <v>78</v>
      </c>
      <c r="AW1009" s="14" t="s">
        <v>32</v>
      </c>
      <c r="AX1009" s="14" t="s">
        <v>69</v>
      </c>
      <c r="AY1009" s="254" t="s">
        <v>238</v>
      </c>
    </row>
    <row r="1010" s="15" customFormat="1">
      <c r="A1010" s="15"/>
      <c r="B1010" s="255"/>
      <c r="C1010" s="256"/>
      <c r="D1010" s="227" t="s">
        <v>248</v>
      </c>
      <c r="E1010" s="257" t="s">
        <v>19</v>
      </c>
      <c r="F1010" s="258" t="s">
        <v>253</v>
      </c>
      <c r="G1010" s="256"/>
      <c r="H1010" s="259">
        <v>2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5" t="s">
        <v>248</v>
      </c>
      <c r="AU1010" s="265" t="s">
        <v>78</v>
      </c>
      <c r="AV1010" s="15" t="s">
        <v>244</v>
      </c>
      <c r="AW1010" s="15" t="s">
        <v>32</v>
      </c>
      <c r="AX1010" s="15" t="s">
        <v>76</v>
      </c>
      <c r="AY1010" s="265" t="s">
        <v>238</v>
      </c>
    </row>
    <row r="1011" s="2" customFormat="1" ht="24.15" customHeight="1">
      <c r="A1011" s="39"/>
      <c r="B1011" s="40"/>
      <c r="C1011" s="214" t="s">
        <v>645</v>
      </c>
      <c r="D1011" s="214" t="s">
        <v>240</v>
      </c>
      <c r="E1011" s="215" t="s">
        <v>974</v>
      </c>
      <c r="F1011" s="216" t="s">
        <v>975</v>
      </c>
      <c r="G1011" s="217" t="s">
        <v>281</v>
      </c>
      <c r="H1011" s="218">
        <v>6</v>
      </c>
      <c r="I1011" s="219"/>
      <c r="J1011" s="220">
        <f>ROUND(I1011*H1011,2)</f>
        <v>0</v>
      </c>
      <c r="K1011" s="216" t="s">
        <v>243</v>
      </c>
      <c r="L1011" s="45"/>
      <c r="M1011" s="221" t="s">
        <v>19</v>
      </c>
      <c r="N1011" s="222" t="s">
        <v>40</v>
      </c>
      <c r="O1011" s="85"/>
      <c r="P1011" s="223">
        <f>O1011*H1011</f>
        <v>0</v>
      </c>
      <c r="Q1011" s="223">
        <v>0.00055999999999999995</v>
      </c>
      <c r="R1011" s="223">
        <f>Q1011*H1011</f>
        <v>0.0033599999999999997</v>
      </c>
      <c r="S1011" s="223">
        <v>0</v>
      </c>
      <c r="T1011" s="224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25" t="s">
        <v>244</v>
      </c>
      <c r="AT1011" s="225" t="s">
        <v>240</v>
      </c>
      <c r="AU1011" s="225" t="s">
        <v>78</v>
      </c>
      <c r="AY1011" s="18" t="s">
        <v>238</v>
      </c>
      <c r="BE1011" s="226">
        <f>IF(N1011="základní",J1011,0)</f>
        <v>0</v>
      </c>
      <c r="BF1011" s="226">
        <f>IF(N1011="snížená",J1011,0)</f>
        <v>0</v>
      </c>
      <c r="BG1011" s="226">
        <f>IF(N1011="zákl. přenesená",J1011,0)</f>
        <v>0</v>
      </c>
      <c r="BH1011" s="226">
        <f>IF(N1011="sníž. přenesená",J1011,0)</f>
        <v>0</v>
      </c>
      <c r="BI1011" s="226">
        <f>IF(N1011="nulová",J1011,0)</f>
        <v>0</v>
      </c>
      <c r="BJ1011" s="18" t="s">
        <v>76</v>
      </c>
      <c r="BK1011" s="226">
        <f>ROUND(I1011*H1011,2)</f>
        <v>0</v>
      </c>
      <c r="BL1011" s="18" t="s">
        <v>244</v>
      </c>
      <c r="BM1011" s="225" t="s">
        <v>976</v>
      </c>
    </row>
    <row r="1012" s="2" customFormat="1">
      <c r="A1012" s="39"/>
      <c r="B1012" s="40"/>
      <c r="C1012" s="41"/>
      <c r="D1012" s="227" t="s">
        <v>245</v>
      </c>
      <c r="E1012" s="41"/>
      <c r="F1012" s="228" t="s">
        <v>975</v>
      </c>
      <c r="G1012" s="41"/>
      <c r="H1012" s="41"/>
      <c r="I1012" s="229"/>
      <c r="J1012" s="41"/>
      <c r="K1012" s="41"/>
      <c r="L1012" s="45"/>
      <c r="M1012" s="230"/>
      <c r="N1012" s="231"/>
      <c r="O1012" s="85"/>
      <c r="P1012" s="85"/>
      <c r="Q1012" s="85"/>
      <c r="R1012" s="85"/>
      <c r="S1012" s="85"/>
      <c r="T1012" s="86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245</v>
      </c>
      <c r="AU1012" s="18" t="s">
        <v>78</v>
      </c>
    </row>
    <row r="1013" s="2" customFormat="1">
      <c r="A1013" s="39"/>
      <c r="B1013" s="40"/>
      <c r="C1013" s="41"/>
      <c r="D1013" s="232" t="s">
        <v>246</v>
      </c>
      <c r="E1013" s="41"/>
      <c r="F1013" s="233" t="s">
        <v>977</v>
      </c>
      <c r="G1013" s="41"/>
      <c r="H1013" s="41"/>
      <c r="I1013" s="229"/>
      <c r="J1013" s="41"/>
      <c r="K1013" s="41"/>
      <c r="L1013" s="45"/>
      <c r="M1013" s="230"/>
      <c r="N1013" s="231"/>
      <c r="O1013" s="85"/>
      <c r="P1013" s="85"/>
      <c r="Q1013" s="85"/>
      <c r="R1013" s="85"/>
      <c r="S1013" s="85"/>
      <c r="T1013" s="86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T1013" s="18" t="s">
        <v>246</v>
      </c>
      <c r="AU1013" s="18" t="s">
        <v>78</v>
      </c>
    </row>
    <row r="1014" s="13" customFormat="1">
      <c r="A1014" s="13"/>
      <c r="B1014" s="234"/>
      <c r="C1014" s="235"/>
      <c r="D1014" s="227" t="s">
        <v>248</v>
      </c>
      <c r="E1014" s="236" t="s">
        <v>19</v>
      </c>
      <c r="F1014" s="237" t="s">
        <v>929</v>
      </c>
      <c r="G1014" s="235"/>
      <c r="H1014" s="236" t="s">
        <v>19</v>
      </c>
      <c r="I1014" s="238"/>
      <c r="J1014" s="235"/>
      <c r="K1014" s="235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248</v>
      </c>
      <c r="AU1014" s="243" t="s">
        <v>78</v>
      </c>
      <c r="AV1014" s="13" t="s">
        <v>76</v>
      </c>
      <c r="AW1014" s="13" t="s">
        <v>32</v>
      </c>
      <c r="AX1014" s="13" t="s">
        <v>69</v>
      </c>
      <c r="AY1014" s="243" t="s">
        <v>238</v>
      </c>
    </row>
    <row r="1015" s="14" customFormat="1">
      <c r="A1015" s="14"/>
      <c r="B1015" s="244"/>
      <c r="C1015" s="245"/>
      <c r="D1015" s="227" t="s">
        <v>248</v>
      </c>
      <c r="E1015" s="246" t="s">
        <v>19</v>
      </c>
      <c r="F1015" s="247" t="s">
        <v>930</v>
      </c>
      <c r="G1015" s="245"/>
      <c r="H1015" s="248">
        <v>6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248</v>
      </c>
      <c r="AU1015" s="254" t="s">
        <v>78</v>
      </c>
      <c r="AV1015" s="14" t="s">
        <v>78</v>
      </c>
      <c r="AW1015" s="14" t="s">
        <v>32</v>
      </c>
      <c r="AX1015" s="14" t="s">
        <v>69</v>
      </c>
      <c r="AY1015" s="254" t="s">
        <v>238</v>
      </c>
    </row>
    <row r="1016" s="15" customFormat="1">
      <c r="A1016" s="15"/>
      <c r="B1016" s="255"/>
      <c r="C1016" s="256"/>
      <c r="D1016" s="227" t="s">
        <v>248</v>
      </c>
      <c r="E1016" s="257" t="s">
        <v>19</v>
      </c>
      <c r="F1016" s="258" t="s">
        <v>253</v>
      </c>
      <c r="G1016" s="256"/>
      <c r="H1016" s="259">
        <v>6</v>
      </c>
      <c r="I1016" s="260"/>
      <c r="J1016" s="256"/>
      <c r="K1016" s="256"/>
      <c r="L1016" s="261"/>
      <c r="M1016" s="262"/>
      <c r="N1016" s="263"/>
      <c r="O1016" s="263"/>
      <c r="P1016" s="263"/>
      <c r="Q1016" s="263"/>
      <c r="R1016" s="263"/>
      <c r="S1016" s="263"/>
      <c r="T1016" s="26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5" t="s">
        <v>248</v>
      </c>
      <c r="AU1016" s="265" t="s">
        <v>78</v>
      </c>
      <c r="AV1016" s="15" t="s">
        <v>244</v>
      </c>
      <c r="AW1016" s="15" t="s">
        <v>32</v>
      </c>
      <c r="AX1016" s="15" t="s">
        <v>76</v>
      </c>
      <c r="AY1016" s="265" t="s">
        <v>238</v>
      </c>
    </row>
    <row r="1017" s="2" customFormat="1" ht="24.15" customHeight="1">
      <c r="A1017" s="39"/>
      <c r="B1017" s="40"/>
      <c r="C1017" s="214" t="s">
        <v>978</v>
      </c>
      <c r="D1017" s="214" t="s">
        <v>240</v>
      </c>
      <c r="E1017" s="215" t="s">
        <v>979</v>
      </c>
      <c r="F1017" s="216" t="s">
        <v>980</v>
      </c>
      <c r="G1017" s="217" t="s">
        <v>281</v>
      </c>
      <c r="H1017" s="218">
        <v>2</v>
      </c>
      <c r="I1017" s="219"/>
      <c r="J1017" s="220">
        <f>ROUND(I1017*H1017,2)</f>
        <v>0</v>
      </c>
      <c r="K1017" s="216" t="s">
        <v>243</v>
      </c>
      <c r="L1017" s="45"/>
      <c r="M1017" s="221" t="s">
        <v>19</v>
      </c>
      <c r="N1017" s="222" t="s">
        <v>40</v>
      </c>
      <c r="O1017" s="85"/>
      <c r="P1017" s="223">
        <f>O1017*H1017</f>
        <v>0</v>
      </c>
      <c r="Q1017" s="223">
        <v>0.014659999999999999</v>
      </c>
      <c r="R1017" s="223">
        <f>Q1017*H1017</f>
        <v>0.029319999999999999</v>
      </c>
      <c r="S1017" s="223">
        <v>0</v>
      </c>
      <c r="T1017" s="224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25" t="s">
        <v>244</v>
      </c>
      <c r="AT1017" s="225" t="s">
        <v>240</v>
      </c>
      <c r="AU1017" s="225" t="s">
        <v>78</v>
      </c>
      <c r="AY1017" s="18" t="s">
        <v>238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8" t="s">
        <v>76</v>
      </c>
      <c r="BK1017" s="226">
        <f>ROUND(I1017*H1017,2)</f>
        <v>0</v>
      </c>
      <c r="BL1017" s="18" t="s">
        <v>244</v>
      </c>
      <c r="BM1017" s="225" t="s">
        <v>981</v>
      </c>
    </row>
    <row r="1018" s="2" customFormat="1">
      <c r="A1018" s="39"/>
      <c r="B1018" s="40"/>
      <c r="C1018" s="41"/>
      <c r="D1018" s="227" t="s">
        <v>245</v>
      </c>
      <c r="E1018" s="41"/>
      <c r="F1018" s="228" t="s">
        <v>980</v>
      </c>
      <c r="G1018" s="41"/>
      <c r="H1018" s="41"/>
      <c r="I1018" s="229"/>
      <c r="J1018" s="41"/>
      <c r="K1018" s="41"/>
      <c r="L1018" s="45"/>
      <c r="M1018" s="230"/>
      <c r="N1018" s="231"/>
      <c r="O1018" s="85"/>
      <c r="P1018" s="85"/>
      <c r="Q1018" s="85"/>
      <c r="R1018" s="85"/>
      <c r="S1018" s="85"/>
      <c r="T1018" s="86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245</v>
      </c>
      <c r="AU1018" s="18" t="s">
        <v>78</v>
      </c>
    </row>
    <row r="1019" s="2" customFormat="1">
      <c r="A1019" s="39"/>
      <c r="B1019" s="40"/>
      <c r="C1019" s="41"/>
      <c r="D1019" s="232" t="s">
        <v>246</v>
      </c>
      <c r="E1019" s="41"/>
      <c r="F1019" s="233" t="s">
        <v>982</v>
      </c>
      <c r="G1019" s="41"/>
      <c r="H1019" s="41"/>
      <c r="I1019" s="229"/>
      <c r="J1019" s="41"/>
      <c r="K1019" s="41"/>
      <c r="L1019" s="45"/>
      <c r="M1019" s="230"/>
      <c r="N1019" s="231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246</v>
      </c>
      <c r="AU1019" s="18" t="s">
        <v>78</v>
      </c>
    </row>
    <row r="1020" s="13" customFormat="1">
      <c r="A1020" s="13"/>
      <c r="B1020" s="234"/>
      <c r="C1020" s="235"/>
      <c r="D1020" s="227" t="s">
        <v>248</v>
      </c>
      <c r="E1020" s="236" t="s">
        <v>19</v>
      </c>
      <c r="F1020" s="237" t="s">
        <v>972</v>
      </c>
      <c r="G1020" s="235"/>
      <c r="H1020" s="236" t="s">
        <v>19</v>
      </c>
      <c r="I1020" s="238"/>
      <c r="J1020" s="235"/>
      <c r="K1020" s="235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248</v>
      </c>
      <c r="AU1020" s="243" t="s">
        <v>78</v>
      </c>
      <c r="AV1020" s="13" t="s">
        <v>76</v>
      </c>
      <c r="AW1020" s="13" t="s">
        <v>32</v>
      </c>
      <c r="AX1020" s="13" t="s">
        <v>69</v>
      </c>
      <c r="AY1020" s="243" t="s">
        <v>238</v>
      </c>
    </row>
    <row r="1021" s="14" customFormat="1">
      <c r="A1021" s="14"/>
      <c r="B1021" s="244"/>
      <c r="C1021" s="245"/>
      <c r="D1021" s="227" t="s">
        <v>248</v>
      </c>
      <c r="E1021" s="246" t="s">
        <v>19</v>
      </c>
      <c r="F1021" s="247" t="s">
        <v>973</v>
      </c>
      <c r="G1021" s="245"/>
      <c r="H1021" s="248">
        <v>1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248</v>
      </c>
      <c r="AU1021" s="254" t="s">
        <v>78</v>
      </c>
      <c r="AV1021" s="14" t="s">
        <v>78</v>
      </c>
      <c r="AW1021" s="14" t="s">
        <v>32</v>
      </c>
      <c r="AX1021" s="14" t="s">
        <v>69</v>
      </c>
      <c r="AY1021" s="254" t="s">
        <v>238</v>
      </c>
    </row>
    <row r="1022" s="13" customFormat="1">
      <c r="A1022" s="13"/>
      <c r="B1022" s="234"/>
      <c r="C1022" s="235"/>
      <c r="D1022" s="227" t="s">
        <v>248</v>
      </c>
      <c r="E1022" s="236" t="s">
        <v>19</v>
      </c>
      <c r="F1022" s="237" t="s">
        <v>929</v>
      </c>
      <c r="G1022" s="235"/>
      <c r="H1022" s="236" t="s">
        <v>19</v>
      </c>
      <c r="I1022" s="238"/>
      <c r="J1022" s="235"/>
      <c r="K1022" s="235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248</v>
      </c>
      <c r="AU1022" s="243" t="s">
        <v>78</v>
      </c>
      <c r="AV1022" s="13" t="s">
        <v>76</v>
      </c>
      <c r="AW1022" s="13" t="s">
        <v>32</v>
      </c>
      <c r="AX1022" s="13" t="s">
        <v>69</v>
      </c>
      <c r="AY1022" s="243" t="s">
        <v>238</v>
      </c>
    </row>
    <row r="1023" s="14" customFormat="1">
      <c r="A1023" s="14"/>
      <c r="B1023" s="244"/>
      <c r="C1023" s="245"/>
      <c r="D1023" s="227" t="s">
        <v>248</v>
      </c>
      <c r="E1023" s="246" t="s">
        <v>19</v>
      </c>
      <c r="F1023" s="247" t="s">
        <v>973</v>
      </c>
      <c r="G1023" s="245"/>
      <c r="H1023" s="248">
        <v>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248</v>
      </c>
      <c r="AU1023" s="254" t="s">
        <v>78</v>
      </c>
      <c r="AV1023" s="14" t="s">
        <v>78</v>
      </c>
      <c r="AW1023" s="14" t="s">
        <v>32</v>
      </c>
      <c r="AX1023" s="14" t="s">
        <v>69</v>
      </c>
      <c r="AY1023" s="254" t="s">
        <v>238</v>
      </c>
    </row>
    <row r="1024" s="15" customFormat="1">
      <c r="A1024" s="15"/>
      <c r="B1024" s="255"/>
      <c r="C1024" s="256"/>
      <c r="D1024" s="227" t="s">
        <v>248</v>
      </c>
      <c r="E1024" s="257" t="s">
        <v>19</v>
      </c>
      <c r="F1024" s="258" t="s">
        <v>253</v>
      </c>
      <c r="G1024" s="256"/>
      <c r="H1024" s="259">
        <v>2</v>
      </c>
      <c r="I1024" s="260"/>
      <c r="J1024" s="256"/>
      <c r="K1024" s="256"/>
      <c r="L1024" s="261"/>
      <c r="M1024" s="262"/>
      <c r="N1024" s="263"/>
      <c r="O1024" s="263"/>
      <c r="P1024" s="263"/>
      <c r="Q1024" s="263"/>
      <c r="R1024" s="263"/>
      <c r="S1024" s="263"/>
      <c r="T1024" s="264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5" t="s">
        <v>248</v>
      </c>
      <c r="AU1024" s="265" t="s">
        <v>78</v>
      </c>
      <c r="AV1024" s="15" t="s">
        <v>244</v>
      </c>
      <c r="AW1024" s="15" t="s">
        <v>32</v>
      </c>
      <c r="AX1024" s="15" t="s">
        <v>76</v>
      </c>
      <c r="AY1024" s="265" t="s">
        <v>238</v>
      </c>
    </row>
    <row r="1025" s="2" customFormat="1" ht="33" customHeight="1">
      <c r="A1025" s="39"/>
      <c r="B1025" s="40"/>
      <c r="C1025" s="214" t="s">
        <v>661</v>
      </c>
      <c r="D1025" s="214" t="s">
        <v>240</v>
      </c>
      <c r="E1025" s="215" t="s">
        <v>983</v>
      </c>
      <c r="F1025" s="216" t="s">
        <v>984</v>
      </c>
      <c r="G1025" s="217" t="s">
        <v>308</v>
      </c>
      <c r="H1025" s="218">
        <v>4.1870000000000003</v>
      </c>
      <c r="I1025" s="219"/>
      <c r="J1025" s="220">
        <f>ROUND(I1025*H1025,2)</f>
        <v>0</v>
      </c>
      <c r="K1025" s="216" t="s">
        <v>243</v>
      </c>
      <c r="L1025" s="45"/>
      <c r="M1025" s="221" t="s">
        <v>19</v>
      </c>
      <c r="N1025" s="222" t="s">
        <v>40</v>
      </c>
      <c r="O1025" s="85"/>
      <c r="P1025" s="223">
        <f>O1025*H1025</f>
        <v>0</v>
      </c>
      <c r="Q1025" s="223">
        <v>2.5018699999999998</v>
      </c>
      <c r="R1025" s="223">
        <f>Q1025*H1025</f>
        <v>10.475329690000001</v>
      </c>
      <c r="S1025" s="223">
        <v>0</v>
      </c>
      <c r="T1025" s="224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25" t="s">
        <v>244</v>
      </c>
      <c r="AT1025" s="225" t="s">
        <v>240</v>
      </c>
      <c r="AU1025" s="225" t="s">
        <v>78</v>
      </c>
      <c r="AY1025" s="18" t="s">
        <v>238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8" t="s">
        <v>76</v>
      </c>
      <c r="BK1025" s="226">
        <f>ROUND(I1025*H1025,2)</f>
        <v>0</v>
      </c>
      <c r="BL1025" s="18" t="s">
        <v>244</v>
      </c>
      <c r="BM1025" s="225" t="s">
        <v>985</v>
      </c>
    </row>
    <row r="1026" s="2" customFormat="1">
      <c r="A1026" s="39"/>
      <c r="B1026" s="40"/>
      <c r="C1026" s="41"/>
      <c r="D1026" s="227" t="s">
        <v>245</v>
      </c>
      <c r="E1026" s="41"/>
      <c r="F1026" s="228" t="s">
        <v>984</v>
      </c>
      <c r="G1026" s="41"/>
      <c r="H1026" s="41"/>
      <c r="I1026" s="229"/>
      <c r="J1026" s="41"/>
      <c r="K1026" s="41"/>
      <c r="L1026" s="45"/>
      <c r="M1026" s="230"/>
      <c r="N1026" s="231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245</v>
      </c>
      <c r="AU1026" s="18" t="s">
        <v>78</v>
      </c>
    </row>
    <row r="1027" s="2" customFormat="1">
      <c r="A1027" s="39"/>
      <c r="B1027" s="40"/>
      <c r="C1027" s="41"/>
      <c r="D1027" s="232" t="s">
        <v>246</v>
      </c>
      <c r="E1027" s="41"/>
      <c r="F1027" s="233" t="s">
        <v>986</v>
      </c>
      <c r="G1027" s="41"/>
      <c r="H1027" s="41"/>
      <c r="I1027" s="229"/>
      <c r="J1027" s="41"/>
      <c r="K1027" s="41"/>
      <c r="L1027" s="45"/>
      <c r="M1027" s="230"/>
      <c r="N1027" s="231"/>
      <c r="O1027" s="85"/>
      <c r="P1027" s="85"/>
      <c r="Q1027" s="85"/>
      <c r="R1027" s="85"/>
      <c r="S1027" s="85"/>
      <c r="T1027" s="86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246</v>
      </c>
      <c r="AU1027" s="18" t="s">
        <v>78</v>
      </c>
    </row>
    <row r="1028" s="2" customFormat="1" ht="24.15" customHeight="1">
      <c r="A1028" s="39"/>
      <c r="B1028" s="40"/>
      <c r="C1028" s="214" t="s">
        <v>987</v>
      </c>
      <c r="D1028" s="214" t="s">
        <v>240</v>
      </c>
      <c r="E1028" s="215" t="s">
        <v>988</v>
      </c>
      <c r="F1028" s="216" t="s">
        <v>989</v>
      </c>
      <c r="G1028" s="217" t="s">
        <v>308</v>
      </c>
      <c r="H1028" s="218">
        <v>2.867</v>
      </c>
      <c r="I1028" s="219"/>
      <c r="J1028" s="220">
        <f>ROUND(I1028*H1028,2)</f>
        <v>0</v>
      </c>
      <c r="K1028" s="216" t="s">
        <v>243</v>
      </c>
      <c r="L1028" s="45"/>
      <c r="M1028" s="221" t="s">
        <v>19</v>
      </c>
      <c r="N1028" s="222" t="s">
        <v>40</v>
      </c>
      <c r="O1028" s="85"/>
      <c r="P1028" s="223">
        <f>O1028*H1028</f>
        <v>0</v>
      </c>
      <c r="Q1028" s="223">
        <v>2.3010199999999998</v>
      </c>
      <c r="R1028" s="223">
        <f>Q1028*H1028</f>
        <v>6.5970243399999999</v>
      </c>
      <c r="S1028" s="223">
        <v>0</v>
      </c>
      <c r="T1028" s="224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25" t="s">
        <v>244</v>
      </c>
      <c r="AT1028" s="225" t="s">
        <v>240</v>
      </c>
      <c r="AU1028" s="225" t="s">
        <v>78</v>
      </c>
      <c r="AY1028" s="18" t="s">
        <v>238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8" t="s">
        <v>76</v>
      </c>
      <c r="BK1028" s="226">
        <f>ROUND(I1028*H1028,2)</f>
        <v>0</v>
      </c>
      <c r="BL1028" s="18" t="s">
        <v>244</v>
      </c>
      <c r="BM1028" s="225" t="s">
        <v>990</v>
      </c>
    </row>
    <row r="1029" s="2" customFormat="1">
      <c r="A1029" s="39"/>
      <c r="B1029" s="40"/>
      <c r="C1029" s="41"/>
      <c r="D1029" s="227" t="s">
        <v>245</v>
      </c>
      <c r="E1029" s="41"/>
      <c r="F1029" s="228" t="s">
        <v>989</v>
      </c>
      <c r="G1029" s="41"/>
      <c r="H1029" s="41"/>
      <c r="I1029" s="229"/>
      <c r="J1029" s="41"/>
      <c r="K1029" s="41"/>
      <c r="L1029" s="45"/>
      <c r="M1029" s="230"/>
      <c r="N1029" s="231"/>
      <c r="O1029" s="85"/>
      <c r="P1029" s="85"/>
      <c r="Q1029" s="85"/>
      <c r="R1029" s="85"/>
      <c r="S1029" s="85"/>
      <c r="T1029" s="86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245</v>
      </c>
      <c r="AU1029" s="18" t="s">
        <v>78</v>
      </c>
    </row>
    <row r="1030" s="2" customFormat="1">
      <c r="A1030" s="39"/>
      <c r="B1030" s="40"/>
      <c r="C1030" s="41"/>
      <c r="D1030" s="232" t="s">
        <v>246</v>
      </c>
      <c r="E1030" s="41"/>
      <c r="F1030" s="233" t="s">
        <v>991</v>
      </c>
      <c r="G1030" s="41"/>
      <c r="H1030" s="41"/>
      <c r="I1030" s="229"/>
      <c r="J1030" s="41"/>
      <c r="K1030" s="41"/>
      <c r="L1030" s="45"/>
      <c r="M1030" s="230"/>
      <c r="N1030" s="231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246</v>
      </c>
      <c r="AU1030" s="18" t="s">
        <v>78</v>
      </c>
    </row>
    <row r="1031" s="13" customFormat="1">
      <c r="A1031" s="13"/>
      <c r="B1031" s="234"/>
      <c r="C1031" s="235"/>
      <c r="D1031" s="227" t="s">
        <v>248</v>
      </c>
      <c r="E1031" s="236" t="s">
        <v>19</v>
      </c>
      <c r="F1031" s="237" t="s">
        <v>262</v>
      </c>
      <c r="G1031" s="235"/>
      <c r="H1031" s="236" t="s">
        <v>19</v>
      </c>
      <c r="I1031" s="238"/>
      <c r="J1031" s="235"/>
      <c r="K1031" s="235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248</v>
      </c>
      <c r="AU1031" s="243" t="s">
        <v>78</v>
      </c>
      <c r="AV1031" s="13" t="s">
        <v>76</v>
      </c>
      <c r="AW1031" s="13" t="s">
        <v>32</v>
      </c>
      <c r="AX1031" s="13" t="s">
        <v>69</v>
      </c>
      <c r="AY1031" s="243" t="s">
        <v>238</v>
      </c>
    </row>
    <row r="1032" s="13" customFormat="1">
      <c r="A1032" s="13"/>
      <c r="B1032" s="234"/>
      <c r="C1032" s="235"/>
      <c r="D1032" s="227" t="s">
        <v>248</v>
      </c>
      <c r="E1032" s="236" t="s">
        <v>19</v>
      </c>
      <c r="F1032" s="237" t="s">
        <v>774</v>
      </c>
      <c r="G1032" s="235"/>
      <c r="H1032" s="236" t="s">
        <v>19</v>
      </c>
      <c r="I1032" s="238"/>
      <c r="J1032" s="235"/>
      <c r="K1032" s="235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248</v>
      </c>
      <c r="AU1032" s="243" t="s">
        <v>78</v>
      </c>
      <c r="AV1032" s="13" t="s">
        <v>76</v>
      </c>
      <c r="AW1032" s="13" t="s">
        <v>32</v>
      </c>
      <c r="AX1032" s="13" t="s">
        <v>69</v>
      </c>
      <c r="AY1032" s="243" t="s">
        <v>238</v>
      </c>
    </row>
    <row r="1033" s="13" customFormat="1">
      <c r="A1033" s="13"/>
      <c r="B1033" s="234"/>
      <c r="C1033" s="235"/>
      <c r="D1033" s="227" t="s">
        <v>248</v>
      </c>
      <c r="E1033" s="236" t="s">
        <v>19</v>
      </c>
      <c r="F1033" s="237" t="s">
        <v>779</v>
      </c>
      <c r="G1033" s="235"/>
      <c r="H1033" s="236" t="s">
        <v>19</v>
      </c>
      <c r="I1033" s="238"/>
      <c r="J1033" s="235"/>
      <c r="K1033" s="235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248</v>
      </c>
      <c r="AU1033" s="243" t="s">
        <v>78</v>
      </c>
      <c r="AV1033" s="13" t="s">
        <v>76</v>
      </c>
      <c r="AW1033" s="13" t="s">
        <v>32</v>
      </c>
      <c r="AX1033" s="13" t="s">
        <v>69</v>
      </c>
      <c r="AY1033" s="243" t="s">
        <v>238</v>
      </c>
    </row>
    <row r="1034" s="13" customFormat="1">
      <c r="A1034" s="13"/>
      <c r="B1034" s="234"/>
      <c r="C1034" s="235"/>
      <c r="D1034" s="227" t="s">
        <v>248</v>
      </c>
      <c r="E1034" s="236" t="s">
        <v>19</v>
      </c>
      <c r="F1034" s="237" t="s">
        <v>992</v>
      </c>
      <c r="G1034" s="235"/>
      <c r="H1034" s="236" t="s">
        <v>19</v>
      </c>
      <c r="I1034" s="238"/>
      <c r="J1034" s="235"/>
      <c r="K1034" s="235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248</v>
      </c>
      <c r="AU1034" s="243" t="s">
        <v>78</v>
      </c>
      <c r="AV1034" s="13" t="s">
        <v>76</v>
      </c>
      <c r="AW1034" s="13" t="s">
        <v>32</v>
      </c>
      <c r="AX1034" s="13" t="s">
        <v>69</v>
      </c>
      <c r="AY1034" s="243" t="s">
        <v>238</v>
      </c>
    </row>
    <row r="1035" s="14" customFormat="1">
      <c r="A1035" s="14"/>
      <c r="B1035" s="244"/>
      <c r="C1035" s="245"/>
      <c r="D1035" s="227" t="s">
        <v>248</v>
      </c>
      <c r="E1035" s="246" t="s">
        <v>19</v>
      </c>
      <c r="F1035" s="247" t="s">
        <v>993</v>
      </c>
      <c r="G1035" s="245"/>
      <c r="H1035" s="248">
        <v>2.8570199999999999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248</v>
      </c>
      <c r="AU1035" s="254" t="s">
        <v>78</v>
      </c>
      <c r="AV1035" s="14" t="s">
        <v>78</v>
      </c>
      <c r="AW1035" s="14" t="s">
        <v>32</v>
      </c>
      <c r="AX1035" s="14" t="s">
        <v>69</v>
      </c>
      <c r="AY1035" s="254" t="s">
        <v>238</v>
      </c>
    </row>
    <row r="1036" s="16" customFormat="1">
      <c r="A1036" s="16"/>
      <c r="B1036" s="266"/>
      <c r="C1036" s="267"/>
      <c r="D1036" s="227" t="s">
        <v>248</v>
      </c>
      <c r="E1036" s="268" t="s">
        <v>19</v>
      </c>
      <c r="F1036" s="269" t="s">
        <v>994</v>
      </c>
      <c r="G1036" s="267"/>
      <c r="H1036" s="270">
        <v>2.8570199999999999</v>
      </c>
      <c r="I1036" s="271"/>
      <c r="J1036" s="267"/>
      <c r="K1036" s="267"/>
      <c r="L1036" s="272"/>
      <c r="M1036" s="273"/>
      <c r="N1036" s="274"/>
      <c r="O1036" s="274"/>
      <c r="P1036" s="274"/>
      <c r="Q1036" s="274"/>
      <c r="R1036" s="274"/>
      <c r="S1036" s="274"/>
      <c r="T1036" s="275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76" t="s">
        <v>248</v>
      </c>
      <c r="AU1036" s="276" t="s">
        <v>78</v>
      </c>
      <c r="AV1036" s="16" t="s">
        <v>109</v>
      </c>
      <c r="AW1036" s="16" t="s">
        <v>32</v>
      </c>
      <c r="AX1036" s="16" t="s">
        <v>69</v>
      </c>
      <c r="AY1036" s="276" t="s">
        <v>238</v>
      </c>
    </row>
    <row r="1037" s="13" customFormat="1">
      <c r="A1037" s="13"/>
      <c r="B1037" s="234"/>
      <c r="C1037" s="235"/>
      <c r="D1037" s="227" t="s">
        <v>248</v>
      </c>
      <c r="E1037" s="236" t="s">
        <v>19</v>
      </c>
      <c r="F1037" s="237" t="s">
        <v>513</v>
      </c>
      <c r="G1037" s="235"/>
      <c r="H1037" s="236" t="s">
        <v>19</v>
      </c>
      <c r="I1037" s="238"/>
      <c r="J1037" s="235"/>
      <c r="K1037" s="235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248</v>
      </c>
      <c r="AU1037" s="243" t="s">
        <v>78</v>
      </c>
      <c r="AV1037" s="13" t="s">
        <v>76</v>
      </c>
      <c r="AW1037" s="13" t="s">
        <v>32</v>
      </c>
      <c r="AX1037" s="13" t="s">
        <v>69</v>
      </c>
      <c r="AY1037" s="243" t="s">
        <v>238</v>
      </c>
    </row>
    <row r="1038" s="14" customFormat="1">
      <c r="A1038" s="14"/>
      <c r="B1038" s="244"/>
      <c r="C1038" s="245"/>
      <c r="D1038" s="227" t="s">
        <v>248</v>
      </c>
      <c r="E1038" s="246" t="s">
        <v>19</v>
      </c>
      <c r="F1038" s="247" t="s">
        <v>995</v>
      </c>
      <c r="G1038" s="245"/>
      <c r="H1038" s="248">
        <v>0.0098174999999999998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248</v>
      </c>
      <c r="AU1038" s="254" t="s">
        <v>78</v>
      </c>
      <c r="AV1038" s="14" t="s">
        <v>78</v>
      </c>
      <c r="AW1038" s="14" t="s">
        <v>32</v>
      </c>
      <c r="AX1038" s="14" t="s">
        <v>69</v>
      </c>
      <c r="AY1038" s="254" t="s">
        <v>238</v>
      </c>
    </row>
    <row r="1039" s="16" customFormat="1">
      <c r="A1039" s="16"/>
      <c r="B1039" s="266"/>
      <c r="C1039" s="267"/>
      <c r="D1039" s="227" t="s">
        <v>248</v>
      </c>
      <c r="E1039" s="268" t="s">
        <v>19</v>
      </c>
      <c r="F1039" s="269" t="s">
        <v>264</v>
      </c>
      <c r="G1039" s="267"/>
      <c r="H1039" s="270">
        <v>0.0098174999999999998</v>
      </c>
      <c r="I1039" s="271"/>
      <c r="J1039" s="267"/>
      <c r="K1039" s="267"/>
      <c r="L1039" s="272"/>
      <c r="M1039" s="273"/>
      <c r="N1039" s="274"/>
      <c r="O1039" s="274"/>
      <c r="P1039" s="274"/>
      <c r="Q1039" s="274"/>
      <c r="R1039" s="274"/>
      <c r="S1039" s="274"/>
      <c r="T1039" s="275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76" t="s">
        <v>248</v>
      </c>
      <c r="AU1039" s="276" t="s">
        <v>78</v>
      </c>
      <c r="AV1039" s="16" t="s">
        <v>109</v>
      </c>
      <c r="AW1039" s="16" t="s">
        <v>32</v>
      </c>
      <c r="AX1039" s="16" t="s">
        <v>69</v>
      </c>
      <c r="AY1039" s="276" t="s">
        <v>238</v>
      </c>
    </row>
    <row r="1040" s="15" customFormat="1">
      <c r="A1040" s="15"/>
      <c r="B1040" s="255"/>
      <c r="C1040" s="256"/>
      <c r="D1040" s="227" t="s">
        <v>248</v>
      </c>
      <c r="E1040" s="257" t="s">
        <v>19</v>
      </c>
      <c r="F1040" s="258" t="s">
        <v>253</v>
      </c>
      <c r="G1040" s="256"/>
      <c r="H1040" s="259">
        <v>2.8668374999999999</v>
      </c>
      <c r="I1040" s="260"/>
      <c r="J1040" s="256"/>
      <c r="K1040" s="256"/>
      <c r="L1040" s="261"/>
      <c r="M1040" s="262"/>
      <c r="N1040" s="263"/>
      <c r="O1040" s="263"/>
      <c r="P1040" s="263"/>
      <c r="Q1040" s="263"/>
      <c r="R1040" s="263"/>
      <c r="S1040" s="263"/>
      <c r="T1040" s="264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5" t="s">
        <v>248</v>
      </c>
      <c r="AU1040" s="265" t="s">
        <v>78</v>
      </c>
      <c r="AV1040" s="15" t="s">
        <v>244</v>
      </c>
      <c r="AW1040" s="15" t="s">
        <v>32</v>
      </c>
      <c r="AX1040" s="15" t="s">
        <v>76</v>
      </c>
      <c r="AY1040" s="265" t="s">
        <v>238</v>
      </c>
    </row>
    <row r="1041" s="2" customFormat="1" ht="24.15" customHeight="1">
      <c r="A1041" s="39"/>
      <c r="B1041" s="40"/>
      <c r="C1041" s="214" t="s">
        <v>668</v>
      </c>
      <c r="D1041" s="214" t="s">
        <v>240</v>
      </c>
      <c r="E1041" s="215" t="s">
        <v>996</v>
      </c>
      <c r="F1041" s="216" t="s">
        <v>997</v>
      </c>
      <c r="G1041" s="217" t="s">
        <v>308</v>
      </c>
      <c r="H1041" s="218">
        <v>4.1870000000000003</v>
      </c>
      <c r="I1041" s="219"/>
      <c r="J1041" s="220">
        <f>ROUND(I1041*H1041,2)</f>
        <v>0</v>
      </c>
      <c r="K1041" s="216" t="s">
        <v>243</v>
      </c>
      <c r="L1041" s="45"/>
      <c r="M1041" s="221" t="s">
        <v>19</v>
      </c>
      <c r="N1041" s="222" t="s">
        <v>40</v>
      </c>
      <c r="O1041" s="85"/>
      <c r="P1041" s="223">
        <f>O1041*H1041</f>
        <v>0</v>
      </c>
      <c r="Q1041" s="223">
        <v>0</v>
      </c>
      <c r="R1041" s="223">
        <f>Q1041*H1041</f>
        <v>0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244</v>
      </c>
      <c r="AT1041" s="225" t="s">
        <v>240</v>
      </c>
      <c r="AU1041" s="225" t="s">
        <v>78</v>
      </c>
      <c r="AY1041" s="18" t="s">
        <v>238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76</v>
      </c>
      <c r="BK1041" s="226">
        <f>ROUND(I1041*H1041,2)</f>
        <v>0</v>
      </c>
      <c r="BL1041" s="18" t="s">
        <v>244</v>
      </c>
      <c r="BM1041" s="225" t="s">
        <v>998</v>
      </c>
    </row>
    <row r="1042" s="2" customFormat="1">
      <c r="A1042" s="39"/>
      <c r="B1042" s="40"/>
      <c r="C1042" s="41"/>
      <c r="D1042" s="227" t="s">
        <v>245</v>
      </c>
      <c r="E1042" s="41"/>
      <c r="F1042" s="228" t="s">
        <v>997</v>
      </c>
      <c r="G1042" s="41"/>
      <c r="H1042" s="41"/>
      <c r="I1042" s="229"/>
      <c r="J1042" s="41"/>
      <c r="K1042" s="41"/>
      <c r="L1042" s="45"/>
      <c r="M1042" s="230"/>
      <c r="N1042" s="231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245</v>
      </c>
      <c r="AU1042" s="18" t="s">
        <v>78</v>
      </c>
    </row>
    <row r="1043" s="2" customFormat="1">
      <c r="A1043" s="39"/>
      <c r="B1043" s="40"/>
      <c r="C1043" s="41"/>
      <c r="D1043" s="232" t="s">
        <v>246</v>
      </c>
      <c r="E1043" s="41"/>
      <c r="F1043" s="233" t="s">
        <v>999</v>
      </c>
      <c r="G1043" s="41"/>
      <c r="H1043" s="41"/>
      <c r="I1043" s="229"/>
      <c r="J1043" s="41"/>
      <c r="K1043" s="41"/>
      <c r="L1043" s="45"/>
      <c r="M1043" s="230"/>
      <c r="N1043" s="231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246</v>
      </c>
      <c r="AU1043" s="18" t="s">
        <v>78</v>
      </c>
    </row>
    <row r="1044" s="13" customFormat="1">
      <c r="A1044" s="13"/>
      <c r="B1044" s="234"/>
      <c r="C1044" s="235"/>
      <c r="D1044" s="227" t="s">
        <v>248</v>
      </c>
      <c r="E1044" s="236" t="s">
        <v>19</v>
      </c>
      <c r="F1044" s="237" t="s">
        <v>1000</v>
      </c>
      <c r="G1044" s="235"/>
      <c r="H1044" s="236" t="s">
        <v>19</v>
      </c>
      <c r="I1044" s="238"/>
      <c r="J1044" s="235"/>
      <c r="K1044" s="235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248</v>
      </c>
      <c r="AU1044" s="243" t="s">
        <v>78</v>
      </c>
      <c r="AV1044" s="13" t="s">
        <v>76</v>
      </c>
      <c r="AW1044" s="13" t="s">
        <v>32</v>
      </c>
      <c r="AX1044" s="13" t="s">
        <v>69</v>
      </c>
      <c r="AY1044" s="243" t="s">
        <v>238</v>
      </c>
    </row>
    <row r="1045" s="14" customFormat="1">
      <c r="A1045" s="14"/>
      <c r="B1045" s="244"/>
      <c r="C1045" s="245"/>
      <c r="D1045" s="227" t="s">
        <v>248</v>
      </c>
      <c r="E1045" s="246" t="s">
        <v>19</v>
      </c>
      <c r="F1045" s="247" t="s">
        <v>1001</v>
      </c>
      <c r="G1045" s="245"/>
      <c r="H1045" s="248">
        <v>4.1870000000000003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248</v>
      </c>
      <c r="AU1045" s="254" t="s">
        <v>78</v>
      </c>
      <c r="AV1045" s="14" t="s">
        <v>78</v>
      </c>
      <c r="AW1045" s="14" t="s">
        <v>32</v>
      </c>
      <c r="AX1045" s="14" t="s">
        <v>69</v>
      </c>
      <c r="AY1045" s="254" t="s">
        <v>238</v>
      </c>
    </row>
    <row r="1046" s="15" customFormat="1">
      <c r="A1046" s="15"/>
      <c r="B1046" s="255"/>
      <c r="C1046" s="256"/>
      <c r="D1046" s="227" t="s">
        <v>248</v>
      </c>
      <c r="E1046" s="257" t="s">
        <v>19</v>
      </c>
      <c r="F1046" s="258" t="s">
        <v>253</v>
      </c>
      <c r="G1046" s="256"/>
      <c r="H1046" s="259">
        <v>4.1870000000000003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5" t="s">
        <v>248</v>
      </c>
      <c r="AU1046" s="265" t="s">
        <v>78</v>
      </c>
      <c r="AV1046" s="15" t="s">
        <v>244</v>
      </c>
      <c r="AW1046" s="15" t="s">
        <v>32</v>
      </c>
      <c r="AX1046" s="15" t="s">
        <v>76</v>
      </c>
      <c r="AY1046" s="265" t="s">
        <v>238</v>
      </c>
    </row>
    <row r="1047" s="2" customFormat="1" ht="24.15" customHeight="1">
      <c r="A1047" s="39"/>
      <c r="B1047" s="40"/>
      <c r="C1047" s="214" t="s">
        <v>1002</v>
      </c>
      <c r="D1047" s="214" t="s">
        <v>240</v>
      </c>
      <c r="E1047" s="215" t="s">
        <v>1003</v>
      </c>
      <c r="F1047" s="216" t="s">
        <v>1004</v>
      </c>
      <c r="G1047" s="217" t="s">
        <v>308</v>
      </c>
      <c r="H1047" s="218">
        <v>0.35399999999999998</v>
      </c>
      <c r="I1047" s="219"/>
      <c r="J1047" s="220">
        <f>ROUND(I1047*H1047,2)</f>
        <v>0</v>
      </c>
      <c r="K1047" s="216" t="s">
        <v>243</v>
      </c>
      <c r="L1047" s="45"/>
      <c r="M1047" s="221" t="s">
        <v>19</v>
      </c>
      <c r="N1047" s="222" t="s">
        <v>40</v>
      </c>
      <c r="O1047" s="85"/>
      <c r="P1047" s="223">
        <f>O1047*H1047</f>
        <v>0</v>
      </c>
      <c r="Q1047" s="223">
        <v>0</v>
      </c>
      <c r="R1047" s="223">
        <f>Q1047*H1047</f>
        <v>0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244</v>
      </c>
      <c r="AT1047" s="225" t="s">
        <v>240</v>
      </c>
      <c r="AU1047" s="225" t="s">
        <v>78</v>
      </c>
      <c r="AY1047" s="18" t="s">
        <v>238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76</v>
      </c>
      <c r="BK1047" s="226">
        <f>ROUND(I1047*H1047,2)</f>
        <v>0</v>
      </c>
      <c r="BL1047" s="18" t="s">
        <v>244</v>
      </c>
      <c r="BM1047" s="225" t="s">
        <v>1005</v>
      </c>
    </row>
    <row r="1048" s="2" customFormat="1">
      <c r="A1048" s="39"/>
      <c r="B1048" s="40"/>
      <c r="C1048" s="41"/>
      <c r="D1048" s="227" t="s">
        <v>245</v>
      </c>
      <c r="E1048" s="41"/>
      <c r="F1048" s="228" t="s">
        <v>1004</v>
      </c>
      <c r="G1048" s="41"/>
      <c r="H1048" s="41"/>
      <c r="I1048" s="229"/>
      <c r="J1048" s="41"/>
      <c r="K1048" s="41"/>
      <c r="L1048" s="45"/>
      <c r="M1048" s="230"/>
      <c r="N1048" s="231"/>
      <c r="O1048" s="85"/>
      <c r="P1048" s="85"/>
      <c r="Q1048" s="85"/>
      <c r="R1048" s="85"/>
      <c r="S1048" s="85"/>
      <c r="T1048" s="86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245</v>
      </c>
      <c r="AU1048" s="18" t="s">
        <v>78</v>
      </c>
    </row>
    <row r="1049" s="2" customFormat="1">
      <c r="A1049" s="39"/>
      <c r="B1049" s="40"/>
      <c r="C1049" s="41"/>
      <c r="D1049" s="232" t="s">
        <v>246</v>
      </c>
      <c r="E1049" s="41"/>
      <c r="F1049" s="233" t="s">
        <v>1006</v>
      </c>
      <c r="G1049" s="41"/>
      <c r="H1049" s="41"/>
      <c r="I1049" s="229"/>
      <c r="J1049" s="41"/>
      <c r="K1049" s="41"/>
      <c r="L1049" s="45"/>
      <c r="M1049" s="230"/>
      <c r="N1049" s="231"/>
      <c r="O1049" s="85"/>
      <c r="P1049" s="85"/>
      <c r="Q1049" s="85"/>
      <c r="R1049" s="85"/>
      <c r="S1049" s="85"/>
      <c r="T1049" s="86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246</v>
      </c>
      <c r="AU1049" s="18" t="s">
        <v>78</v>
      </c>
    </row>
    <row r="1050" s="13" customFormat="1">
      <c r="A1050" s="13"/>
      <c r="B1050" s="234"/>
      <c r="C1050" s="235"/>
      <c r="D1050" s="227" t="s">
        <v>248</v>
      </c>
      <c r="E1050" s="236" t="s">
        <v>19</v>
      </c>
      <c r="F1050" s="237" t="s">
        <v>421</v>
      </c>
      <c r="G1050" s="235"/>
      <c r="H1050" s="236" t="s">
        <v>19</v>
      </c>
      <c r="I1050" s="238"/>
      <c r="J1050" s="235"/>
      <c r="K1050" s="235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248</v>
      </c>
      <c r="AU1050" s="243" t="s">
        <v>78</v>
      </c>
      <c r="AV1050" s="13" t="s">
        <v>76</v>
      </c>
      <c r="AW1050" s="13" t="s">
        <v>32</v>
      </c>
      <c r="AX1050" s="13" t="s">
        <v>69</v>
      </c>
      <c r="AY1050" s="243" t="s">
        <v>238</v>
      </c>
    </row>
    <row r="1051" s="13" customFormat="1">
      <c r="A1051" s="13"/>
      <c r="B1051" s="234"/>
      <c r="C1051" s="235"/>
      <c r="D1051" s="227" t="s">
        <v>248</v>
      </c>
      <c r="E1051" s="236" t="s">
        <v>19</v>
      </c>
      <c r="F1051" s="237" t="s">
        <v>342</v>
      </c>
      <c r="G1051" s="235"/>
      <c r="H1051" s="236" t="s">
        <v>19</v>
      </c>
      <c r="I1051" s="238"/>
      <c r="J1051" s="235"/>
      <c r="K1051" s="235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248</v>
      </c>
      <c r="AU1051" s="243" t="s">
        <v>78</v>
      </c>
      <c r="AV1051" s="13" t="s">
        <v>76</v>
      </c>
      <c r="AW1051" s="13" t="s">
        <v>32</v>
      </c>
      <c r="AX1051" s="13" t="s">
        <v>69</v>
      </c>
      <c r="AY1051" s="243" t="s">
        <v>238</v>
      </c>
    </row>
    <row r="1052" s="13" customFormat="1">
      <c r="A1052" s="13"/>
      <c r="B1052" s="234"/>
      <c r="C1052" s="235"/>
      <c r="D1052" s="227" t="s">
        <v>248</v>
      </c>
      <c r="E1052" s="236" t="s">
        <v>19</v>
      </c>
      <c r="F1052" s="237" t="s">
        <v>441</v>
      </c>
      <c r="G1052" s="235"/>
      <c r="H1052" s="236" t="s">
        <v>19</v>
      </c>
      <c r="I1052" s="238"/>
      <c r="J1052" s="235"/>
      <c r="K1052" s="235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248</v>
      </c>
      <c r="AU1052" s="243" t="s">
        <v>78</v>
      </c>
      <c r="AV1052" s="13" t="s">
        <v>76</v>
      </c>
      <c r="AW1052" s="13" t="s">
        <v>32</v>
      </c>
      <c r="AX1052" s="13" t="s">
        <v>69</v>
      </c>
      <c r="AY1052" s="243" t="s">
        <v>238</v>
      </c>
    </row>
    <row r="1053" s="14" customFormat="1">
      <c r="A1053" s="14"/>
      <c r="B1053" s="244"/>
      <c r="C1053" s="245"/>
      <c r="D1053" s="227" t="s">
        <v>248</v>
      </c>
      <c r="E1053" s="246" t="s">
        <v>19</v>
      </c>
      <c r="F1053" s="247" t="s">
        <v>1007</v>
      </c>
      <c r="G1053" s="245"/>
      <c r="H1053" s="248">
        <v>0.25140000000000001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248</v>
      </c>
      <c r="AU1053" s="254" t="s">
        <v>78</v>
      </c>
      <c r="AV1053" s="14" t="s">
        <v>78</v>
      </c>
      <c r="AW1053" s="14" t="s">
        <v>32</v>
      </c>
      <c r="AX1053" s="14" t="s">
        <v>69</v>
      </c>
      <c r="AY1053" s="254" t="s">
        <v>238</v>
      </c>
    </row>
    <row r="1054" s="14" customFormat="1">
      <c r="A1054" s="14"/>
      <c r="B1054" s="244"/>
      <c r="C1054" s="245"/>
      <c r="D1054" s="227" t="s">
        <v>248</v>
      </c>
      <c r="E1054" s="246" t="s">
        <v>19</v>
      </c>
      <c r="F1054" s="247" t="s">
        <v>1008</v>
      </c>
      <c r="G1054" s="245"/>
      <c r="H1054" s="248">
        <v>0.1026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248</v>
      </c>
      <c r="AU1054" s="254" t="s">
        <v>78</v>
      </c>
      <c r="AV1054" s="14" t="s">
        <v>78</v>
      </c>
      <c r="AW1054" s="14" t="s">
        <v>32</v>
      </c>
      <c r="AX1054" s="14" t="s">
        <v>69</v>
      </c>
      <c r="AY1054" s="254" t="s">
        <v>238</v>
      </c>
    </row>
    <row r="1055" s="16" customFormat="1">
      <c r="A1055" s="16"/>
      <c r="B1055" s="266"/>
      <c r="C1055" s="267"/>
      <c r="D1055" s="227" t="s">
        <v>248</v>
      </c>
      <c r="E1055" s="268" t="s">
        <v>19</v>
      </c>
      <c r="F1055" s="269" t="s">
        <v>264</v>
      </c>
      <c r="G1055" s="267"/>
      <c r="H1055" s="270">
        <v>0.35399999999999998</v>
      </c>
      <c r="I1055" s="271"/>
      <c r="J1055" s="267"/>
      <c r="K1055" s="267"/>
      <c r="L1055" s="272"/>
      <c r="M1055" s="273"/>
      <c r="N1055" s="274"/>
      <c r="O1055" s="274"/>
      <c r="P1055" s="274"/>
      <c r="Q1055" s="274"/>
      <c r="R1055" s="274"/>
      <c r="S1055" s="274"/>
      <c r="T1055" s="275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76" t="s">
        <v>248</v>
      </c>
      <c r="AU1055" s="276" t="s">
        <v>78</v>
      </c>
      <c r="AV1055" s="16" t="s">
        <v>109</v>
      </c>
      <c r="AW1055" s="16" t="s">
        <v>32</v>
      </c>
      <c r="AX1055" s="16" t="s">
        <v>69</v>
      </c>
      <c r="AY1055" s="276" t="s">
        <v>238</v>
      </c>
    </row>
    <row r="1056" s="15" customFormat="1">
      <c r="A1056" s="15"/>
      <c r="B1056" s="255"/>
      <c r="C1056" s="256"/>
      <c r="D1056" s="227" t="s">
        <v>248</v>
      </c>
      <c r="E1056" s="257" t="s">
        <v>19</v>
      </c>
      <c r="F1056" s="258" t="s">
        <v>253</v>
      </c>
      <c r="G1056" s="256"/>
      <c r="H1056" s="259">
        <v>0.35399999999999998</v>
      </c>
      <c r="I1056" s="260"/>
      <c r="J1056" s="256"/>
      <c r="K1056" s="256"/>
      <c r="L1056" s="261"/>
      <c r="M1056" s="262"/>
      <c r="N1056" s="263"/>
      <c r="O1056" s="263"/>
      <c r="P1056" s="263"/>
      <c r="Q1056" s="263"/>
      <c r="R1056" s="263"/>
      <c r="S1056" s="263"/>
      <c r="T1056" s="264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5" t="s">
        <v>248</v>
      </c>
      <c r="AU1056" s="265" t="s">
        <v>78</v>
      </c>
      <c r="AV1056" s="15" t="s">
        <v>244</v>
      </c>
      <c r="AW1056" s="15" t="s">
        <v>32</v>
      </c>
      <c r="AX1056" s="15" t="s">
        <v>76</v>
      </c>
      <c r="AY1056" s="265" t="s">
        <v>238</v>
      </c>
    </row>
    <row r="1057" s="2" customFormat="1" ht="16.5" customHeight="1">
      <c r="A1057" s="39"/>
      <c r="B1057" s="40"/>
      <c r="C1057" s="214" t="s">
        <v>680</v>
      </c>
      <c r="D1057" s="214" t="s">
        <v>240</v>
      </c>
      <c r="E1057" s="215" t="s">
        <v>1009</v>
      </c>
      <c r="F1057" s="216" t="s">
        <v>1010</v>
      </c>
      <c r="G1057" s="217" t="s">
        <v>112</v>
      </c>
      <c r="H1057" s="218">
        <v>74.346999999999994</v>
      </c>
      <c r="I1057" s="219"/>
      <c r="J1057" s="220">
        <f>ROUND(I1057*H1057,2)</f>
        <v>0</v>
      </c>
      <c r="K1057" s="216" t="s">
        <v>243</v>
      </c>
      <c r="L1057" s="45"/>
      <c r="M1057" s="221" t="s">
        <v>19</v>
      </c>
      <c r="N1057" s="222" t="s">
        <v>40</v>
      </c>
      <c r="O1057" s="85"/>
      <c r="P1057" s="223">
        <f>O1057*H1057</f>
        <v>0</v>
      </c>
      <c r="Q1057" s="223">
        <v>0.00012999999999999999</v>
      </c>
      <c r="R1057" s="223">
        <f>Q1057*H1057</f>
        <v>0.0096651099999999976</v>
      </c>
      <c r="S1057" s="223">
        <v>0</v>
      </c>
      <c r="T1057" s="224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25" t="s">
        <v>244</v>
      </c>
      <c r="AT1057" s="225" t="s">
        <v>240</v>
      </c>
      <c r="AU1057" s="225" t="s">
        <v>78</v>
      </c>
      <c r="AY1057" s="18" t="s">
        <v>238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8" t="s">
        <v>76</v>
      </c>
      <c r="BK1057" s="226">
        <f>ROUND(I1057*H1057,2)</f>
        <v>0</v>
      </c>
      <c r="BL1057" s="18" t="s">
        <v>244</v>
      </c>
      <c r="BM1057" s="225" t="s">
        <v>1011</v>
      </c>
    </row>
    <row r="1058" s="2" customFormat="1">
      <c r="A1058" s="39"/>
      <c r="B1058" s="40"/>
      <c r="C1058" s="41"/>
      <c r="D1058" s="227" t="s">
        <v>245</v>
      </c>
      <c r="E1058" s="41"/>
      <c r="F1058" s="228" t="s">
        <v>1010</v>
      </c>
      <c r="G1058" s="41"/>
      <c r="H1058" s="41"/>
      <c r="I1058" s="229"/>
      <c r="J1058" s="41"/>
      <c r="K1058" s="41"/>
      <c r="L1058" s="45"/>
      <c r="M1058" s="230"/>
      <c r="N1058" s="231"/>
      <c r="O1058" s="85"/>
      <c r="P1058" s="85"/>
      <c r="Q1058" s="85"/>
      <c r="R1058" s="85"/>
      <c r="S1058" s="85"/>
      <c r="T1058" s="86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245</v>
      </c>
      <c r="AU1058" s="18" t="s">
        <v>78</v>
      </c>
    </row>
    <row r="1059" s="2" customFormat="1">
      <c r="A1059" s="39"/>
      <c r="B1059" s="40"/>
      <c r="C1059" s="41"/>
      <c r="D1059" s="232" t="s">
        <v>246</v>
      </c>
      <c r="E1059" s="41"/>
      <c r="F1059" s="233" t="s">
        <v>1012</v>
      </c>
      <c r="G1059" s="41"/>
      <c r="H1059" s="41"/>
      <c r="I1059" s="229"/>
      <c r="J1059" s="41"/>
      <c r="K1059" s="41"/>
      <c r="L1059" s="45"/>
      <c r="M1059" s="230"/>
      <c r="N1059" s="231"/>
      <c r="O1059" s="85"/>
      <c r="P1059" s="85"/>
      <c r="Q1059" s="85"/>
      <c r="R1059" s="85"/>
      <c r="S1059" s="85"/>
      <c r="T1059" s="86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246</v>
      </c>
      <c r="AU1059" s="18" t="s">
        <v>78</v>
      </c>
    </row>
    <row r="1060" s="2" customFormat="1" ht="24.15" customHeight="1">
      <c r="A1060" s="39"/>
      <c r="B1060" s="40"/>
      <c r="C1060" s="214" t="s">
        <v>1013</v>
      </c>
      <c r="D1060" s="214" t="s">
        <v>240</v>
      </c>
      <c r="E1060" s="215" t="s">
        <v>1014</v>
      </c>
      <c r="F1060" s="216" t="s">
        <v>1015</v>
      </c>
      <c r="G1060" s="217" t="s">
        <v>112</v>
      </c>
      <c r="H1060" s="218">
        <v>69.760000000000005</v>
      </c>
      <c r="I1060" s="219"/>
      <c r="J1060" s="220">
        <f>ROUND(I1060*H1060,2)</f>
        <v>0</v>
      </c>
      <c r="K1060" s="216" t="s">
        <v>243</v>
      </c>
      <c r="L1060" s="45"/>
      <c r="M1060" s="221" t="s">
        <v>19</v>
      </c>
      <c r="N1060" s="222" t="s">
        <v>40</v>
      </c>
      <c r="O1060" s="85"/>
      <c r="P1060" s="223">
        <f>O1060*H1060</f>
        <v>0</v>
      </c>
      <c r="Q1060" s="223">
        <v>0</v>
      </c>
      <c r="R1060" s="223">
        <f>Q1060*H1060</f>
        <v>0</v>
      </c>
      <c r="S1060" s="223">
        <v>0</v>
      </c>
      <c r="T1060" s="224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25" t="s">
        <v>244</v>
      </c>
      <c r="AT1060" s="225" t="s">
        <v>240</v>
      </c>
      <c r="AU1060" s="225" t="s">
        <v>78</v>
      </c>
      <c r="AY1060" s="18" t="s">
        <v>238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8" t="s">
        <v>76</v>
      </c>
      <c r="BK1060" s="226">
        <f>ROUND(I1060*H1060,2)</f>
        <v>0</v>
      </c>
      <c r="BL1060" s="18" t="s">
        <v>244</v>
      </c>
      <c r="BM1060" s="225" t="s">
        <v>1016</v>
      </c>
    </row>
    <row r="1061" s="2" customFormat="1">
      <c r="A1061" s="39"/>
      <c r="B1061" s="40"/>
      <c r="C1061" s="41"/>
      <c r="D1061" s="227" t="s">
        <v>245</v>
      </c>
      <c r="E1061" s="41"/>
      <c r="F1061" s="228" t="s">
        <v>1015</v>
      </c>
      <c r="G1061" s="41"/>
      <c r="H1061" s="41"/>
      <c r="I1061" s="229"/>
      <c r="J1061" s="41"/>
      <c r="K1061" s="41"/>
      <c r="L1061" s="45"/>
      <c r="M1061" s="230"/>
      <c r="N1061" s="231"/>
      <c r="O1061" s="85"/>
      <c r="P1061" s="85"/>
      <c r="Q1061" s="85"/>
      <c r="R1061" s="85"/>
      <c r="S1061" s="85"/>
      <c r="T1061" s="86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245</v>
      </c>
      <c r="AU1061" s="18" t="s">
        <v>78</v>
      </c>
    </row>
    <row r="1062" s="2" customFormat="1">
      <c r="A1062" s="39"/>
      <c r="B1062" s="40"/>
      <c r="C1062" s="41"/>
      <c r="D1062" s="232" t="s">
        <v>246</v>
      </c>
      <c r="E1062" s="41"/>
      <c r="F1062" s="233" t="s">
        <v>1017</v>
      </c>
      <c r="G1062" s="41"/>
      <c r="H1062" s="41"/>
      <c r="I1062" s="229"/>
      <c r="J1062" s="41"/>
      <c r="K1062" s="41"/>
      <c r="L1062" s="45"/>
      <c r="M1062" s="230"/>
      <c r="N1062" s="231"/>
      <c r="O1062" s="85"/>
      <c r="P1062" s="85"/>
      <c r="Q1062" s="85"/>
      <c r="R1062" s="85"/>
      <c r="S1062" s="85"/>
      <c r="T1062" s="86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246</v>
      </c>
      <c r="AU1062" s="18" t="s">
        <v>78</v>
      </c>
    </row>
    <row r="1063" s="13" customFormat="1">
      <c r="A1063" s="13"/>
      <c r="B1063" s="234"/>
      <c r="C1063" s="235"/>
      <c r="D1063" s="227" t="s">
        <v>248</v>
      </c>
      <c r="E1063" s="236" t="s">
        <v>19</v>
      </c>
      <c r="F1063" s="237" t="s">
        <v>421</v>
      </c>
      <c r="G1063" s="235"/>
      <c r="H1063" s="236" t="s">
        <v>19</v>
      </c>
      <c r="I1063" s="238"/>
      <c r="J1063" s="235"/>
      <c r="K1063" s="235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248</v>
      </c>
      <c r="AU1063" s="243" t="s">
        <v>78</v>
      </c>
      <c r="AV1063" s="13" t="s">
        <v>76</v>
      </c>
      <c r="AW1063" s="13" t="s">
        <v>32</v>
      </c>
      <c r="AX1063" s="13" t="s">
        <v>69</v>
      </c>
      <c r="AY1063" s="243" t="s">
        <v>238</v>
      </c>
    </row>
    <row r="1064" s="13" customFormat="1">
      <c r="A1064" s="13"/>
      <c r="B1064" s="234"/>
      <c r="C1064" s="235"/>
      <c r="D1064" s="227" t="s">
        <v>248</v>
      </c>
      <c r="E1064" s="236" t="s">
        <v>19</v>
      </c>
      <c r="F1064" s="237" t="s">
        <v>342</v>
      </c>
      <c r="G1064" s="235"/>
      <c r="H1064" s="236" t="s">
        <v>19</v>
      </c>
      <c r="I1064" s="238"/>
      <c r="J1064" s="235"/>
      <c r="K1064" s="235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248</v>
      </c>
      <c r="AU1064" s="243" t="s">
        <v>78</v>
      </c>
      <c r="AV1064" s="13" t="s">
        <v>76</v>
      </c>
      <c r="AW1064" s="13" t="s">
        <v>32</v>
      </c>
      <c r="AX1064" s="13" t="s">
        <v>69</v>
      </c>
      <c r="AY1064" s="243" t="s">
        <v>238</v>
      </c>
    </row>
    <row r="1065" s="13" customFormat="1">
      <c r="A1065" s="13"/>
      <c r="B1065" s="234"/>
      <c r="C1065" s="235"/>
      <c r="D1065" s="227" t="s">
        <v>248</v>
      </c>
      <c r="E1065" s="236" t="s">
        <v>19</v>
      </c>
      <c r="F1065" s="237" t="s">
        <v>1018</v>
      </c>
      <c r="G1065" s="235"/>
      <c r="H1065" s="236" t="s">
        <v>19</v>
      </c>
      <c r="I1065" s="238"/>
      <c r="J1065" s="235"/>
      <c r="K1065" s="235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248</v>
      </c>
      <c r="AU1065" s="243" t="s">
        <v>78</v>
      </c>
      <c r="AV1065" s="13" t="s">
        <v>76</v>
      </c>
      <c r="AW1065" s="13" t="s">
        <v>32</v>
      </c>
      <c r="AX1065" s="13" t="s">
        <v>69</v>
      </c>
      <c r="AY1065" s="243" t="s">
        <v>238</v>
      </c>
    </row>
    <row r="1066" s="14" customFormat="1">
      <c r="A1066" s="14"/>
      <c r="B1066" s="244"/>
      <c r="C1066" s="245"/>
      <c r="D1066" s="227" t="s">
        <v>248</v>
      </c>
      <c r="E1066" s="246" t="s">
        <v>19</v>
      </c>
      <c r="F1066" s="247" t="s">
        <v>1019</v>
      </c>
      <c r="G1066" s="245"/>
      <c r="H1066" s="248">
        <v>11.060000000000001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248</v>
      </c>
      <c r="AU1066" s="254" t="s">
        <v>78</v>
      </c>
      <c r="AV1066" s="14" t="s">
        <v>78</v>
      </c>
      <c r="AW1066" s="14" t="s">
        <v>32</v>
      </c>
      <c r="AX1066" s="14" t="s">
        <v>69</v>
      </c>
      <c r="AY1066" s="254" t="s">
        <v>238</v>
      </c>
    </row>
    <row r="1067" s="14" customFormat="1">
      <c r="A1067" s="14"/>
      <c r="B1067" s="244"/>
      <c r="C1067" s="245"/>
      <c r="D1067" s="227" t="s">
        <v>248</v>
      </c>
      <c r="E1067" s="246" t="s">
        <v>19</v>
      </c>
      <c r="F1067" s="247" t="s">
        <v>1020</v>
      </c>
      <c r="G1067" s="245"/>
      <c r="H1067" s="248">
        <v>4.1900000000000004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248</v>
      </c>
      <c r="AU1067" s="254" t="s">
        <v>78</v>
      </c>
      <c r="AV1067" s="14" t="s">
        <v>78</v>
      </c>
      <c r="AW1067" s="14" t="s">
        <v>32</v>
      </c>
      <c r="AX1067" s="14" t="s">
        <v>69</v>
      </c>
      <c r="AY1067" s="254" t="s">
        <v>238</v>
      </c>
    </row>
    <row r="1068" s="14" customFormat="1">
      <c r="A1068" s="14"/>
      <c r="B1068" s="244"/>
      <c r="C1068" s="245"/>
      <c r="D1068" s="227" t="s">
        <v>248</v>
      </c>
      <c r="E1068" s="246" t="s">
        <v>19</v>
      </c>
      <c r="F1068" s="247" t="s">
        <v>1021</v>
      </c>
      <c r="G1068" s="245"/>
      <c r="H1068" s="248">
        <v>1.71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248</v>
      </c>
      <c r="AU1068" s="254" t="s">
        <v>78</v>
      </c>
      <c r="AV1068" s="14" t="s">
        <v>78</v>
      </c>
      <c r="AW1068" s="14" t="s">
        <v>32</v>
      </c>
      <c r="AX1068" s="14" t="s">
        <v>69</v>
      </c>
      <c r="AY1068" s="254" t="s">
        <v>238</v>
      </c>
    </row>
    <row r="1069" s="14" customFormat="1">
      <c r="A1069" s="14"/>
      <c r="B1069" s="244"/>
      <c r="C1069" s="245"/>
      <c r="D1069" s="227" t="s">
        <v>248</v>
      </c>
      <c r="E1069" s="246" t="s">
        <v>19</v>
      </c>
      <c r="F1069" s="247" t="s">
        <v>1022</v>
      </c>
      <c r="G1069" s="245"/>
      <c r="H1069" s="248">
        <v>5.5099999999999998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248</v>
      </c>
      <c r="AU1069" s="254" t="s">
        <v>78</v>
      </c>
      <c r="AV1069" s="14" t="s">
        <v>78</v>
      </c>
      <c r="AW1069" s="14" t="s">
        <v>32</v>
      </c>
      <c r="AX1069" s="14" t="s">
        <v>69</v>
      </c>
      <c r="AY1069" s="254" t="s">
        <v>238</v>
      </c>
    </row>
    <row r="1070" s="14" customFormat="1">
      <c r="A1070" s="14"/>
      <c r="B1070" s="244"/>
      <c r="C1070" s="245"/>
      <c r="D1070" s="227" t="s">
        <v>248</v>
      </c>
      <c r="E1070" s="246" t="s">
        <v>19</v>
      </c>
      <c r="F1070" s="247" t="s">
        <v>766</v>
      </c>
      <c r="G1070" s="245"/>
      <c r="H1070" s="248">
        <v>14.810000000000001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248</v>
      </c>
      <c r="AU1070" s="254" t="s">
        <v>78</v>
      </c>
      <c r="AV1070" s="14" t="s">
        <v>78</v>
      </c>
      <c r="AW1070" s="14" t="s">
        <v>32</v>
      </c>
      <c r="AX1070" s="14" t="s">
        <v>69</v>
      </c>
      <c r="AY1070" s="254" t="s">
        <v>238</v>
      </c>
    </row>
    <row r="1071" s="14" customFormat="1">
      <c r="A1071" s="14"/>
      <c r="B1071" s="244"/>
      <c r="C1071" s="245"/>
      <c r="D1071" s="227" t="s">
        <v>248</v>
      </c>
      <c r="E1071" s="246" t="s">
        <v>19</v>
      </c>
      <c r="F1071" s="247" t="s">
        <v>767</v>
      </c>
      <c r="G1071" s="245"/>
      <c r="H1071" s="248">
        <v>32.479999999999997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248</v>
      </c>
      <c r="AU1071" s="254" t="s">
        <v>78</v>
      </c>
      <c r="AV1071" s="14" t="s">
        <v>78</v>
      </c>
      <c r="AW1071" s="14" t="s">
        <v>32</v>
      </c>
      <c r="AX1071" s="14" t="s">
        <v>69</v>
      </c>
      <c r="AY1071" s="254" t="s">
        <v>238</v>
      </c>
    </row>
    <row r="1072" s="16" customFormat="1">
      <c r="A1072" s="16"/>
      <c r="B1072" s="266"/>
      <c r="C1072" s="267"/>
      <c r="D1072" s="227" t="s">
        <v>248</v>
      </c>
      <c r="E1072" s="268" t="s">
        <v>19</v>
      </c>
      <c r="F1072" s="269" t="s">
        <v>264</v>
      </c>
      <c r="G1072" s="267"/>
      <c r="H1072" s="270">
        <v>69.760000000000005</v>
      </c>
      <c r="I1072" s="271"/>
      <c r="J1072" s="267"/>
      <c r="K1072" s="267"/>
      <c r="L1072" s="272"/>
      <c r="M1072" s="273"/>
      <c r="N1072" s="274"/>
      <c r="O1072" s="274"/>
      <c r="P1072" s="274"/>
      <c r="Q1072" s="274"/>
      <c r="R1072" s="274"/>
      <c r="S1072" s="274"/>
      <c r="T1072" s="275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76" t="s">
        <v>248</v>
      </c>
      <c r="AU1072" s="276" t="s">
        <v>78</v>
      </c>
      <c r="AV1072" s="16" t="s">
        <v>109</v>
      </c>
      <c r="AW1072" s="16" t="s">
        <v>32</v>
      </c>
      <c r="AX1072" s="16" t="s">
        <v>69</v>
      </c>
      <c r="AY1072" s="276" t="s">
        <v>238</v>
      </c>
    </row>
    <row r="1073" s="15" customFormat="1">
      <c r="A1073" s="15"/>
      <c r="B1073" s="255"/>
      <c r="C1073" s="256"/>
      <c r="D1073" s="227" t="s">
        <v>248</v>
      </c>
      <c r="E1073" s="257" t="s">
        <v>19</v>
      </c>
      <c r="F1073" s="258" t="s">
        <v>253</v>
      </c>
      <c r="G1073" s="256"/>
      <c r="H1073" s="259">
        <v>69.760000000000005</v>
      </c>
      <c r="I1073" s="260"/>
      <c r="J1073" s="256"/>
      <c r="K1073" s="256"/>
      <c r="L1073" s="261"/>
      <c r="M1073" s="262"/>
      <c r="N1073" s="263"/>
      <c r="O1073" s="263"/>
      <c r="P1073" s="263"/>
      <c r="Q1073" s="263"/>
      <c r="R1073" s="263"/>
      <c r="S1073" s="263"/>
      <c r="T1073" s="26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5" t="s">
        <v>248</v>
      </c>
      <c r="AU1073" s="265" t="s">
        <v>78</v>
      </c>
      <c r="AV1073" s="15" t="s">
        <v>244</v>
      </c>
      <c r="AW1073" s="15" t="s">
        <v>32</v>
      </c>
      <c r="AX1073" s="15" t="s">
        <v>76</v>
      </c>
      <c r="AY1073" s="265" t="s">
        <v>238</v>
      </c>
    </row>
    <row r="1074" s="2" customFormat="1" ht="16.5" customHeight="1">
      <c r="A1074" s="39"/>
      <c r="B1074" s="40"/>
      <c r="C1074" s="214" t="s">
        <v>684</v>
      </c>
      <c r="D1074" s="214" t="s">
        <v>240</v>
      </c>
      <c r="E1074" s="215" t="s">
        <v>1023</v>
      </c>
      <c r="F1074" s="216" t="s">
        <v>1024</v>
      </c>
      <c r="G1074" s="217" t="s">
        <v>112</v>
      </c>
      <c r="H1074" s="218">
        <v>69.760000000000005</v>
      </c>
      <c r="I1074" s="219"/>
      <c r="J1074" s="220">
        <f>ROUND(I1074*H1074,2)</f>
        <v>0</v>
      </c>
      <c r="K1074" s="216" t="s">
        <v>243</v>
      </c>
      <c r="L1074" s="45"/>
      <c r="M1074" s="221" t="s">
        <v>19</v>
      </c>
      <c r="N1074" s="222" t="s">
        <v>40</v>
      </c>
      <c r="O1074" s="85"/>
      <c r="P1074" s="223">
        <f>O1074*H1074</f>
        <v>0</v>
      </c>
      <c r="Q1074" s="223">
        <v>0.00022000000000000001</v>
      </c>
      <c r="R1074" s="223">
        <f>Q1074*H1074</f>
        <v>0.015347200000000002</v>
      </c>
      <c r="S1074" s="223">
        <v>0</v>
      </c>
      <c r="T1074" s="224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25" t="s">
        <v>244</v>
      </c>
      <c r="AT1074" s="225" t="s">
        <v>240</v>
      </c>
      <c r="AU1074" s="225" t="s">
        <v>78</v>
      </c>
      <c r="AY1074" s="18" t="s">
        <v>238</v>
      </c>
      <c r="BE1074" s="226">
        <f>IF(N1074="základní",J1074,0)</f>
        <v>0</v>
      </c>
      <c r="BF1074" s="226">
        <f>IF(N1074="snížená",J1074,0)</f>
        <v>0</v>
      </c>
      <c r="BG1074" s="226">
        <f>IF(N1074="zákl. přenesená",J1074,0)</f>
        <v>0</v>
      </c>
      <c r="BH1074" s="226">
        <f>IF(N1074="sníž. přenesená",J1074,0)</f>
        <v>0</v>
      </c>
      <c r="BI1074" s="226">
        <f>IF(N1074="nulová",J1074,0)</f>
        <v>0</v>
      </c>
      <c r="BJ1074" s="18" t="s">
        <v>76</v>
      </c>
      <c r="BK1074" s="226">
        <f>ROUND(I1074*H1074,2)</f>
        <v>0</v>
      </c>
      <c r="BL1074" s="18" t="s">
        <v>244</v>
      </c>
      <c r="BM1074" s="225" t="s">
        <v>1025</v>
      </c>
    </row>
    <row r="1075" s="2" customFormat="1">
      <c r="A1075" s="39"/>
      <c r="B1075" s="40"/>
      <c r="C1075" s="41"/>
      <c r="D1075" s="227" t="s">
        <v>245</v>
      </c>
      <c r="E1075" s="41"/>
      <c r="F1075" s="228" t="s">
        <v>1024</v>
      </c>
      <c r="G1075" s="41"/>
      <c r="H1075" s="41"/>
      <c r="I1075" s="229"/>
      <c r="J1075" s="41"/>
      <c r="K1075" s="41"/>
      <c r="L1075" s="45"/>
      <c r="M1075" s="230"/>
      <c r="N1075" s="231"/>
      <c r="O1075" s="85"/>
      <c r="P1075" s="85"/>
      <c r="Q1075" s="85"/>
      <c r="R1075" s="85"/>
      <c r="S1075" s="85"/>
      <c r="T1075" s="86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245</v>
      </c>
      <c r="AU1075" s="18" t="s">
        <v>78</v>
      </c>
    </row>
    <row r="1076" s="2" customFormat="1">
      <c r="A1076" s="39"/>
      <c r="B1076" s="40"/>
      <c r="C1076" s="41"/>
      <c r="D1076" s="232" t="s">
        <v>246</v>
      </c>
      <c r="E1076" s="41"/>
      <c r="F1076" s="233" t="s">
        <v>1026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246</v>
      </c>
      <c r="AU1076" s="18" t="s">
        <v>78</v>
      </c>
    </row>
    <row r="1077" s="13" customFormat="1">
      <c r="A1077" s="13"/>
      <c r="B1077" s="234"/>
      <c r="C1077" s="235"/>
      <c r="D1077" s="227" t="s">
        <v>248</v>
      </c>
      <c r="E1077" s="236" t="s">
        <v>19</v>
      </c>
      <c r="F1077" s="237" t="s">
        <v>1027</v>
      </c>
      <c r="G1077" s="235"/>
      <c r="H1077" s="236" t="s">
        <v>19</v>
      </c>
      <c r="I1077" s="238"/>
      <c r="J1077" s="235"/>
      <c r="K1077" s="235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248</v>
      </c>
      <c r="AU1077" s="243" t="s">
        <v>78</v>
      </c>
      <c r="AV1077" s="13" t="s">
        <v>76</v>
      </c>
      <c r="AW1077" s="13" t="s">
        <v>32</v>
      </c>
      <c r="AX1077" s="13" t="s">
        <v>69</v>
      </c>
      <c r="AY1077" s="243" t="s">
        <v>238</v>
      </c>
    </row>
    <row r="1078" s="14" customFormat="1">
      <c r="A1078" s="14"/>
      <c r="B1078" s="244"/>
      <c r="C1078" s="245"/>
      <c r="D1078" s="227" t="s">
        <v>248</v>
      </c>
      <c r="E1078" s="246" t="s">
        <v>19</v>
      </c>
      <c r="F1078" s="247" t="s">
        <v>1028</v>
      </c>
      <c r="G1078" s="245"/>
      <c r="H1078" s="248">
        <v>69.760000000000005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248</v>
      </c>
      <c r="AU1078" s="254" t="s">
        <v>78</v>
      </c>
      <c r="AV1078" s="14" t="s">
        <v>78</v>
      </c>
      <c r="AW1078" s="14" t="s">
        <v>32</v>
      </c>
      <c r="AX1078" s="14" t="s">
        <v>69</v>
      </c>
      <c r="AY1078" s="254" t="s">
        <v>238</v>
      </c>
    </row>
    <row r="1079" s="15" customFormat="1">
      <c r="A1079" s="15"/>
      <c r="B1079" s="255"/>
      <c r="C1079" s="256"/>
      <c r="D1079" s="227" t="s">
        <v>248</v>
      </c>
      <c r="E1079" s="257" t="s">
        <v>19</v>
      </c>
      <c r="F1079" s="258" t="s">
        <v>253</v>
      </c>
      <c r="G1079" s="256"/>
      <c r="H1079" s="259">
        <v>69.760000000000005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248</v>
      </c>
      <c r="AU1079" s="265" t="s">
        <v>78</v>
      </c>
      <c r="AV1079" s="15" t="s">
        <v>244</v>
      </c>
      <c r="AW1079" s="15" t="s">
        <v>32</v>
      </c>
      <c r="AX1079" s="15" t="s">
        <v>76</v>
      </c>
      <c r="AY1079" s="265" t="s">
        <v>238</v>
      </c>
    </row>
    <row r="1080" s="2" customFormat="1" ht="37.8" customHeight="1">
      <c r="A1080" s="39"/>
      <c r="B1080" s="40"/>
      <c r="C1080" s="214" t="s">
        <v>1029</v>
      </c>
      <c r="D1080" s="214" t="s">
        <v>240</v>
      </c>
      <c r="E1080" s="215" t="s">
        <v>1030</v>
      </c>
      <c r="F1080" s="216" t="s">
        <v>1031</v>
      </c>
      <c r="G1080" s="217" t="s">
        <v>107</v>
      </c>
      <c r="H1080" s="218">
        <v>88.450999999999993</v>
      </c>
      <c r="I1080" s="219"/>
      <c r="J1080" s="220">
        <f>ROUND(I1080*H1080,2)</f>
        <v>0</v>
      </c>
      <c r="K1080" s="216" t="s">
        <v>243</v>
      </c>
      <c r="L1080" s="45"/>
      <c r="M1080" s="221" t="s">
        <v>19</v>
      </c>
      <c r="N1080" s="222" t="s">
        <v>40</v>
      </c>
      <c r="O1080" s="85"/>
      <c r="P1080" s="223">
        <f>O1080*H1080</f>
        <v>0</v>
      </c>
      <c r="Q1080" s="223">
        <v>2.0000000000000002E-05</v>
      </c>
      <c r="R1080" s="223">
        <f>Q1080*H1080</f>
        <v>0.0017690200000000001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244</v>
      </c>
      <c r="AT1080" s="225" t="s">
        <v>240</v>
      </c>
      <c r="AU1080" s="225" t="s">
        <v>78</v>
      </c>
      <c r="AY1080" s="18" t="s">
        <v>238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76</v>
      </c>
      <c r="BK1080" s="226">
        <f>ROUND(I1080*H1080,2)</f>
        <v>0</v>
      </c>
      <c r="BL1080" s="18" t="s">
        <v>244</v>
      </c>
      <c r="BM1080" s="225" t="s">
        <v>1032</v>
      </c>
    </row>
    <row r="1081" s="2" customFormat="1">
      <c r="A1081" s="39"/>
      <c r="B1081" s="40"/>
      <c r="C1081" s="41"/>
      <c r="D1081" s="227" t="s">
        <v>245</v>
      </c>
      <c r="E1081" s="41"/>
      <c r="F1081" s="228" t="s">
        <v>1031</v>
      </c>
      <c r="G1081" s="41"/>
      <c r="H1081" s="41"/>
      <c r="I1081" s="229"/>
      <c r="J1081" s="41"/>
      <c r="K1081" s="41"/>
      <c r="L1081" s="45"/>
      <c r="M1081" s="230"/>
      <c r="N1081" s="231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245</v>
      </c>
      <c r="AU1081" s="18" t="s">
        <v>78</v>
      </c>
    </row>
    <row r="1082" s="2" customFormat="1">
      <c r="A1082" s="39"/>
      <c r="B1082" s="40"/>
      <c r="C1082" s="41"/>
      <c r="D1082" s="232" t="s">
        <v>246</v>
      </c>
      <c r="E1082" s="41"/>
      <c r="F1082" s="233" t="s">
        <v>1033</v>
      </c>
      <c r="G1082" s="41"/>
      <c r="H1082" s="41"/>
      <c r="I1082" s="229"/>
      <c r="J1082" s="41"/>
      <c r="K1082" s="41"/>
      <c r="L1082" s="45"/>
      <c r="M1082" s="230"/>
      <c r="N1082" s="231"/>
      <c r="O1082" s="85"/>
      <c r="P1082" s="85"/>
      <c r="Q1082" s="85"/>
      <c r="R1082" s="85"/>
      <c r="S1082" s="85"/>
      <c r="T1082" s="86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246</v>
      </c>
      <c r="AU1082" s="18" t="s">
        <v>78</v>
      </c>
    </row>
    <row r="1083" s="13" customFormat="1">
      <c r="A1083" s="13"/>
      <c r="B1083" s="234"/>
      <c r="C1083" s="235"/>
      <c r="D1083" s="227" t="s">
        <v>248</v>
      </c>
      <c r="E1083" s="236" t="s">
        <v>19</v>
      </c>
      <c r="F1083" s="237" t="s">
        <v>341</v>
      </c>
      <c r="G1083" s="235"/>
      <c r="H1083" s="236" t="s">
        <v>19</v>
      </c>
      <c r="I1083" s="238"/>
      <c r="J1083" s="235"/>
      <c r="K1083" s="235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248</v>
      </c>
      <c r="AU1083" s="243" t="s">
        <v>78</v>
      </c>
      <c r="AV1083" s="13" t="s">
        <v>76</v>
      </c>
      <c r="AW1083" s="13" t="s">
        <v>32</v>
      </c>
      <c r="AX1083" s="13" t="s">
        <v>69</v>
      </c>
      <c r="AY1083" s="243" t="s">
        <v>238</v>
      </c>
    </row>
    <row r="1084" s="14" customFormat="1">
      <c r="A1084" s="14"/>
      <c r="B1084" s="244"/>
      <c r="C1084" s="245"/>
      <c r="D1084" s="227" t="s">
        <v>248</v>
      </c>
      <c r="E1084" s="246" t="s">
        <v>19</v>
      </c>
      <c r="F1084" s="247" t="s">
        <v>1034</v>
      </c>
      <c r="G1084" s="245"/>
      <c r="H1084" s="248">
        <v>13.5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248</v>
      </c>
      <c r="AU1084" s="254" t="s">
        <v>78</v>
      </c>
      <c r="AV1084" s="14" t="s">
        <v>78</v>
      </c>
      <c r="AW1084" s="14" t="s">
        <v>32</v>
      </c>
      <c r="AX1084" s="14" t="s">
        <v>69</v>
      </c>
      <c r="AY1084" s="254" t="s">
        <v>238</v>
      </c>
    </row>
    <row r="1085" s="14" customFormat="1">
      <c r="A1085" s="14"/>
      <c r="B1085" s="244"/>
      <c r="C1085" s="245"/>
      <c r="D1085" s="227" t="s">
        <v>248</v>
      </c>
      <c r="E1085" s="246" t="s">
        <v>19</v>
      </c>
      <c r="F1085" s="247" t="s">
        <v>1035</v>
      </c>
      <c r="G1085" s="245"/>
      <c r="H1085" s="248">
        <v>15.4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248</v>
      </c>
      <c r="AU1085" s="254" t="s">
        <v>78</v>
      </c>
      <c r="AV1085" s="14" t="s">
        <v>78</v>
      </c>
      <c r="AW1085" s="14" t="s">
        <v>32</v>
      </c>
      <c r="AX1085" s="14" t="s">
        <v>69</v>
      </c>
      <c r="AY1085" s="254" t="s">
        <v>238</v>
      </c>
    </row>
    <row r="1086" s="14" customFormat="1">
      <c r="A1086" s="14"/>
      <c r="B1086" s="244"/>
      <c r="C1086" s="245"/>
      <c r="D1086" s="227" t="s">
        <v>248</v>
      </c>
      <c r="E1086" s="246" t="s">
        <v>19</v>
      </c>
      <c r="F1086" s="247" t="s">
        <v>1036</v>
      </c>
      <c r="G1086" s="245"/>
      <c r="H1086" s="248">
        <v>5.3499999999999996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248</v>
      </c>
      <c r="AU1086" s="254" t="s">
        <v>78</v>
      </c>
      <c r="AV1086" s="14" t="s">
        <v>78</v>
      </c>
      <c r="AW1086" s="14" t="s">
        <v>32</v>
      </c>
      <c r="AX1086" s="14" t="s">
        <v>69</v>
      </c>
      <c r="AY1086" s="254" t="s">
        <v>238</v>
      </c>
    </row>
    <row r="1087" s="14" customFormat="1">
      <c r="A1087" s="14"/>
      <c r="B1087" s="244"/>
      <c r="C1087" s="245"/>
      <c r="D1087" s="227" t="s">
        <v>248</v>
      </c>
      <c r="E1087" s="246" t="s">
        <v>19</v>
      </c>
      <c r="F1087" s="247" t="s">
        <v>1037</v>
      </c>
      <c r="G1087" s="245"/>
      <c r="H1087" s="248">
        <v>15.199999999999999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248</v>
      </c>
      <c r="AU1087" s="254" t="s">
        <v>78</v>
      </c>
      <c r="AV1087" s="14" t="s">
        <v>78</v>
      </c>
      <c r="AW1087" s="14" t="s">
        <v>32</v>
      </c>
      <c r="AX1087" s="14" t="s">
        <v>69</v>
      </c>
      <c r="AY1087" s="254" t="s">
        <v>238</v>
      </c>
    </row>
    <row r="1088" s="14" customFormat="1">
      <c r="A1088" s="14"/>
      <c r="B1088" s="244"/>
      <c r="C1088" s="245"/>
      <c r="D1088" s="227" t="s">
        <v>248</v>
      </c>
      <c r="E1088" s="246" t="s">
        <v>19</v>
      </c>
      <c r="F1088" s="247" t="s">
        <v>1038</v>
      </c>
      <c r="G1088" s="245"/>
      <c r="H1088" s="248">
        <v>15.4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248</v>
      </c>
      <c r="AU1088" s="254" t="s">
        <v>78</v>
      </c>
      <c r="AV1088" s="14" t="s">
        <v>78</v>
      </c>
      <c r="AW1088" s="14" t="s">
        <v>32</v>
      </c>
      <c r="AX1088" s="14" t="s">
        <v>69</v>
      </c>
      <c r="AY1088" s="254" t="s">
        <v>238</v>
      </c>
    </row>
    <row r="1089" s="14" customFormat="1">
      <c r="A1089" s="14"/>
      <c r="B1089" s="244"/>
      <c r="C1089" s="245"/>
      <c r="D1089" s="227" t="s">
        <v>248</v>
      </c>
      <c r="E1089" s="246" t="s">
        <v>19</v>
      </c>
      <c r="F1089" s="247" t="s">
        <v>1039</v>
      </c>
      <c r="G1089" s="245"/>
      <c r="H1089" s="248">
        <v>23.600999999999999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248</v>
      </c>
      <c r="AU1089" s="254" t="s">
        <v>78</v>
      </c>
      <c r="AV1089" s="14" t="s">
        <v>78</v>
      </c>
      <c r="AW1089" s="14" t="s">
        <v>32</v>
      </c>
      <c r="AX1089" s="14" t="s">
        <v>69</v>
      </c>
      <c r="AY1089" s="254" t="s">
        <v>238</v>
      </c>
    </row>
    <row r="1090" s="16" customFormat="1">
      <c r="A1090" s="16"/>
      <c r="B1090" s="266"/>
      <c r="C1090" s="267"/>
      <c r="D1090" s="227" t="s">
        <v>248</v>
      </c>
      <c r="E1090" s="268" t="s">
        <v>19</v>
      </c>
      <c r="F1090" s="269" t="s">
        <v>264</v>
      </c>
      <c r="G1090" s="267"/>
      <c r="H1090" s="270">
        <v>88.450999999999993</v>
      </c>
      <c r="I1090" s="271"/>
      <c r="J1090" s="267"/>
      <c r="K1090" s="267"/>
      <c r="L1090" s="272"/>
      <c r="M1090" s="273"/>
      <c r="N1090" s="274"/>
      <c r="O1090" s="274"/>
      <c r="P1090" s="274"/>
      <c r="Q1090" s="274"/>
      <c r="R1090" s="274"/>
      <c r="S1090" s="274"/>
      <c r="T1090" s="27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6" t="s">
        <v>248</v>
      </c>
      <c r="AU1090" s="276" t="s">
        <v>78</v>
      </c>
      <c r="AV1090" s="16" t="s">
        <v>109</v>
      </c>
      <c r="AW1090" s="16" t="s">
        <v>32</v>
      </c>
      <c r="AX1090" s="16" t="s">
        <v>69</v>
      </c>
      <c r="AY1090" s="276" t="s">
        <v>238</v>
      </c>
    </row>
    <row r="1091" s="15" customFormat="1">
      <c r="A1091" s="15"/>
      <c r="B1091" s="255"/>
      <c r="C1091" s="256"/>
      <c r="D1091" s="227" t="s">
        <v>248</v>
      </c>
      <c r="E1091" s="257" t="s">
        <v>19</v>
      </c>
      <c r="F1091" s="258" t="s">
        <v>253</v>
      </c>
      <c r="G1091" s="256"/>
      <c r="H1091" s="259">
        <v>88.450999999999993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248</v>
      </c>
      <c r="AU1091" s="265" t="s">
        <v>78</v>
      </c>
      <c r="AV1091" s="15" t="s">
        <v>244</v>
      </c>
      <c r="AW1091" s="15" t="s">
        <v>32</v>
      </c>
      <c r="AX1091" s="15" t="s">
        <v>76</v>
      </c>
      <c r="AY1091" s="265" t="s">
        <v>238</v>
      </c>
    </row>
    <row r="1092" s="2" customFormat="1" ht="24.15" customHeight="1">
      <c r="A1092" s="39"/>
      <c r="B1092" s="40"/>
      <c r="C1092" s="214" t="s">
        <v>689</v>
      </c>
      <c r="D1092" s="214" t="s">
        <v>240</v>
      </c>
      <c r="E1092" s="215" t="s">
        <v>1040</v>
      </c>
      <c r="F1092" s="216" t="s">
        <v>1041</v>
      </c>
      <c r="G1092" s="217" t="s">
        <v>107</v>
      </c>
      <c r="H1092" s="218">
        <v>30.966000000000001</v>
      </c>
      <c r="I1092" s="219"/>
      <c r="J1092" s="220">
        <f>ROUND(I1092*H1092,2)</f>
        <v>0</v>
      </c>
      <c r="K1092" s="216" t="s">
        <v>243</v>
      </c>
      <c r="L1092" s="45"/>
      <c r="M1092" s="221" t="s">
        <v>19</v>
      </c>
      <c r="N1092" s="222" t="s">
        <v>40</v>
      </c>
      <c r="O1092" s="85"/>
      <c r="P1092" s="223">
        <f>O1092*H1092</f>
        <v>0</v>
      </c>
      <c r="Q1092" s="223">
        <v>0.00023000000000000001</v>
      </c>
      <c r="R1092" s="223">
        <f>Q1092*H1092</f>
        <v>0.0071221800000000005</v>
      </c>
      <c r="S1092" s="223">
        <v>0</v>
      </c>
      <c r="T1092" s="224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25" t="s">
        <v>244</v>
      </c>
      <c r="AT1092" s="225" t="s">
        <v>240</v>
      </c>
      <c r="AU1092" s="225" t="s">
        <v>78</v>
      </c>
      <c r="AY1092" s="18" t="s">
        <v>238</v>
      </c>
      <c r="BE1092" s="226">
        <f>IF(N1092="základní",J1092,0)</f>
        <v>0</v>
      </c>
      <c r="BF1092" s="226">
        <f>IF(N1092="snížená",J1092,0)</f>
        <v>0</v>
      </c>
      <c r="BG1092" s="226">
        <f>IF(N1092="zákl. přenesená",J1092,0)</f>
        <v>0</v>
      </c>
      <c r="BH1092" s="226">
        <f>IF(N1092="sníž. přenesená",J1092,0)</f>
        <v>0</v>
      </c>
      <c r="BI1092" s="226">
        <f>IF(N1092="nulová",J1092,0)</f>
        <v>0</v>
      </c>
      <c r="BJ1092" s="18" t="s">
        <v>76</v>
      </c>
      <c r="BK1092" s="226">
        <f>ROUND(I1092*H1092,2)</f>
        <v>0</v>
      </c>
      <c r="BL1092" s="18" t="s">
        <v>244</v>
      </c>
      <c r="BM1092" s="225" t="s">
        <v>1042</v>
      </c>
    </row>
    <row r="1093" s="2" customFormat="1">
      <c r="A1093" s="39"/>
      <c r="B1093" s="40"/>
      <c r="C1093" s="41"/>
      <c r="D1093" s="227" t="s">
        <v>245</v>
      </c>
      <c r="E1093" s="41"/>
      <c r="F1093" s="228" t="s">
        <v>1041</v>
      </c>
      <c r="G1093" s="41"/>
      <c r="H1093" s="41"/>
      <c r="I1093" s="229"/>
      <c r="J1093" s="41"/>
      <c r="K1093" s="41"/>
      <c r="L1093" s="45"/>
      <c r="M1093" s="230"/>
      <c r="N1093" s="231"/>
      <c r="O1093" s="85"/>
      <c r="P1093" s="85"/>
      <c r="Q1093" s="85"/>
      <c r="R1093" s="85"/>
      <c r="S1093" s="85"/>
      <c r="T1093" s="86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245</v>
      </c>
      <c r="AU1093" s="18" t="s">
        <v>78</v>
      </c>
    </row>
    <row r="1094" s="2" customFormat="1">
      <c r="A1094" s="39"/>
      <c r="B1094" s="40"/>
      <c r="C1094" s="41"/>
      <c r="D1094" s="232" t="s">
        <v>246</v>
      </c>
      <c r="E1094" s="41"/>
      <c r="F1094" s="233" t="s">
        <v>1043</v>
      </c>
      <c r="G1094" s="41"/>
      <c r="H1094" s="41"/>
      <c r="I1094" s="229"/>
      <c r="J1094" s="41"/>
      <c r="K1094" s="41"/>
      <c r="L1094" s="45"/>
      <c r="M1094" s="230"/>
      <c r="N1094" s="231"/>
      <c r="O1094" s="85"/>
      <c r="P1094" s="85"/>
      <c r="Q1094" s="85"/>
      <c r="R1094" s="85"/>
      <c r="S1094" s="85"/>
      <c r="T1094" s="86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246</v>
      </c>
      <c r="AU1094" s="18" t="s">
        <v>78</v>
      </c>
    </row>
    <row r="1095" s="13" customFormat="1">
      <c r="A1095" s="13"/>
      <c r="B1095" s="234"/>
      <c r="C1095" s="235"/>
      <c r="D1095" s="227" t="s">
        <v>248</v>
      </c>
      <c r="E1095" s="236" t="s">
        <v>19</v>
      </c>
      <c r="F1095" s="237" t="s">
        <v>341</v>
      </c>
      <c r="G1095" s="235"/>
      <c r="H1095" s="236" t="s">
        <v>19</v>
      </c>
      <c r="I1095" s="238"/>
      <c r="J1095" s="235"/>
      <c r="K1095" s="235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248</v>
      </c>
      <c r="AU1095" s="243" t="s">
        <v>78</v>
      </c>
      <c r="AV1095" s="13" t="s">
        <v>76</v>
      </c>
      <c r="AW1095" s="13" t="s">
        <v>32</v>
      </c>
      <c r="AX1095" s="13" t="s">
        <v>69</v>
      </c>
      <c r="AY1095" s="243" t="s">
        <v>238</v>
      </c>
    </row>
    <row r="1096" s="13" customFormat="1">
      <c r="A1096" s="13"/>
      <c r="B1096" s="234"/>
      <c r="C1096" s="235"/>
      <c r="D1096" s="227" t="s">
        <v>248</v>
      </c>
      <c r="E1096" s="236" t="s">
        <v>19</v>
      </c>
      <c r="F1096" s="237" t="s">
        <v>1044</v>
      </c>
      <c r="G1096" s="235"/>
      <c r="H1096" s="236" t="s">
        <v>19</v>
      </c>
      <c r="I1096" s="238"/>
      <c r="J1096" s="235"/>
      <c r="K1096" s="235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248</v>
      </c>
      <c r="AU1096" s="243" t="s">
        <v>78</v>
      </c>
      <c r="AV1096" s="13" t="s">
        <v>76</v>
      </c>
      <c r="AW1096" s="13" t="s">
        <v>32</v>
      </c>
      <c r="AX1096" s="13" t="s">
        <v>69</v>
      </c>
      <c r="AY1096" s="243" t="s">
        <v>238</v>
      </c>
    </row>
    <row r="1097" s="14" customFormat="1">
      <c r="A1097" s="14"/>
      <c r="B1097" s="244"/>
      <c r="C1097" s="245"/>
      <c r="D1097" s="227" t="s">
        <v>248</v>
      </c>
      <c r="E1097" s="246" t="s">
        <v>19</v>
      </c>
      <c r="F1097" s="247" t="s">
        <v>1045</v>
      </c>
      <c r="G1097" s="245"/>
      <c r="H1097" s="248">
        <v>6.75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248</v>
      </c>
      <c r="AU1097" s="254" t="s">
        <v>78</v>
      </c>
      <c r="AV1097" s="14" t="s">
        <v>78</v>
      </c>
      <c r="AW1097" s="14" t="s">
        <v>32</v>
      </c>
      <c r="AX1097" s="14" t="s">
        <v>69</v>
      </c>
      <c r="AY1097" s="254" t="s">
        <v>238</v>
      </c>
    </row>
    <row r="1098" s="14" customFormat="1">
      <c r="A1098" s="14"/>
      <c r="B1098" s="244"/>
      <c r="C1098" s="245"/>
      <c r="D1098" s="227" t="s">
        <v>248</v>
      </c>
      <c r="E1098" s="246" t="s">
        <v>19</v>
      </c>
      <c r="F1098" s="247" t="s">
        <v>1046</v>
      </c>
      <c r="G1098" s="245"/>
      <c r="H1098" s="248">
        <v>7.7000000000000002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248</v>
      </c>
      <c r="AU1098" s="254" t="s">
        <v>78</v>
      </c>
      <c r="AV1098" s="14" t="s">
        <v>78</v>
      </c>
      <c r="AW1098" s="14" t="s">
        <v>32</v>
      </c>
      <c r="AX1098" s="14" t="s">
        <v>69</v>
      </c>
      <c r="AY1098" s="254" t="s">
        <v>238</v>
      </c>
    </row>
    <row r="1099" s="14" customFormat="1">
      <c r="A1099" s="14"/>
      <c r="B1099" s="244"/>
      <c r="C1099" s="245"/>
      <c r="D1099" s="227" t="s">
        <v>248</v>
      </c>
      <c r="E1099" s="246" t="s">
        <v>19</v>
      </c>
      <c r="F1099" s="247" t="s">
        <v>1047</v>
      </c>
      <c r="G1099" s="245"/>
      <c r="H1099" s="248">
        <v>16.515999999999998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248</v>
      </c>
      <c r="AU1099" s="254" t="s">
        <v>78</v>
      </c>
      <c r="AV1099" s="14" t="s">
        <v>78</v>
      </c>
      <c r="AW1099" s="14" t="s">
        <v>32</v>
      </c>
      <c r="AX1099" s="14" t="s">
        <v>69</v>
      </c>
      <c r="AY1099" s="254" t="s">
        <v>238</v>
      </c>
    </row>
    <row r="1100" s="16" customFormat="1">
      <c r="A1100" s="16"/>
      <c r="B1100" s="266"/>
      <c r="C1100" s="267"/>
      <c r="D1100" s="227" t="s">
        <v>248</v>
      </c>
      <c r="E1100" s="268" t="s">
        <v>19</v>
      </c>
      <c r="F1100" s="269" t="s">
        <v>264</v>
      </c>
      <c r="G1100" s="267"/>
      <c r="H1100" s="270">
        <v>30.966000000000001</v>
      </c>
      <c r="I1100" s="271"/>
      <c r="J1100" s="267"/>
      <c r="K1100" s="267"/>
      <c r="L1100" s="272"/>
      <c r="M1100" s="273"/>
      <c r="N1100" s="274"/>
      <c r="O1100" s="274"/>
      <c r="P1100" s="274"/>
      <c r="Q1100" s="274"/>
      <c r="R1100" s="274"/>
      <c r="S1100" s="274"/>
      <c r="T1100" s="275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76" t="s">
        <v>248</v>
      </c>
      <c r="AU1100" s="276" t="s">
        <v>78</v>
      </c>
      <c r="AV1100" s="16" t="s">
        <v>109</v>
      </c>
      <c r="AW1100" s="16" t="s">
        <v>32</v>
      </c>
      <c r="AX1100" s="16" t="s">
        <v>69</v>
      </c>
      <c r="AY1100" s="276" t="s">
        <v>238</v>
      </c>
    </row>
    <row r="1101" s="15" customFormat="1">
      <c r="A1101" s="15"/>
      <c r="B1101" s="255"/>
      <c r="C1101" s="256"/>
      <c r="D1101" s="227" t="s">
        <v>248</v>
      </c>
      <c r="E1101" s="257" t="s">
        <v>19</v>
      </c>
      <c r="F1101" s="258" t="s">
        <v>253</v>
      </c>
      <c r="G1101" s="256"/>
      <c r="H1101" s="259">
        <v>30.966000000000001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248</v>
      </c>
      <c r="AU1101" s="265" t="s">
        <v>78</v>
      </c>
      <c r="AV1101" s="15" t="s">
        <v>244</v>
      </c>
      <c r="AW1101" s="15" t="s">
        <v>32</v>
      </c>
      <c r="AX1101" s="15" t="s">
        <v>76</v>
      </c>
      <c r="AY1101" s="265" t="s">
        <v>238</v>
      </c>
    </row>
    <row r="1102" s="2" customFormat="1" ht="24.15" customHeight="1">
      <c r="A1102" s="39"/>
      <c r="B1102" s="40"/>
      <c r="C1102" s="214" t="s">
        <v>1048</v>
      </c>
      <c r="D1102" s="214" t="s">
        <v>240</v>
      </c>
      <c r="E1102" s="215" t="s">
        <v>1049</v>
      </c>
      <c r="F1102" s="216" t="s">
        <v>1050</v>
      </c>
      <c r="G1102" s="217" t="s">
        <v>107</v>
      </c>
      <c r="H1102" s="218">
        <v>30.966000000000001</v>
      </c>
      <c r="I1102" s="219"/>
      <c r="J1102" s="220">
        <f>ROUND(I1102*H1102,2)</f>
        <v>0</v>
      </c>
      <c r="K1102" s="216" t="s">
        <v>243</v>
      </c>
      <c r="L1102" s="45"/>
      <c r="M1102" s="221" t="s">
        <v>19</v>
      </c>
      <c r="N1102" s="222" t="s">
        <v>40</v>
      </c>
      <c r="O1102" s="85"/>
      <c r="P1102" s="223">
        <f>O1102*H1102</f>
        <v>0</v>
      </c>
      <c r="Q1102" s="223">
        <v>0</v>
      </c>
      <c r="R1102" s="223">
        <f>Q1102*H1102</f>
        <v>0</v>
      </c>
      <c r="S1102" s="223">
        <v>0</v>
      </c>
      <c r="T1102" s="224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25" t="s">
        <v>244</v>
      </c>
      <c r="AT1102" s="225" t="s">
        <v>240</v>
      </c>
      <c r="AU1102" s="225" t="s">
        <v>78</v>
      </c>
      <c r="AY1102" s="18" t="s">
        <v>238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8" t="s">
        <v>76</v>
      </c>
      <c r="BK1102" s="226">
        <f>ROUND(I1102*H1102,2)</f>
        <v>0</v>
      </c>
      <c r="BL1102" s="18" t="s">
        <v>244</v>
      </c>
      <c r="BM1102" s="225" t="s">
        <v>1051</v>
      </c>
    </row>
    <row r="1103" s="2" customFormat="1">
      <c r="A1103" s="39"/>
      <c r="B1103" s="40"/>
      <c r="C1103" s="41"/>
      <c r="D1103" s="227" t="s">
        <v>245</v>
      </c>
      <c r="E1103" s="41"/>
      <c r="F1103" s="228" t="s">
        <v>1050</v>
      </c>
      <c r="G1103" s="41"/>
      <c r="H1103" s="41"/>
      <c r="I1103" s="229"/>
      <c r="J1103" s="41"/>
      <c r="K1103" s="41"/>
      <c r="L1103" s="45"/>
      <c r="M1103" s="230"/>
      <c r="N1103" s="231"/>
      <c r="O1103" s="85"/>
      <c r="P1103" s="85"/>
      <c r="Q1103" s="85"/>
      <c r="R1103" s="85"/>
      <c r="S1103" s="85"/>
      <c r="T1103" s="86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245</v>
      </c>
      <c r="AU1103" s="18" t="s">
        <v>78</v>
      </c>
    </row>
    <row r="1104" s="2" customFormat="1">
      <c r="A1104" s="39"/>
      <c r="B1104" s="40"/>
      <c r="C1104" s="41"/>
      <c r="D1104" s="232" t="s">
        <v>246</v>
      </c>
      <c r="E1104" s="41"/>
      <c r="F1104" s="233" t="s">
        <v>1052</v>
      </c>
      <c r="G1104" s="41"/>
      <c r="H1104" s="41"/>
      <c r="I1104" s="229"/>
      <c r="J1104" s="41"/>
      <c r="K1104" s="41"/>
      <c r="L1104" s="45"/>
      <c r="M1104" s="230"/>
      <c r="N1104" s="231"/>
      <c r="O1104" s="85"/>
      <c r="P1104" s="85"/>
      <c r="Q1104" s="85"/>
      <c r="R1104" s="85"/>
      <c r="S1104" s="85"/>
      <c r="T1104" s="86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246</v>
      </c>
      <c r="AU1104" s="18" t="s">
        <v>78</v>
      </c>
    </row>
    <row r="1105" s="13" customFormat="1">
      <c r="A1105" s="13"/>
      <c r="B1105" s="234"/>
      <c r="C1105" s="235"/>
      <c r="D1105" s="227" t="s">
        <v>248</v>
      </c>
      <c r="E1105" s="236" t="s">
        <v>19</v>
      </c>
      <c r="F1105" s="237" t="s">
        <v>1053</v>
      </c>
      <c r="G1105" s="235"/>
      <c r="H1105" s="236" t="s">
        <v>19</v>
      </c>
      <c r="I1105" s="238"/>
      <c r="J1105" s="235"/>
      <c r="K1105" s="235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248</v>
      </c>
      <c r="AU1105" s="243" t="s">
        <v>78</v>
      </c>
      <c r="AV1105" s="13" t="s">
        <v>76</v>
      </c>
      <c r="AW1105" s="13" t="s">
        <v>32</v>
      </c>
      <c r="AX1105" s="13" t="s">
        <v>69</v>
      </c>
      <c r="AY1105" s="243" t="s">
        <v>238</v>
      </c>
    </row>
    <row r="1106" s="14" customFormat="1">
      <c r="A1106" s="14"/>
      <c r="B1106" s="244"/>
      <c r="C1106" s="245"/>
      <c r="D1106" s="227" t="s">
        <v>248</v>
      </c>
      <c r="E1106" s="246" t="s">
        <v>19</v>
      </c>
      <c r="F1106" s="247" t="s">
        <v>1054</v>
      </c>
      <c r="G1106" s="245"/>
      <c r="H1106" s="248">
        <v>30.966000000000001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248</v>
      </c>
      <c r="AU1106" s="254" t="s">
        <v>78</v>
      </c>
      <c r="AV1106" s="14" t="s">
        <v>78</v>
      </c>
      <c r="AW1106" s="14" t="s">
        <v>32</v>
      </c>
      <c r="AX1106" s="14" t="s">
        <v>69</v>
      </c>
      <c r="AY1106" s="254" t="s">
        <v>238</v>
      </c>
    </row>
    <row r="1107" s="15" customFormat="1">
      <c r="A1107" s="15"/>
      <c r="B1107" s="255"/>
      <c r="C1107" s="256"/>
      <c r="D1107" s="227" t="s">
        <v>248</v>
      </c>
      <c r="E1107" s="257" t="s">
        <v>19</v>
      </c>
      <c r="F1107" s="258" t="s">
        <v>253</v>
      </c>
      <c r="G1107" s="256"/>
      <c r="H1107" s="259">
        <v>30.966000000000001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248</v>
      </c>
      <c r="AU1107" s="265" t="s">
        <v>78</v>
      </c>
      <c r="AV1107" s="15" t="s">
        <v>244</v>
      </c>
      <c r="AW1107" s="15" t="s">
        <v>32</v>
      </c>
      <c r="AX1107" s="15" t="s">
        <v>76</v>
      </c>
      <c r="AY1107" s="265" t="s">
        <v>238</v>
      </c>
    </row>
    <row r="1108" s="2" customFormat="1" ht="24.15" customHeight="1">
      <c r="A1108" s="39"/>
      <c r="B1108" s="40"/>
      <c r="C1108" s="214" t="s">
        <v>698</v>
      </c>
      <c r="D1108" s="214" t="s">
        <v>240</v>
      </c>
      <c r="E1108" s="215" t="s">
        <v>1055</v>
      </c>
      <c r="F1108" s="216" t="s">
        <v>1056</v>
      </c>
      <c r="G1108" s="217" t="s">
        <v>112</v>
      </c>
      <c r="H1108" s="218">
        <v>53.649999999999999</v>
      </c>
      <c r="I1108" s="219"/>
      <c r="J1108" s="220">
        <f>ROUND(I1108*H1108,2)</f>
        <v>0</v>
      </c>
      <c r="K1108" s="216" t="s">
        <v>243</v>
      </c>
      <c r="L1108" s="45"/>
      <c r="M1108" s="221" t="s">
        <v>19</v>
      </c>
      <c r="N1108" s="222" t="s">
        <v>40</v>
      </c>
      <c r="O1108" s="85"/>
      <c r="P1108" s="223">
        <f>O1108*H1108</f>
        <v>0</v>
      </c>
      <c r="Q1108" s="223">
        <v>0.0089300000000000004</v>
      </c>
      <c r="R1108" s="223">
        <f>Q1108*H1108</f>
        <v>0.47909450000000003</v>
      </c>
      <c r="S1108" s="223">
        <v>0</v>
      </c>
      <c r="T1108" s="224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25" t="s">
        <v>244</v>
      </c>
      <c r="AT1108" s="225" t="s">
        <v>240</v>
      </c>
      <c r="AU1108" s="225" t="s">
        <v>78</v>
      </c>
      <c r="AY1108" s="18" t="s">
        <v>238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8" t="s">
        <v>76</v>
      </c>
      <c r="BK1108" s="226">
        <f>ROUND(I1108*H1108,2)</f>
        <v>0</v>
      </c>
      <c r="BL1108" s="18" t="s">
        <v>244</v>
      </c>
      <c r="BM1108" s="225" t="s">
        <v>1057</v>
      </c>
    </row>
    <row r="1109" s="2" customFormat="1">
      <c r="A1109" s="39"/>
      <c r="B1109" s="40"/>
      <c r="C1109" s="41"/>
      <c r="D1109" s="227" t="s">
        <v>245</v>
      </c>
      <c r="E1109" s="41"/>
      <c r="F1109" s="228" t="s">
        <v>1056</v>
      </c>
      <c r="G1109" s="41"/>
      <c r="H1109" s="41"/>
      <c r="I1109" s="229"/>
      <c r="J1109" s="41"/>
      <c r="K1109" s="41"/>
      <c r="L1109" s="45"/>
      <c r="M1109" s="230"/>
      <c r="N1109" s="231"/>
      <c r="O1109" s="85"/>
      <c r="P1109" s="85"/>
      <c r="Q1109" s="85"/>
      <c r="R1109" s="85"/>
      <c r="S1109" s="85"/>
      <c r="T1109" s="86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245</v>
      </c>
      <c r="AU1109" s="18" t="s">
        <v>78</v>
      </c>
    </row>
    <row r="1110" s="2" customFormat="1">
      <c r="A1110" s="39"/>
      <c r="B1110" s="40"/>
      <c r="C1110" s="41"/>
      <c r="D1110" s="232" t="s">
        <v>246</v>
      </c>
      <c r="E1110" s="41"/>
      <c r="F1110" s="233" t="s">
        <v>1058</v>
      </c>
      <c r="G1110" s="41"/>
      <c r="H1110" s="41"/>
      <c r="I1110" s="229"/>
      <c r="J1110" s="41"/>
      <c r="K1110" s="41"/>
      <c r="L1110" s="45"/>
      <c r="M1110" s="230"/>
      <c r="N1110" s="231"/>
      <c r="O1110" s="85"/>
      <c r="P1110" s="85"/>
      <c r="Q1110" s="85"/>
      <c r="R1110" s="85"/>
      <c r="S1110" s="85"/>
      <c r="T1110" s="86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246</v>
      </c>
      <c r="AU1110" s="18" t="s">
        <v>78</v>
      </c>
    </row>
    <row r="1111" s="13" customFormat="1">
      <c r="A1111" s="13"/>
      <c r="B1111" s="234"/>
      <c r="C1111" s="235"/>
      <c r="D1111" s="227" t="s">
        <v>248</v>
      </c>
      <c r="E1111" s="236" t="s">
        <v>19</v>
      </c>
      <c r="F1111" s="237" t="s">
        <v>341</v>
      </c>
      <c r="G1111" s="235"/>
      <c r="H1111" s="236" t="s">
        <v>19</v>
      </c>
      <c r="I1111" s="238"/>
      <c r="J1111" s="235"/>
      <c r="K1111" s="235"/>
      <c r="L1111" s="239"/>
      <c r="M1111" s="240"/>
      <c r="N1111" s="241"/>
      <c r="O1111" s="241"/>
      <c r="P1111" s="241"/>
      <c r="Q1111" s="241"/>
      <c r="R1111" s="241"/>
      <c r="S1111" s="241"/>
      <c r="T1111" s="24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3" t="s">
        <v>248</v>
      </c>
      <c r="AU1111" s="243" t="s">
        <v>78</v>
      </c>
      <c r="AV1111" s="13" t="s">
        <v>76</v>
      </c>
      <c r="AW1111" s="13" t="s">
        <v>32</v>
      </c>
      <c r="AX1111" s="13" t="s">
        <v>69</v>
      </c>
      <c r="AY1111" s="243" t="s">
        <v>238</v>
      </c>
    </row>
    <row r="1112" s="14" customFormat="1">
      <c r="A1112" s="14"/>
      <c r="B1112" s="244"/>
      <c r="C1112" s="245"/>
      <c r="D1112" s="227" t="s">
        <v>248</v>
      </c>
      <c r="E1112" s="246" t="s">
        <v>19</v>
      </c>
      <c r="F1112" s="247" t="s">
        <v>1059</v>
      </c>
      <c r="G1112" s="245"/>
      <c r="H1112" s="248">
        <v>53.649999999999999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248</v>
      </c>
      <c r="AU1112" s="254" t="s">
        <v>78</v>
      </c>
      <c r="AV1112" s="14" t="s">
        <v>78</v>
      </c>
      <c r="AW1112" s="14" t="s">
        <v>32</v>
      </c>
      <c r="AX1112" s="14" t="s">
        <v>69</v>
      </c>
      <c r="AY1112" s="254" t="s">
        <v>238</v>
      </c>
    </row>
    <row r="1113" s="16" customFormat="1">
      <c r="A1113" s="16"/>
      <c r="B1113" s="266"/>
      <c r="C1113" s="267"/>
      <c r="D1113" s="227" t="s">
        <v>248</v>
      </c>
      <c r="E1113" s="268" t="s">
        <v>19</v>
      </c>
      <c r="F1113" s="269" t="s">
        <v>264</v>
      </c>
      <c r="G1113" s="267"/>
      <c r="H1113" s="270">
        <v>53.649999999999999</v>
      </c>
      <c r="I1113" s="271"/>
      <c r="J1113" s="267"/>
      <c r="K1113" s="267"/>
      <c r="L1113" s="272"/>
      <c r="M1113" s="273"/>
      <c r="N1113" s="274"/>
      <c r="O1113" s="274"/>
      <c r="P1113" s="274"/>
      <c r="Q1113" s="274"/>
      <c r="R1113" s="274"/>
      <c r="S1113" s="274"/>
      <c r="T1113" s="275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76" t="s">
        <v>248</v>
      </c>
      <c r="AU1113" s="276" t="s">
        <v>78</v>
      </c>
      <c r="AV1113" s="16" t="s">
        <v>109</v>
      </c>
      <c r="AW1113" s="16" t="s">
        <v>32</v>
      </c>
      <c r="AX1113" s="16" t="s">
        <v>69</v>
      </c>
      <c r="AY1113" s="276" t="s">
        <v>238</v>
      </c>
    </row>
    <row r="1114" s="15" customFormat="1">
      <c r="A1114" s="15"/>
      <c r="B1114" s="255"/>
      <c r="C1114" s="256"/>
      <c r="D1114" s="227" t="s">
        <v>248</v>
      </c>
      <c r="E1114" s="257" t="s">
        <v>19</v>
      </c>
      <c r="F1114" s="258" t="s">
        <v>253</v>
      </c>
      <c r="G1114" s="256"/>
      <c r="H1114" s="259">
        <v>53.649999999999999</v>
      </c>
      <c r="I1114" s="260"/>
      <c r="J1114" s="256"/>
      <c r="K1114" s="256"/>
      <c r="L1114" s="261"/>
      <c r="M1114" s="262"/>
      <c r="N1114" s="263"/>
      <c r="O1114" s="263"/>
      <c r="P1114" s="263"/>
      <c r="Q1114" s="263"/>
      <c r="R1114" s="263"/>
      <c r="S1114" s="263"/>
      <c r="T1114" s="26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65" t="s">
        <v>248</v>
      </c>
      <c r="AU1114" s="265" t="s">
        <v>78</v>
      </c>
      <c r="AV1114" s="15" t="s">
        <v>244</v>
      </c>
      <c r="AW1114" s="15" t="s">
        <v>32</v>
      </c>
      <c r="AX1114" s="15" t="s">
        <v>76</v>
      </c>
      <c r="AY1114" s="265" t="s">
        <v>238</v>
      </c>
    </row>
    <row r="1115" s="2" customFormat="1" ht="24.15" customHeight="1">
      <c r="A1115" s="39"/>
      <c r="B1115" s="40"/>
      <c r="C1115" s="214" t="s">
        <v>1060</v>
      </c>
      <c r="D1115" s="214" t="s">
        <v>240</v>
      </c>
      <c r="E1115" s="215" t="s">
        <v>1061</v>
      </c>
      <c r="F1115" s="216" t="s">
        <v>1062</v>
      </c>
      <c r="G1115" s="217" t="s">
        <v>107</v>
      </c>
      <c r="H1115" s="218">
        <v>33.259999999999998</v>
      </c>
      <c r="I1115" s="219"/>
      <c r="J1115" s="220">
        <f>ROUND(I1115*H1115,2)</f>
        <v>0</v>
      </c>
      <c r="K1115" s="216" t="s">
        <v>243</v>
      </c>
      <c r="L1115" s="45"/>
      <c r="M1115" s="221" t="s">
        <v>19</v>
      </c>
      <c r="N1115" s="222" t="s">
        <v>40</v>
      </c>
      <c r="O1115" s="85"/>
      <c r="P1115" s="223">
        <f>O1115*H1115</f>
        <v>0</v>
      </c>
      <c r="Q1115" s="223">
        <v>0.00072000000000000005</v>
      </c>
      <c r="R1115" s="223">
        <f>Q1115*H1115</f>
        <v>0.023947199999999998</v>
      </c>
      <c r="S1115" s="223">
        <v>0</v>
      </c>
      <c r="T1115" s="22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5" t="s">
        <v>244</v>
      </c>
      <c r="AT1115" s="225" t="s">
        <v>240</v>
      </c>
      <c r="AU1115" s="225" t="s">
        <v>78</v>
      </c>
      <c r="AY1115" s="18" t="s">
        <v>238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8" t="s">
        <v>76</v>
      </c>
      <c r="BK1115" s="226">
        <f>ROUND(I1115*H1115,2)</f>
        <v>0</v>
      </c>
      <c r="BL1115" s="18" t="s">
        <v>244</v>
      </c>
      <c r="BM1115" s="225" t="s">
        <v>1063</v>
      </c>
    </row>
    <row r="1116" s="2" customFormat="1">
      <c r="A1116" s="39"/>
      <c r="B1116" s="40"/>
      <c r="C1116" s="41"/>
      <c r="D1116" s="227" t="s">
        <v>245</v>
      </c>
      <c r="E1116" s="41"/>
      <c r="F1116" s="228" t="s">
        <v>1062</v>
      </c>
      <c r="G1116" s="41"/>
      <c r="H1116" s="41"/>
      <c r="I1116" s="229"/>
      <c r="J1116" s="41"/>
      <c r="K1116" s="41"/>
      <c r="L1116" s="45"/>
      <c r="M1116" s="230"/>
      <c r="N1116" s="231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245</v>
      </c>
      <c r="AU1116" s="18" t="s">
        <v>78</v>
      </c>
    </row>
    <row r="1117" s="2" customFormat="1">
      <c r="A1117" s="39"/>
      <c r="B1117" s="40"/>
      <c r="C1117" s="41"/>
      <c r="D1117" s="232" t="s">
        <v>246</v>
      </c>
      <c r="E1117" s="41"/>
      <c r="F1117" s="233" t="s">
        <v>1064</v>
      </c>
      <c r="G1117" s="41"/>
      <c r="H1117" s="41"/>
      <c r="I1117" s="229"/>
      <c r="J1117" s="41"/>
      <c r="K1117" s="41"/>
      <c r="L1117" s="45"/>
      <c r="M1117" s="230"/>
      <c r="N1117" s="231"/>
      <c r="O1117" s="85"/>
      <c r="P1117" s="85"/>
      <c r="Q1117" s="85"/>
      <c r="R1117" s="85"/>
      <c r="S1117" s="85"/>
      <c r="T1117" s="86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246</v>
      </c>
      <c r="AU1117" s="18" t="s">
        <v>78</v>
      </c>
    </row>
    <row r="1118" s="13" customFormat="1">
      <c r="A1118" s="13"/>
      <c r="B1118" s="234"/>
      <c r="C1118" s="235"/>
      <c r="D1118" s="227" t="s">
        <v>248</v>
      </c>
      <c r="E1118" s="236" t="s">
        <v>19</v>
      </c>
      <c r="F1118" s="237" t="s">
        <v>341</v>
      </c>
      <c r="G1118" s="235"/>
      <c r="H1118" s="236" t="s">
        <v>19</v>
      </c>
      <c r="I1118" s="238"/>
      <c r="J1118" s="235"/>
      <c r="K1118" s="235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248</v>
      </c>
      <c r="AU1118" s="243" t="s">
        <v>78</v>
      </c>
      <c r="AV1118" s="13" t="s">
        <v>76</v>
      </c>
      <c r="AW1118" s="13" t="s">
        <v>32</v>
      </c>
      <c r="AX1118" s="13" t="s">
        <v>69</v>
      </c>
      <c r="AY1118" s="243" t="s">
        <v>238</v>
      </c>
    </row>
    <row r="1119" s="14" customFormat="1">
      <c r="A1119" s="14"/>
      <c r="B1119" s="244"/>
      <c r="C1119" s="245"/>
      <c r="D1119" s="227" t="s">
        <v>248</v>
      </c>
      <c r="E1119" s="246" t="s">
        <v>19</v>
      </c>
      <c r="F1119" s="247" t="s">
        <v>1065</v>
      </c>
      <c r="G1119" s="245"/>
      <c r="H1119" s="248">
        <v>33.259999999999998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248</v>
      </c>
      <c r="AU1119" s="254" t="s">
        <v>78</v>
      </c>
      <c r="AV1119" s="14" t="s">
        <v>78</v>
      </c>
      <c r="AW1119" s="14" t="s">
        <v>32</v>
      </c>
      <c r="AX1119" s="14" t="s">
        <v>69</v>
      </c>
      <c r="AY1119" s="254" t="s">
        <v>238</v>
      </c>
    </row>
    <row r="1120" s="16" customFormat="1">
      <c r="A1120" s="16"/>
      <c r="B1120" s="266"/>
      <c r="C1120" s="267"/>
      <c r="D1120" s="227" t="s">
        <v>248</v>
      </c>
      <c r="E1120" s="268" t="s">
        <v>19</v>
      </c>
      <c r="F1120" s="269" t="s">
        <v>264</v>
      </c>
      <c r="G1120" s="267"/>
      <c r="H1120" s="270">
        <v>33.259999999999998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76" t="s">
        <v>248</v>
      </c>
      <c r="AU1120" s="276" t="s">
        <v>78</v>
      </c>
      <c r="AV1120" s="16" t="s">
        <v>109</v>
      </c>
      <c r="AW1120" s="16" t="s">
        <v>32</v>
      </c>
      <c r="AX1120" s="16" t="s">
        <v>69</v>
      </c>
      <c r="AY1120" s="276" t="s">
        <v>238</v>
      </c>
    </row>
    <row r="1121" s="15" customFormat="1">
      <c r="A1121" s="15"/>
      <c r="B1121" s="255"/>
      <c r="C1121" s="256"/>
      <c r="D1121" s="227" t="s">
        <v>248</v>
      </c>
      <c r="E1121" s="257" t="s">
        <v>19</v>
      </c>
      <c r="F1121" s="258" t="s">
        <v>253</v>
      </c>
      <c r="G1121" s="256"/>
      <c r="H1121" s="259">
        <v>33.259999999999998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248</v>
      </c>
      <c r="AU1121" s="265" t="s">
        <v>78</v>
      </c>
      <c r="AV1121" s="15" t="s">
        <v>244</v>
      </c>
      <c r="AW1121" s="15" t="s">
        <v>32</v>
      </c>
      <c r="AX1121" s="15" t="s">
        <v>76</v>
      </c>
      <c r="AY1121" s="265" t="s">
        <v>238</v>
      </c>
    </row>
    <row r="1122" s="2" customFormat="1" ht="24.15" customHeight="1">
      <c r="A1122" s="39"/>
      <c r="B1122" s="40"/>
      <c r="C1122" s="214" t="s">
        <v>711</v>
      </c>
      <c r="D1122" s="214" t="s">
        <v>240</v>
      </c>
      <c r="E1122" s="215" t="s">
        <v>1066</v>
      </c>
      <c r="F1122" s="216" t="s">
        <v>1067</v>
      </c>
      <c r="G1122" s="217" t="s">
        <v>112</v>
      </c>
      <c r="H1122" s="218">
        <v>69.281999999999996</v>
      </c>
      <c r="I1122" s="219"/>
      <c r="J1122" s="220">
        <f>ROUND(I1122*H1122,2)</f>
        <v>0</v>
      </c>
      <c r="K1122" s="216" t="s">
        <v>243</v>
      </c>
      <c r="L1122" s="45"/>
      <c r="M1122" s="221" t="s">
        <v>19</v>
      </c>
      <c r="N1122" s="222" t="s">
        <v>40</v>
      </c>
      <c r="O1122" s="85"/>
      <c r="P1122" s="223">
        <f>O1122*H1122</f>
        <v>0</v>
      </c>
      <c r="Q1122" s="223">
        <v>0.26140999999999998</v>
      </c>
      <c r="R1122" s="223">
        <f>Q1122*H1122</f>
        <v>18.111007619999999</v>
      </c>
      <c r="S1122" s="223">
        <v>0</v>
      </c>
      <c r="T1122" s="224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25" t="s">
        <v>244</v>
      </c>
      <c r="AT1122" s="225" t="s">
        <v>240</v>
      </c>
      <c r="AU1122" s="225" t="s">
        <v>78</v>
      </c>
      <c r="AY1122" s="18" t="s">
        <v>238</v>
      </c>
      <c r="BE1122" s="226">
        <f>IF(N1122="základní",J1122,0)</f>
        <v>0</v>
      </c>
      <c r="BF1122" s="226">
        <f>IF(N1122="snížená",J1122,0)</f>
        <v>0</v>
      </c>
      <c r="BG1122" s="226">
        <f>IF(N1122="zákl. přenesená",J1122,0)</f>
        <v>0</v>
      </c>
      <c r="BH1122" s="226">
        <f>IF(N1122="sníž. přenesená",J1122,0)</f>
        <v>0</v>
      </c>
      <c r="BI1122" s="226">
        <f>IF(N1122="nulová",J1122,0)</f>
        <v>0</v>
      </c>
      <c r="BJ1122" s="18" t="s">
        <v>76</v>
      </c>
      <c r="BK1122" s="226">
        <f>ROUND(I1122*H1122,2)</f>
        <v>0</v>
      </c>
      <c r="BL1122" s="18" t="s">
        <v>244</v>
      </c>
      <c r="BM1122" s="225" t="s">
        <v>1068</v>
      </c>
    </row>
    <row r="1123" s="2" customFormat="1">
      <c r="A1123" s="39"/>
      <c r="B1123" s="40"/>
      <c r="C1123" s="41"/>
      <c r="D1123" s="227" t="s">
        <v>245</v>
      </c>
      <c r="E1123" s="41"/>
      <c r="F1123" s="228" t="s">
        <v>1067</v>
      </c>
      <c r="G1123" s="41"/>
      <c r="H1123" s="41"/>
      <c r="I1123" s="229"/>
      <c r="J1123" s="41"/>
      <c r="K1123" s="41"/>
      <c r="L1123" s="45"/>
      <c r="M1123" s="230"/>
      <c r="N1123" s="231"/>
      <c r="O1123" s="85"/>
      <c r="P1123" s="85"/>
      <c r="Q1123" s="85"/>
      <c r="R1123" s="85"/>
      <c r="S1123" s="85"/>
      <c r="T1123" s="86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245</v>
      </c>
      <c r="AU1123" s="18" t="s">
        <v>78</v>
      </c>
    </row>
    <row r="1124" s="2" customFormat="1">
      <c r="A1124" s="39"/>
      <c r="B1124" s="40"/>
      <c r="C1124" s="41"/>
      <c r="D1124" s="232" t="s">
        <v>246</v>
      </c>
      <c r="E1124" s="41"/>
      <c r="F1124" s="233" t="s">
        <v>1069</v>
      </c>
      <c r="G1124" s="41"/>
      <c r="H1124" s="41"/>
      <c r="I1124" s="229"/>
      <c r="J1124" s="41"/>
      <c r="K1124" s="41"/>
      <c r="L1124" s="45"/>
      <c r="M1124" s="230"/>
      <c r="N1124" s="231"/>
      <c r="O1124" s="85"/>
      <c r="P1124" s="85"/>
      <c r="Q1124" s="85"/>
      <c r="R1124" s="85"/>
      <c r="S1124" s="85"/>
      <c r="T1124" s="86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246</v>
      </c>
      <c r="AU1124" s="18" t="s">
        <v>78</v>
      </c>
    </row>
    <row r="1125" s="13" customFormat="1">
      <c r="A1125" s="13"/>
      <c r="B1125" s="234"/>
      <c r="C1125" s="235"/>
      <c r="D1125" s="227" t="s">
        <v>248</v>
      </c>
      <c r="E1125" s="236" t="s">
        <v>19</v>
      </c>
      <c r="F1125" s="237" t="s">
        <v>341</v>
      </c>
      <c r="G1125" s="235"/>
      <c r="H1125" s="236" t="s">
        <v>19</v>
      </c>
      <c r="I1125" s="238"/>
      <c r="J1125" s="235"/>
      <c r="K1125" s="235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248</v>
      </c>
      <c r="AU1125" s="243" t="s">
        <v>78</v>
      </c>
      <c r="AV1125" s="13" t="s">
        <v>76</v>
      </c>
      <c r="AW1125" s="13" t="s">
        <v>32</v>
      </c>
      <c r="AX1125" s="13" t="s">
        <v>69</v>
      </c>
      <c r="AY1125" s="243" t="s">
        <v>238</v>
      </c>
    </row>
    <row r="1126" s="13" customFormat="1">
      <c r="A1126" s="13"/>
      <c r="B1126" s="234"/>
      <c r="C1126" s="235"/>
      <c r="D1126" s="227" t="s">
        <v>248</v>
      </c>
      <c r="E1126" s="236" t="s">
        <v>19</v>
      </c>
      <c r="F1126" s="237" t="s">
        <v>312</v>
      </c>
      <c r="G1126" s="235"/>
      <c r="H1126" s="236" t="s">
        <v>19</v>
      </c>
      <c r="I1126" s="238"/>
      <c r="J1126" s="235"/>
      <c r="K1126" s="235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248</v>
      </c>
      <c r="AU1126" s="243" t="s">
        <v>78</v>
      </c>
      <c r="AV1126" s="13" t="s">
        <v>76</v>
      </c>
      <c r="AW1126" s="13" t="s">
        <v>32</v>
      </c>
      <c r="AX1126" s="13" t="s">
        <v>69</v>
      </c>
      <c r="AY1126" s="243" t="s">
        <v>238</v>
      </c>
    </row>
    <row r="1127" s="13" customFormat="1">
      <c r="A1127" s="13"/>
      <c r="B1127" s="234"/>
      <c r="C1127" s="235"/>
      <c r="D1127" s="227" t="s">
        <v>248</v>
      </c>
      <c r="E1127" s="236" t="s">
        <v>19</v>
      </c>
      <c r="F1127" s="237" t="s">
        <v>732</v>
      </c>
      <c r="G1127" s="235"/>
      <c r="H1127" s="236" t="s">
        <v>19</v>
      </c>
      <c r="I1127" s="238"/>
      <c r="J1127" s="235"/>
      <c r="K1127" s="235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248</v>
      </c>
      <c r="AU1127" s="243" t="s">
        <v>78</v>
      </c>
      <c r="AV1127" s="13" t="s">
        <v>76</v>
      </c>
      <c r="AW1127" s="13" t="s">
        <v>32</v>
      </c>
      <c r="AX1127" s="13" t="s">
        <v>69</v>
      </c>
      <c r="AY1127" s="243" t="s">
        <v>238</v>
      </c>
    </row>
    <row r="1128" s="14" customFormat="1">
      <c r="A1128" s="14"/>
      <c r="B1128" s="244"/>
      <c r="C1128" s="245"/>
      <c r="D1128" s="227" t="s">
        <v>248</v>
      </c>
      <c r="E1128" s="246" t="s">
        <v>19</v>
      </c>
      <c r="F1128" s="247" t="s">
        <v>1070</v>
      </c>
      <c r="G1128" s="245"/>
      <c r="H1128" s="248">
        <v>33.521734000000002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248</v>
      </c>
      <c r="AU1128" s="254" t="s">
        <v>78</v>
      </c>
      <c r="AV1128" s="14" t="s">
        <v>78</v>
      </c>
      <c r="AW1128" s="14" t="s">
        <v>32</v>
      </c>
      <c r="AX1128" s="14" t="s">
        <v>69</v>
      </c>
      <c r="AY1128" s="254" t="s">
        <v>238</v>
      </c>
    </row>
    <row r="1129" s="14" customFormat="1">
      <c r="A1129" s="14"/>
      <c r="B1129" s="244"/>
      <c r="C1129" s="245"/>
      <c r="D1129" s="227" t="s">
        <v>248</v>
      </c>
      <c r="E1129" s="246" t="s">
        <v>19</v>
      </c>
      <c r="F1129" s="247" t="s">
        <v>734</v>
      </c>
      <c r="G1129" s="245"/>
      <c r="H1129" s="248">
        <v>25.853999999999999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248</v>
      </c>
      <c r="AU1129" s="254" t="s">
        <v>78</v>
      </c>
      <c r="AV1129" s="14" t="s">
        <v>78</v>
      </c>
      <c r="AW1129" s="14" t="s">
        <v>32</v>
      </c>
      <c r="AX1129" s="14" t="s">
        <v>69</v>
      </c>
      <c r="AY1129" s="254" t="s">
        <v>238</v>
      </c>
    </row>
    <row r="1130" s="14" customFormat="1">
      <c r="A1130" s="14"/>
      <c r="B1130" s="244"/>
      <c r="C1130" s="245"/>
      <c r="D1130" s="227" t="s">
        <v>248</v>
      </c>
      <c r="E1130" s="246" t="s">
        <v>19</v>
      </c>
      <c r="F1130" s="247" t="s">
        <v>735</v>
      </c>
      <c r="G1130" s="245"/>
      <c r="H1130" s="248">
        <v>9.9060000000000006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248</v>
      </c>
      <c r="AU1130" s="254" t="s">
        <v>78</v>
      </c>
      <c r="AV1130" s="14" t="s">
        <v>78</v>
      </c>
      <c r="AW1130" s="14" t="s">
        <v>32</v>
      </c>
      <c r="AX1130" s="14" t="s">
        <v>69</v>
      </c>
      <c r="AY1130" s="254" t="s">
        <v>238</v>
      </c>
    </row>
    <row r="1131" s="16" customFormat="1">
      <c r="A1131" s="16"/>
      <c r="B1131" s="266"/>
      <c r="C1131" s="267"/>
      <c r="D1131" s="227" t="s">
        <v>248</v>
      </c>
      <c r="E1131" s="268" t="s">
        <v>19</v>
      </c>
      <c r="F1131" s="269" t="s">
        <v>264</v>
      </c>
      <c r="G1131" s="267"/>
      <c r="H1131" s="270">
        <v>69.281734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76" t="s">
        <v>248</v>
      </c>
      <c r="AU1131" s="276" t="s">
        <v>78</v>
      </c>
      <c r="AV1131" s="16" t="s">
        <v>109</v>
      </c>
      <c r="AW1131" s="16" t="s">
        <v>32</v>
      </c>
      <c r="AX1131" s="16" t="s">
        <v>69</v>
      </c>
      <c r="AY1131" s="276" t="s">
        <v>238</v>
      </c>
    </row>
    <row r="1132" s="15" customFormat="1">
      <c r="A1132" s="15"/>
      <c r="B1132" s="255"/>
      <c r="C1132" s="256"/>
      <c r="D1132" s="227" t="s">
        <v>248</v>
      </c>
      <c r="E1132" s="257" t="s">
        <v>19</v>
      </c>
      <c r="F1132" s="258" t="s">
        <v>253</v>
      </c>
      <c r="G1132" s="256"/>
      <c r="H1132" s="259">
        <v>69.281734</v>
      </c>
      <c r="I1132" s="260"/>
      <c r="J1132" s="256"/>
      <c r="K1132" s="256"/>
      <c r="L1132" s="261"/>
      <c r="M1132" s="262"/>
      <c r="N1132" s="263"/>
      <c r="O1132" s="263"/>
      <c r="P1132" s="263"/>
      <c r="Q1132" s="263"/>
      <c r="R1132" s="263"/>
      <c r="S1132" s="263"/>
      <c r="T1132" s="264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5" t="s">
        <v>248</v>
      </c>
      <c r="AU1132" s="265" t="s">
        <v>78</v>
      </c>
      <c r="AV1132" s="15" t="s">
        <v>244</v>
      </c>
      <c r="AW1132" s="15" t="s">
        <v>32</v>
      </c>
      <c r="AX1132" s="15" t="s">
        <v>76</v>
      </c>
      <c r="AY1132" s="265" t="s">
        <v>238</v>
      </c>
    </row>
    <row r="1133" s="2" customFormat="1" ht="24.15" customHeight="1">
      <c r="A1133" s="39"/>
      <c r="B1133" s="40"/>
      <c r="C1133" s="214" t="s">
        <v>1071</v>
      </c>
      <c r="D1133" s="214" t="s">
        <v>240</v>
      </c>
      <c r="E1133" s="215" t="s">
        <v>1072</v>
      </c>
      <c r="F1133" s="216" t="s">
        <v>1073</v>
      </c>
      <c r="G1133" s="217" t="s">
        <v>107</v>
      </c>
      <c r="H1133" s="218">
        <v>141.84</v>
      </c>
      <c r="I1133" s="219"/>
      <c r="J1133" s="220">
        <f>ROUND(I1133*H1133,2)</f>
        <v>0</v>
      </c>
      <c r="K1133" s="216" t="s">
        <v>243</v>
      </c>
      <c r="L1133" s="45"/>
      <c r="M1133" s="221" t="s">
        <v>19</v>
      </c>
      <c r="N1133" s="222" t="s">
        <v>40</v>
      </c>
      <c r="O1133" s="85"/>
      <c r="P1133" s="223">
        <f>O1133*H1133</f>
        <v>0</v>
      </c>
      <c r="Q1133" s="223">
        <v>0.12895000000000001</v>
      </c>
      <c r="R1133" s="223">
        <f>Q1133*H1133</f>
        <v>18.290268000000001</v>
      </c>
      <c r="S1133" s="223">
        <v>0</v>
      </c>
      <c r="T1133" s="224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25" t="s">
        <v>244</v>
      </c>
      <c r="AT1133" s="225" t="s">
        <v>240</v>
      </c>
      <c r="AU1133" s="225" t="s">
        <v>78</v>
      </c>
      <c r="AY1133" s="18" t="s">
        <v>238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8" t="s">
        <v>76</v>
      </c>
      <c r="BK1133" s="226">
        <f>ROUND(I1133*H1133,2)</f>
        <v>0</v>
      </c>
      <c r="BL1133" s="18" t="s">
        <v>244</v>
      </c>
      <c r="BM1133" s="225" t="s">
        <v>1074</v>
      </c>
    </row>
    <row r="1134" s="2" customFormat="1">
      <c r="A1134" s="39"/>
      <c r="B1134" s="40"/>
      <c r="C1134" s="41"/>
      <c r="D1134" s="227" t="s">
        <v>245</v>
      </c>
      <c r="E1134" s="41"/>
      <c r="F1134" s="228" t="s">
        <v>1073</v>
      </c>
      <c r="G1134" s="41"/>
      <c r="H1134" s="41"/>
      <c r="I1134" s="229"/>
      <c r="J1134" s="41"/>
      <c r="K1134" s="41"/>
      <c r="L1134" s="45"/>
      <c r="M1134" s="230"/>
      <c r="N1134" s="231"/>
      <c r="O1134" s="85"/>
      <c r="P1134" s="85"/>
      <c r="Q1134" s="85"/>
      <c r="R1134" s="85"/>
      <c r="S1134" s="85"/>
      <c r="T1134" s="86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T1134" s="18" t="s">
        <v>245</v>
      </c>
      <c r="AU1134" s="18" t="s">
        <v>78</v>
      </c>
    </row>
    <row r="1135" s="2" customFormat="1">
      <c r="A1135" s="39"/>
      <c r="B1135" s="40"/>
      <c r="C1135" s="41"/>
      <c r="D1135" s="232" t="s">
        <v>246</v>
      </c>
      <c r="E1135" s="41"/>
      <c r="F1135" s="233" t="s">
        <v>1075</v>
      </c>
      <c r="G1135" s="41"/>
      <c r="H1135" s="41"/>
      <c r="I1135" s="229"/>
      <c r="J1135" s="41"/>
      <c r="K1135" s="41"/>
      <c r="L1135" s="45"/>
      <c r="M1135" s="230"/>
      <c r="N1135" s="231"/>
      <c r="O1135" s="85"/>
      <c r="P1135" s="85"/>
      <c r="Q1135" s="85"/>
      <c r="R1135" s="85"/>
      <c r="S1135" s="85"/>
      <c r="T1135" s="86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246</v>
      </c>
      <c r="AU1135" s="18" t="s">
        <v>78</v>
      </c>
    </row>
    <row r="1136" s="13" customFormat="1">
      <c r="A1136" s="13"/>
      <c r="B1136" s="234"/>
      <c r="C1136" s="235"/>
      <c r="D1136" s="227" t="s">
        <v>248</v>
      </c>
      <c r="E1136" s="236" t="s">
        <v>19</v>
      </c>
      <c r="F1136" s="237" t="s">
        <v>341</v>
      </c>
      <c r="G1136" s="235"/>
      <c r="H1136" s="236" t="s">
        <v>19</v>
      </c>
      <c r="I1136" s="238"/>
      <c r="J1136" s="235"/>
      <c r="K1136" s="235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248</v>
      </c>
      <c r="AU1136" s="243" t="s">
        <v>78</v>
      </c>
      <c r="AV1136" s="13" t="s">
        <v>76</v>
      </c>
      <c r="AW1136" s="13" t="s">
        <v>32</v>
      </c>
      <c r="AX1136" s="13" t="s">
        <v>69</v>
      </c>
      <c r="AY1136" s="243" t="s">
        <v>238</v>
      </c>
    </row>
    <row r="1137" s="14" customFormat="1">
      <c r="A1137" s="14"/>
      <c r="B1137" s="244"/>
      <c r="C1137" s="245"/>
      <c r="D1137" s="227" t="s">
        <v>248</v>
      </c>
      <c r="E1137" s="246" t="s">
        <v>19</v>
      </c>
      <c r="F1137" s="247" t="s">
        <v>1076</v>
      </c>
      <c r="G1137" s="245"/>
      <c r="H1137" s="248">
        <v>129.78299999999999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248</v>
      </c>
      <c r="AU1137" s="254" t="s">
        <v>78</v>
      </c>
      <c r="AV1137" s="14" t="s">
        <v>78</v>
      </c>
      <c r="AW1137" s="14" t="s">
        <v>32</v>
      </c>
      <c r="AX1137" s="14" t="s">
        <v>69</v>
      </c>
      <c r="AY1137" s="254" t="s">
        <v>238</v>
      </c>
    </row>
    <row r="1138" s="14" customFormat="1">
      <c r="A1138" s="14"/>
      <c r="B1138" s="244"/>
      <c r="C1138" s="245"/>
      <c r="D1138" s="227" t="s">
        <v>248</v>
      </c>
      <c r="E1138" s="246" t="s">
        <v>19</v>
      </c>
      <c r="F1138" s="247" t="s">
        <v>1077</v>
      </c>
      <c r="G1138" s="245"/>
      <c r="H1138" s="248">
        <v>12.057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248</v>
      </c>
      <c r="AU1138" s="254" t="s">
        <v>78</v>
      </c>
      <c r="AV1138" s="14" t="s">
        <v>78</v>
      </c>
      <c r="AW1138" s="14" t="s">
        <v>32</v>
      </c>
      <c r="AX1138" s="14" t="s">
        <v>69</v>
      </c>
      <c r="AY1138" s="254" t="s">
        <v>238</v>
      </c>
    </row>
    <row r="1139" s="16" customFormat="1">
      <c r="A1139" s="16"/>
      <c r="B1139" s="266"/>
      <c r="C1139" s="267"/>
      <c r="D1139" s="227" t="s">
        <v>248</v>
      </c>
      <c r="E1139" s="268" t="s">
        <v>19</v>
      </c>
      <c r="F1139" s="269" t="s">
        <v>264</v>
      </c>
      <c r="G1139" s="267"/>
      <c r="H1139" s="270">
        <v>141.84</v>
      </c>
      <c r="I1139" s="271"/>
      <c r="J1139" s="267"/>
      <c r="K1139" s="267"/>
      <c r="L1139" s="272"/>
      <c r="M1139" s="273"/>
      <c r="N1139" s="274"/>
      <c r="O1139" s="274"/>
      <c r="P1139" s="274"/>
      <c r="Q1139" s="274"/>
      <c r="R1139" s="274"/>
      <c r="S1139" s="274"/>
      <c r="T1139" s="275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76" t="s">
        <v>248</v>
      </c>
      <c r="AU1139" s="276" t="s">
        <v>78</v>
      </c>
      <c r="AV1139" s="16" t="s">
        <v>109</v>
      </c>
      <c r="AW1139" s="16" t="s">
        <v>32</v>
      </c>
      <c r="AX1139" s="16" t="s">
        <v>69</v>
      </c>
      <c r="AY1139" s="276" t="s">
        <v>238</v>
      </c>
    </row>
    <row r="1140" s="15" customFormat="1">
      <c r="A1140" s="15"/>
      <c r="B1140" s="255"/>
      <c r="C1140" s="256"/>
      <c r="D1140" s="227" t="s">
        <v>248</v>
      </c>
      <c r="E1140" s="257" t="s">
        <v>19</v>
      </c>
      <c r="F1140" s="258" t="s">
        <v>253</v>
      </c>
      <c r="G1140" s="256"/>
      <c r="H1140" s="259">
        <v>141.84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248</v>
      </c>
      <c r="AU1140" s="265" t="s">
        <v>78</v>
      </c>
      <c r="AV1140" s="15" t="s">
        <v>244</v>
      </c>
      <c r="AW1140" s="15" t="s">
        <v>32</v>
      </c>
      <c r="AX1140" s="15" t="s">
        <v>76</v>
      </c>
      <c r="AY1140" s="265" t="s">
        <v>238</v>
      </c>
    </row>
    <row r="1141" s="12" customFormat="1" ht="22.8" customHeight="1">
      <c r="A1141" s="12"/>
      <c r="B1141" s="198"/>
      <c r="C1141" s="199"/>
      <c r="D1141" s="200" t="s">
        <v>68</v>
      </c>
      <c r="E1141" s="212" t="s">
        <v>267</v>
      </c>
      <c r="F1141" s="212" t="s">
        <v>1078</v>
      </c>
      <c r="G1141" s="199"/>
      <c r="H1141" s="199"/>
      <c r="I1141" s="202"/>
      <c r="J1141" s="213">
        <f>BK1141</f>
        <v>0</v>
      </c>
      <c r="K1141" s="199"/>
      <c r="L1141" s="204"/>
      <c r="M1141" s="205"/>
      <c r="N1141" s="206"/>
      <c r="O1141" s="206"/>
      <c r="P1141" s="207">
        <f>SUM(P1142:P1240)</f>
        <v>0</v>
      </c>
      <c r="Q1141" s="206"/>
      <c r="R1141" s="207">
        <f>SUM(R1142:R1240)</f>
        <v>1.8631930000000001</v>
      </c>
      <c r="S1141" s="206"/>
      <c r="T1141" s="208">
        <f>SUM(T1142:T1240)</f>
        <v>0.25</v>
      </c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R1141" s="209" t="s">
        <v>76</v>
      </c>
      <c r="AT1141" s="210" t="s">
        <v>68</v>
      </c>
      <c r="AU1141" s="210" t="s">
        <v>76</v>
      </c>
      <c r="AY1141" s="209" t="s">
        <v>238</v>
      </c>
      <c r="BK1141" s="211">
        <f>SUM(BK1142:BK1240)</f>
        <v>0</v>
      </c>
    </row>
    <row r="1142" s="2" customFormat="1" ht="33" customHeight="1">
      <c r="A1142" s="39"/>
      <c r="B1142" s="40"/>
      <c r="C1142" s="214" t="s">
        <v>718</v>
      </c>
      <c r="D1142" s="214" t="s">
        <v>240</v>
      </c>
      <c r="E1142" s="215" t="s">
        <v>1079</v>
      </c>
      <c r="F1142" s="216" t="s">
        <v>1080</v>
      </c>
      <c r="G1142" s="217" t="s">
        <v>107</v>
      </c>
      <c r="H1142" s="218">
        <v>50</v>
      </c>
      <c r="I1142" s="219"/>
      <c r="J1142" s="220">
        <f>ROUND(I1142*H1142,2)</f>
        <v>0</v>
      </c>
      <c r="K1142" s="216" t="s">
        <v>243</v>
      </c>
      <c r="L1142" s="45"/>
      <c r="M1142" s="221" t="s">
        <v>19</v>
      </c>
      <c r="N1142" s="222" t="s">
        <v>40</v>
      </c>
      <c r="O1142" s="85"/>
      <c r="P1142" s="223">
        <f>O1142*H1142</f>
        <v>0</v>
      </c>
      <c r="Q1142" s="223">
        <v>1.0000000000000001E-05</v>
      </c>
      <c r="R1142" s="223">
        <f>Q1142*H1142</f>
        <v>0.00050000000000000001</v>
      </c>
      <c r="S1142" s="223">
        <v>0</v>
      </c>
      <c r="T1142" s="224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25" t="s">
        <v>244</v>
      </c>
      <c r="AT1142" s="225" t="s">
        <v>240</v>
      </c>
      <c r="AU1142" s="225" t="s">
        <v>78</v>
      </c>
      <c r="AY1142" s="18" t="s">
        <v>238</v>
      </c>
      <c r="BE1142" s="226">
        <f>IF(N1142="základní",J1142,0)</f>
        <v>0</v>
      </c>
      <c r="BF1142" s="226">
        <f>IF(N1142="snížená",J1142,0)</f>
        <v>0</v>
      </c>
      <c r="BG1142" s="226">
        <f>IF(N1142="zákl. přenesená",J1142,0)</f>
        <v>0</v>
      </c>
      <c r="BH1142" s="226">
        <f>IF(N1142="sníž. přenesená",J1142,0)</f>
        <v>0</v>
      </c>
      <c r="BI1142" s="226">
        <f>IF(N1142="nulová",J1142,0)</f>
        <v>0</v>
      </c>
      <c r="BJ1142" s="18" t="s">
        <v>76</v>
      </c>
      <c r="BK1142" s="226">
        <f>ROUND(I1142*H1142,2)</f>
        <v>0</v>
      </c>
      <c r="BL1142" s="18" t="s">
        <v>244</v>
      </c>
      <c r="BM1142" s="225" t="s">
        <v>1081</v>
      </c>
    </row>
    <row r="1143" s="2" customFormat="1">
      <c r="A1143" s="39"/>
      <c r="B1143" s="40"/>
      <c r="C1143" s="41"/>
      <c r="D1143" s="227" t="s">
        <v>245</v>
      </c>
      <c r="E1143" s="41"/>
      <c r="F1143" s="228" t="s">
        <v>1080</v>
      </c>
      <c r="G1143" s="41"/>
      <c r="H1143" s="41"/>
      <c r="I1143" s="229"/>
      <c r="J1143" s="41"/>
      <c r="K1143" s="41"/>
      <c r="L1143" s="45"/>
      <c r="M1143" s="230"/>
      <c r="N1143" s="231"/>
      <c r="O1143" s="85"/>
      <c r="P1143" s="85"/>
      <c r="Q1143" s="85"/>
      <c r="R1143" s="85"/>
      <c r="S1143" s="85"/>
      <c r="T1143" s="86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T1143" s="18" t="s">
        <v>245</v>
      </c>
      <c r="AU1143" s="18" t="s">
        <v>78</v>
      </c>
    </row>
    <row r="1144" s="2" customFormat="1">
      <c r="A1144" s="39"/>
      <c r="B1144" s="40"/>
      <c r="C1144" s="41"/>
      <c r="D1144" s="232" t="s">
        <v>246</v>
      </c>
      <c r="E1144" s="41"/>
      <c r="F1144" s="233" t="s">
        <v>1082</v>
      </c>
      <c r="G1144" s="41"/>
      <c r="H1144" s="41"/>
      <c r="I1144" s="229"/>
      <c r="J1144" s="41"/>
      <c r="K1144" s="41"/>
      <c r="L1144" s="45"/>
      <c r="M1144" s="230"/>
      <c r="N1144" s="231"/>
      <c r="O1144" s="85"/>
      <c r="P1144" s="85"/>
      <c r="Q1144" s="85"/>
      <c r="R1144" s="85"/>
      <c r="S1144" s="85"/>
      <c r="T1144" s="86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246</v>
      </c>
      <c r="AU1144" s="18" t="s">
        <v>78</v>
      </c>
    </row>
    <row r="1145" s="13" customFormat="1">
      <c r="A1145" s="13"/>
      <c r="B1145" s="234"/>
      <c r="C1145" s="235"/>
      <c r="D1145" s="227" t="s">
        <v>248</v>
      </c>
      <c r="E1145" s="236" t="s">
        <v>19</v>
      </c>
      <c r="F1145" s="237" t="s">
        <v>493</v>
      </c>
      <c r="G1145" s="235"/>
      <c r="H1145" s="236" t="s">
        <v>19</v>
      </c>
      <c r="I1145" s="238"/>
      <c r="J1145" s="235"/>
      <c r="K1145" s="235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248</v>
      </c>
      <c r="AU1145" s="243" t="s">
        <v>78</v>
      </c>
      <c r="AV1145" s="13" t="s">
        <v>76</v>
      </c>
      <c r="AW1145" s="13" t="s">
        <v>32</v>
      </c>
      <c r="AX1145" s="13" t="s">
        <v>69</v>
      </c>
      <c r="AY1145" s="243" t="s">
        <v>238</v>
      </c>
    </row>
    <row r="1146" s="13" customFormat="1">
      <c r="A1146" s="13"/>
      <c r="B1146" s="234"/>
      <c r="C1146" s="235"/>
      <c r="D1146" s="227" t="s">
        <v>248</v>
      </c>
      <c r="E1146" s="236" t="s">
        <v>19</v>
      </c>
      <c r="F1146" s="237" t="s">
        <v>494</v>
      </c>
      <c r="G1146" s="235"/>
      <c r="H1146" s="236" t="s">
        <v>19</v>
      </c>
      <c r="I1146" s="238"/>
      <c r="J1146" s="235"/>
      <c r="K1146" s="235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248</v>
      </c>
      <c r="AU1146" s="243" t="s">
        <v>78</v>
      </c>
      <c r="AV1146" s="13" t="s">
        <v>76</v>
      </c>
      <c r="AW1146" s="13" t="s">
        <v>32</v>
      </c>
      <c r="AX1146" s="13" t="s">
        <v>69</v>
      </c>
      <c r="AY1146" s="243" t="s">
        <v>238</v>
      </c>
    </row>
    <row r="1147" s="14" customFormat="1">
      <c r="A1147" s="14"/>
      <c r="B1147" s="244"/>
      <c r="C1147" s="245"/>
      <c r="D1147" s="227" t="s">
        <v>248</v>
      </c>
      <c r="E1147" s="246" t="s">
        <v>19</v>
      </c>
      <c r="F1147" s="247" t="s">
        <v>1083</v>
      </c>
      <c r="G1147" s="245"/>
      <c r="H1147" s="248">
        <v>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248</v>
      </c>
      <c r="AU1147" s="254" t="s">
        <v>78</v>
      </c>
      <c r="AV1147" s="14" t="s">
        <v>78</v>
      </c>
      <c r="AW1147" s="14" t="s">
        <v>32</v>
      </c>
      <c r="AX1147" s="14" t="s">
        <v>69</v>
      </c>
      <c r="AY1147" s="254" t="s">
        <v>238</v>
      </c>
    </row>
    <row r="1148" s="14" customFormat="1">
      <c r="A1148" s="14"/>
      <c r="B1148" s="244"/>
      <c r="C1148" s="245"/>
      <c r="D1148" s="227" t="s">
        <v>248</v>
      </c>
      <c r="E1148" s="246" t="s">
        <v>19</v>
      </c>
      <c r="F1148" s="247" t="s">
        <v>1084</v>
      </c>
      <c r="G1148" s="245"/>
      <c r="H1148" s="248">
        <v>39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248</v>
      </c>
      <c r="AU1148" s="254" t="s">
        <v>78</v>
      </c>
      <c r="AV1148" s="14" t="s">
        <v>78</v>
      </c>
      <c r="AW1148" s="14" t="s">
        <v>32</v>
      </c>
      <c r="AX1148" s="14" t="s">
        <v>69</v>
      </c>
      <c r="AY1148" s="254" t="s">
        <v>238</v>
      </c>
    </row>
    <row r="1149" s="15" customFormat="1">
      <c r="A1149" s="15"/>
      <c r="B1149" s="255"/>
      <c r="C1149" s="256"/>
      <c r="D1149" s="227" t="s">
        <v>248</v>
      </c>
      <c r="E1149" s="257" t="s">
        <v>19</v>
      </c>
      <c r="F1149" s="258" t="s">
        <v>253</v>
      </c>
      <c r="G1149" s="256"/>
      <c r="H1149" s="259">
        <v>50</v>
      </c>
      <c r="I1149" s="260"/>
      <c r="J1149" s="256"/>
      <c r="K1149" s="256"/>
      <c r="L1149" s="261"/>
      <c r="M1149" s="262"/>
      <c r="N1149" s="263"/>
      <c r="O1149" s="263"/>
      <c r="P1149" s="263"/>
      <c r="Q1149" s="263"/>
      <c r="R1149" s="263"/>
      <c r="S1149" s="263"/>
      <c r="T1149" s="264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65" t="s">
        <v>248</v>
      </c>
      <c r="AU1149" s="265" t="s">
        <v>78</v>
      </c>
      <c r="AV1149" s="15" t="s">
        <v>244</v>
      </c>
      <c r="AW1149" s="15" t="s">
        <v>32</v>
      </c>
      <c r="AX1149" s="15" t="s">
        <v>76</v>
      </c>
      <c r="AY1149" s="265" t="s">
        <v>238</v>
      </c>
    </row>
    <row r="1150" s="2" customFormat="1" ht="16.5" customHeight="1">
      <c r="A1150" s="39"/>
      <c r="B1150" s="40"/>
      <c r="C1150" s="277" t="s">
        <v>1085</v>
      </c>
      <c r="D1150" s="277" t="s">
        <v>425</v>
      </c>
      <c r="E1150" s="278" t="s">
        <v>1086</v>
      </c>
      <c r="F1150" s="279" t="s">
        <v>1087</v>
      </c>
      <c r="G1150" s="280" t="s">
        <v>107</v>
      </c>
      <c r="H1150" s="281">
        <v>11.33</v>
      </c>
      <c r="I1150" s="282"/>
      <c r="J1150" s="283">
        <f>ROUND(I1150*H1150,2)</f>
        <v>0</v>
      </c>
      <c r="K1150" s="279" t="s">
        <v>243</v>
      </c>
      <c r="L1150" s="284"/>
      <c r="M1150" s="285" t="s">
        <v>19</v>
      </c>
      <c r="N1150" s="286" t="s">
        <v>40</v>
      </c>
      <c r="O1150" s="85"/>
      <c r="P1150" s="223">
        <f>O1150*H1150</f>
        <v>0</v>
      </c>
      <c r="Q1150" s="223">
        <v>0.00172</v>
      </c>
      <c r="R1150" s="223">
        <f>Q1150*H1150</f>
        <v>0.019487600000000001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267</v>
      </c>
      <c r="AT1150" s="225" t="s">
        <v>425</v>
      </c>
      <c r="AU1150" s="225" t="s">
        <v>78</v>
      </c>
      <c r="AY1150" s="18" t="s">
        <v>238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76</v>
      </c>
      <c r="BK1150" s="226">
        <f>ROUND(I1150*H1150,2)</f>
        <v>0</v>
      </c>
      <c r="BL1150" s="18" t="s">
        <v>244</v>
      </c>
      <c r="BM1150" s="225" t="s">
        <v>1088</v>
      </c>
    </row>
    <row r="1151" s="2" customFormat="1">
      <c r="A1151" s="39"/>
      <c r="B1151" s="40"/>
      <c r="C1151" s="41"/>
      <c r="D1151" s="227" t="s">
        <v>245</v>
      </c>
      <c r="E1151" s="41"/>
      <c r="F1151" s="228" t="s">
        <v>1087</v>
      </c>
      <c r="G1151" s="41"/>
      <c r="H1151" s="41"/>
      <c r="I1151" s="229"/>
      <c r="J1151" s="41"/>
      <c r="K1151" s="41"/>
      <c r="L1151" s="45"/>
      <c r="M1151" s="230"/>
      <c r="N1151" s="231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245</v>
      </c>
      <c r="AU1151" s="18" t="s">
        <v>78</v>
      </c>
    </row>
    <row r="1152" s="14" customFormat="1">
      <c r="A1152" s="14"/>
      <c r="B1152" s="244"/>
      <c r="C1152" s="245"/>
      <c r="D1152" s="227" t="s">
        <v>248</v>
      </c>
      <c r="E1152" s="246" t="s">
        <v>19</v>
      </c>
      <c r="F1152" s="247" t="s">
        <v>1089</v>
      </c>
      <c r="G1152" s="245"/>
      <c r="H1152" s="248">
        <v>11.33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248</v>
      </c>
      <c r="AU1152" s="254" t="s">
        <v>78</v>
      </c>
      <c r="AV1152" s="14" t="s">
        <v>78</v>
      </c>
      <c r="AW1152" s="14" t="s">
        <v>32</v>
      </c>
      <c r="AX1152" s="14" t="s">
        <v>69</v>
      </c>
      <c r="AY1152" s="254" t="s">
        <v>238</v>
      </c>
    </row>
    <row r="1153" s="15" customFormat="1">
      <c r="A1153" s="15"/>
      <c r="B1153" s="255"/>
      <c r="C1153" s="256"/>
      <c r="D1153" s="227" t="s">
        <v>248</v>
      </c>
      <c r="E1153" s="257" t="s">
        <v>19</v>
      </c>
      <c r="F1153" s="258" t="s">
        <v>253</v>
      </c>
      <c r="G1153" s="256"/>
      <c r="H1153" s="259">
        <v>11.33</v>
      </c>
      <c r="I1153" s="260"/>
      <c r="J1153" s="256"/>
      <c r="K1153" s="256"/>
      <c r="L1153" s="261"/>
      <c r="M1153" s="262"/>
      <c r="N1153" s="263"/>
      <c r="O1153" s="263"/>
      <c r="P1153" s="263"/>
      <c r="Q1153" s="263"/>
      <c r="R1153" s="263"/>
      <c r="S1153" s="263"/>
      <c r="T1153" s="264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5" t="s">
        <v>248</v>
      </c>
      <c r="AU1153" s="265" t="s">
        <v>78</v>
      </c>
      <c r="AV1153" s="15" t="s">
        <v>244</v>
      </c>
      <c r="AW1153" s="15" t="s">
        <v>32</v>
      </c>
      <c r="AX1153" s="15" t="s">
        <v>76</v>
      </c>
      <c r="AY1153" s="265" t="s">
        <v>238</v>
      </c>
    </row>
    <row r="1154" s="2" customFormat="1" ht="16.5" customHeight="1">
      <c r="A1154" s="39"/>
      <c r="B1154" s="40"/>
      <c r="C1154" s="277" t="s">
        <v>724</v>
      </c>
      <c r="D1154" s="277" t="s">
        <v>425</v>
      </c>
      <c r="E1154" s="278" t="s">
        <v>1090</v>
      </c>
      <c r="F1154" s="279" t="s">
        <v>1091</v>
      </c>
      <c r="G1154" s="280" t="s">
        <v>107</v>
      </c>
      <c r="H1154" s="281">
        <v>40.170000000000002</v>
      </c>
      <c r="I1154" s="282"/>
      <c r="J1154" s="283">
        <f>ROUND(I1154*H1154,2)</f>
        <v>0</v>
      </c>
      <c r="K1154" s="279" t="s">
        <v>243</v>
      </c>
      <c r="L1154" s="284"/>
      <c r="M1154" s="285" t="s">
        <v>19</v>
      </c>
      <c r="N1154" s="286" t="s">
        <v>40</v>
      </c>
      <c r="O1154" s="85"/>
      <c r="P1154" s="223">
        <f>O1154*H1154</f>
        <v>0</v>
      </c>
      <c r="Q1154" s="223">
        <v>0.0016000000000000001</v>
      </c>
      <c r="R1154" s="223">
        <f>Q1154*H1154</f>
        <v>0.06427200000000001</v>
      </c>
      <c r="S1154" s="223">
        <v>0</v>
      </c>
      <c r="T1154" s="224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25" t="s">
        <v>267</v>
      </c>
      <c r="AT1154" s="225" t="s">
        <v>425</v>
      </c>
      <c r="AU1154" s="225" t="s">
        <v>78</v>
      </c>
      <c r="AY1154" s="18" t="s">
        <v>238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8" t="s">
        <v>76</v>
      </c>
      <c r="BK1154" s="226">
        <f>ROUND(I1154*H1154,2)</f>
        <v>0</v>
      </c>
      <c r="BL1154" s="18" t="s">
        <v>244</v>
      </c>
      <c r="BM1154" s="225" t="s">
        <v>1092</v>
      </c>
    </row>
    <row r="1155" s="2" customFormat="1">
      <c r="A1155" s="39"/>
      <c r="B1155" s="40"/>
      <c r="C1155" s="41"/>
      <c r="D1155" s="227" t="s">
        <v>245</v>
      </c>
      <c r="E1155" s="41"/>
      <c r="F1155" s="228" t="s">
        <v>1091</v>
      </c>
      <c r="G1155" s="41"/>
      <c r="H1155" s="41"/>
      <c r="I1155" s="229"/>
      <c r="J1155" s="41"/>
      <c r="K1155" s="41"/>
      <c r="L1155" s="45"/>
      <c r="M1155" s="230"/>
      <c r="N1155" s="231"/>
      <c r="O1155" s="85"/>
      <c r="P1155" s="85"/>
      <c r="Q1155" s="85"/>
      <c r="R1155" s="85"/>
      <c r="S1155" s="85"/>
      <c r="T1155" s="86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T1155" s="18" t="s">
        <v>245</v>
      </c>
      <c r="AU1155" s="18" t="s">
        <v>78</v>
      </c>
    </row>
    <row r="1156" s="14" customFormat="1">
      <c r="A1156" s="14"/>
      <c r="B1156" s="244"/>
      <c r="C1156" s="245"/>
      <c r="D1156" s="227" t="s">
        <v>248</v>
      </c>
      <c r="E1156" s="246" t="s">
        <v>19</v>
      </c>
      <c r="F1156" s="247" t="s">
        <v>1093</v>
      </c>
      <c r="G1156" s="245"/>
      <c r="H1156" s="248">
        <v>40.170000000000002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248</v>
      </c>
      <c r="AU1156" s="254" t="s">
        <v>78</v>
      </c>
      <c r="AV1156" s="14" t="s">
        <v>78</v>
      </c>
      <c r="AW1156" s="14" t="s">
        <v>32</v>
      </c>
      <c r="AX1156" s="14" t="s">
        <v>69</v>
      </c>
      <c r="AY1156" s="254" t="s">
        <v>238</v>
      </c>
    </row>
    <row r="1157" s="15" customFormat="1">
      <c r="A1157" s="15"/>
      <c r="B1157" s="255"/>
      <c r="C1157" s="256"/>
      <c r="D1157" s="227" t="s">
        <v>248</v>
      </c>
      <c r="E1157" s="257" t="s">
        <v>19</v>
      </c>
      <c r="F1157" s="258" t="s">
        <v>253</v>
      </c>
      <c r="G1157" s="256"/>
      <c r="H1157" s="259">
        <v>40.170000000000002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248</v>
      </c>
      <c r="AU1157" s="265" t="s">
        <v>78</v>
      </c>
      <c r="AV1157" s="15" t="s">
        <v>244</v>
      </c>
      <c r="AW1157" s="15" t="s">
        <v>32</v>
      </c>
      <c r="AX1157" s="15" t="s">
        <v>76</v>
      </c>
      <c r="AY1157" s="265" t="s">
        <v>238</v>
      </c>
    </row>
    <row r="1158" s="2" customFormat="1" ht="21.75" customHeight="1">
      <c r="A1158" s="39"/>
      <c r="B1158" s="40"/>
      <c r="C1158" s="214" t="s">
        <v>1094</v>
      </c>
      <c r="D1158" s="214" t="s">
        <v>240</v>
      </c>
      <c r="E1158" s="215" t="s">
        <v>1095</v>
      </c>
      <c r="F1158" s="216" t="s">
        <v>1096</v>
      </c>
      <c r="G1158" s="217" t="s">
        <v>107</v>
      </c>
      <c r="H1158" s="218">
        <v>50</v>
      </c>
      <c r="I1158" s="219"/>
      <c r="J1158" s="220">
        <f>ROUND(I1158*H1158,2)</f>
        <v>0</v>
      </c>
      <c r="K1158" s="216" t="s">
        <v>243</v>
      </c>
      <c r="L1158" s="45"/>
      <c r="M1158" s="221" t="s">
        <v>19</v>
      </c>
      <c r="N1158" s="222" t="s">
        <v>40</v>
      </c>
      <c r="O1158" s="85"/>
      <c r="P1158" s="223">
        <f>O1158*H1158</f>
        <v>0</v>
      </c>
      <c r="Q1158" s="223">
        <v>0</v>
      </c>
      <c r="R1158" s="223">
        <f>Q1158*H1158</f>
        <v>0</v>
      </c>
      <c r="S1158" s="223">
        <v>0.0050000000000000001</v>
      </c>
      <c r="T1158" s="224">
        <f>S1158*H1158</f>
        <v>0.25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25" t="s">
        <v>244</v>
      </c>
      <c r="AT1158" s="225" t="s">
        <v>240</v>
      </c>
      <c r="AU1158" s="225" t="s">
        <v>78</v>
      </c>
      <c r="AY1158" s="18" t="s">
        <v>238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8" t="s">
        <v>76</v>
      </c>
      <c r="BK1158" s="226">
        <f>ROUND(I1158*H1158,2)</f>
        <v>0</v>
      </c>
      <c r="BL1158" s="18" t="s">
        <v>244</v>
      </c>
      <c r="BM1158" s="225" t="s">
        <v>1097</v>
      </c>
    </row>
    <row r="1159" s="2" customFormat="1">
      <c r="A1159" s="39"/>
      <c r="B1159" s="40"/>
      <c r="C1159" s="41"/>
      <c r="D1159" s="227" t="s">
        <v>245</v>
      </c>
      <c r="E1159" s="41"/>
      <c r="F1159" s="228" t="s">
        <v>1096</v>
      </c>
      <c r="G1159" s="41"/>
      <c r="H1159" s="41"/>
      <c r="I1159" s="229"/>
      <c r="J1159" s="41"/>
      <c r="K1159" s="41"/>
      <c r="L1159" s="45"/>
      <c r="M1159" s="230"/>
      <c r="N1159" s="231"/>
      <c r="O1159" s="85"/>
      <c r="P1159" s="85"/>
      <c r="Q1159" s="85"/>
      <c r="R1159" s="85"/>
      <c r="S1159" s="85"/>
      <c r="T1159" s="86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245</v>
      </c>
      <c r="AU1159" s="18" t="s">
        <v>78</v>
      </c>
    </row>
    <row r="1160" s="2" customFormat="1">
      <c r="A1160" s="39"/>
      <c r="B1160" s="40"/>
      <c r="C1160" s="41"/>
      <c r="D1160" s="232" t="s">
        <v>246</v>
      </c>
      <c r="E1160" s="41"/>
      <c r="F1160" s="233" t="s">
        <v>1098</v>
      </c>
      <c r="G1160" s="41"/>
      <c r="H1160" s="41"/>
      <c r="I1160" s="229"/>
      <c r="J1160" s="41"/>
      <c r="K1160" s="41"/>
      <c r="L1160" s="45"/>
      <c r="M1160" s="230"/>
      <c r="N1160" s="231"/>
      <c r="O1160" s="85"/>
      <c r="P1160" s="85"/>
      <c r="Q1160" s="85"/>
      <c r="R1160" s="85"/>
      <c r="S1160" s="85"/>
      <c r="T1160" s="86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246</v>
      </c>
      <c r="AU1160" s="18" t="s">
        <v>78</v>
      </c>
    </row>
    <row r="1161" s="13" customFormat="1">
      <c r="A1161" s="13"/>
      <c r="B1161" s="234"/>
      <c r="C1161" s="235"/>
      <c r="D1161" s="227" t="s">
        <v>248</v>
      </c>
      <c r="E1161" s="236" t="s">
        <v>19</v>
      </c>
      <c r="F1161" s="237" t="s">
        <v>493</v>
      </c>
      <c r="G1161" s="235"/>
      <c r="H1161" s="236" t="s">
        <v>19</v>
      </c>
      <c r="I1161" s="238"/>
      <c r="J1161" s="235"/>
      <c r="K1161" s="235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248</v>
      </c>
      <c r="AU1161" s="243" t="s">
        <v>78</v>
      </c>
      <c r="AV1161" s="13" t="s">
        <v>76</v>
      </c>
      <c r="AW1161" s="13" t="s">
        <v>32</v>
      </c>
      <c r="AX1161" s="13" t="s">
        <v>69</v>
      </c>
      <c r="AY1161" s="243" t="s">
        <v>238</v>
      </c>
    </row>
    <row r="1162" s="13" customFormat="1">
      <c r="A1162" s="13"/>
      <c r="B1162" s="234"/>
      <c r="C1162" s="235"/>
      <c r="D1162" s="227" t="s">
        <v>248</v>
      </c>
      <c r="E1162" s="236" t="s">
        <v>19</v>
      </c>
      <c r="F1162" s="237" t="s">
        <v>494</v>
      </c>
      <c r="G1162" s="235"/>
      <c r="H1162" s="236" t="s">
        <v>19</v>
      </c>
      <c r="I1162" s="238"/>
      <c r="J1162" s="235"/>
      <c r="K1162" s="235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248</v>
      </c>
      <c r="AU1162" s="243" t="s">
        <v>78</v>
      </c>
      <c r="AV1162" s="13" t="s">
        <v>76</v>
      </c>
      <c r="AW1162" s="13" t="s">
        <v>32</v>
      </c>
      <c r="AX1162" s="13" t="s">
        <v>69</v>
      </c>
      <c r="AY1162" s="243" t="s">
        <v>238</v>
      </c>
    </row>
    <row r="1163" s="13" customFormat="1">
      <c r="A1163" s="13"/>
      <c r="B1163" s="234"/>
      <c r="C1163" s="235"/>
      <c r="D1163" s="227" t="s">
        <v>248</v>
      </c>
      <c r="E1163" s="236" t="s">
        <v>19</v>
      </c>
      <c r="F1163" s="237" t="s">
        <v>1099</v>
      </c>
      <c r="G1163" s="235"/>
      <c r="H1163" s="236" t="s">
        <v>19</v>
      </c>
      <c r="I1163" s="238"/>
      <c r="J1163" s="235"/>
      <c r="K1163" s="235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248</v>
      </c>
      <c r="AU1163" s="243" t="s">
        <v>78</v>
      </c>
      <c r="AV1163" s="13" t="s">
        <v>76</v>
      </c>
      <c r="AW1163" s="13" t="s">
        <v>32</v>
      </c>
      <c r="AX1163" s="13" t="s">
        <v>69</v>
      </c>
      <c r="AY1163" s="243" t="s">
        <v>238</v>
      </c>
    </row>
    <row r="1164" s="14" customFormat="1">
      <c r="A1164" s="14"/>
      <c r="B1164" s="244"/>
      <c r="C1164" s="245"/>
      <c r="D1164" s="227" t="s">
        <v>248</v>
      </c>
      <c r="E1164" s="246" t="s">
        <v>19</v>
      </c>
      <c r="F1164" s="247" t="s">
        <v>1100</v>
      </c>
      <c r="G1164" s="245"/>
      <c r="H1164" s="248">
        <v>50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248</v>
      </c>
      <c r="AU1164" s="254" t="s">
        <v>78</v>
      </c>
      <c r="AV1164" s="14" t="s">
        <v>78</v>
      </c>
      <c r="AW1164" s="14" t="s">
        <v>32</v>
      </c>
      <c r="AX1164" s="14" t="s">
        <v>69</v>
      </c>
      <c r="AY1164" s="254" t="s">
        <v>238</v>
      </c>
    </row>
    <row r="1165" s="15" customFormat="1">
      <c r="A1165" s="15"/>
      <c r="B1165" s="255"/>
      <c r="C1165" s="256"/>
      <c r="D1165" s="227" t="s">
        <v>248</v>
      </c>
      <c r="E1165" s="257" t="s">
        <v>19</v>
      </c>
      <c r="F1165" s="258" t="s">
        <v>253</v>
      </c>
      <c r="G1165" s="256"/>
      <c r="H1165" s="259">
        <v>50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5" t="s">
        <v>248</v>
      </c>
      <c r="AU1165" s="265" t="s">
        <v>78</v>
      </c>
      <c r="AV1165" s="15" t="s">
        <v>244</v>
      </c>
      <c r="AW1165" s="15" t="s">
        <v>32</v>
      </c>
      <c r="AX1165" s="15" t="s">
        <v>76</v>
      </c>
      <c r="AY1165" s="265" t="s">
        <v>238</v>
      </c>
    </row>
    <row r="1166" s="2" customFormat="1" ht="33" customHeight="1">
      <c r="A1166" s="39"/>
      <c r="B1166" s="40"/>
      <c r="C1166" s="214" t="s">
        <v>730</v>
      </c>
      <c r="D1166" s="214" t="s">
        <v>240</v>
      </c>
      <c r="E1166" s="215" t="s">
        <v>1101</v>
      </c>
      <c r="F1166" s="216" t="s">
        <v>1102</v>
      </c>
      <c r="G1166" s="217" t="s">
        <v>281</v>
      </c>
      <c r="H1166" s="218">
        <v>107</v>
      </c>
      <c r="I1166" s="219"/>
      <c r="J1166" s="220">
        <f>ROUND(I1166*H1166,2)</f>
        <v>0</v>
      </c>
      <c r="K1166" s="216" t="s">
        <v>243</v>
      </c>
      <c r="L1166" s="45"/>
      <c r="M1166" s="221" t="s">
        <v>19</v>
      </c>
      <c r="N1166" s="222" t="s">
        <v>40</v>
      </c>
      <c r="O1166" s="85"/>
      <c r="P1166" s="223">
        <f>O1166*H1166</f>
        <v>0</v>
      </c>
      <c r="Q1166" s="223">
        <v>0</v>
      </c>
      <c r="R1166" s="223">
        <f>Q1166*H1166</f>
        <v>0</v>
      </c>
      <c r="S1166" s="223">
        <v>0</v>
      </c>
      <c r="T1166" s="224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25" t="s">
        <v>244</v>
      </c>
      <c r="AT1166" s="225" t="s">
        <v>240</v>
      </c>
      <c r="AU1166" s="225" t="s">
        <v>78</v>
      </c>
      <c r="AY1166" s="18" t="s">
        <v>238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8" t="s">
        <v>76</v>
      </c>
      <c r="BK1166" s="226">
        <f>ROUND(I1166*H1166,2)</f>
        <v>0</v>
      </c>
      <c r="BL1166" s="18" t="s">
        <v>244</v>
      </c>
      <c r="BM1166" s="225" t="s">
        <v>1103</v>
      </c>
    </row>
    <row r="1167" s="2" customFormat="1">
      <c r="A1167" s="39"/>
      <c r="B1167" s="40"/>
      <c r="C1167" s="41"/>
      <c r="D1167" s="227" t="s">
        <v>245</v>
      </c>
      <c r="E1167" s="41"/>
      <c r="F1167" s="228" t="s">
        <v>1102</v>
      </c>
      <c r="G1167" s="41"/>
      <c r="H1167" s="41"/>
      <c r="I1167" s="229"/>
      <c r="J1167" s="41"/>
      <c r="K1167" s="41"/>
      <c r="L1167" s="45"/>
      <c r="M1167" s="230"/>
      <c r="N1167" s="231"/>
      <c r="O1167" s="85"/>
      <c r="P1167" s="85"/>
      <c r="Q1167" s="85"/>
      <c r="R1167" s="85"/>
      <c r="S1167" s="85"/>
      <c r="T1167" s="86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245</v>
      </c>
      <c r="AU1167" s="18" t="s">
        <v>78</v>
      </c>
    </row>
    <row r="1168" s="2" customFormat="1">
      <c r="A1168" s="39"/>
      <c r="B1168" s="40"/>
      <c r="C1168" s="41"/>
      <c r="D1168" s="232" t="s">
        <v>246</v>
      </c>
      <c r="E1168" s="41"/>
      <c r="F1168" s="233" t="s">
        <v>1104</v>
      </c>
      <c r="G1168" s="41"/>
      <c r="H1168" s="41"/>
      <c r="I1168" s="229"/>
      <c r="J1168" s="41"/>
      <c r="K1168" s="41"/>
      <c r="L1168" s="45"/>
      <c r="M1168" s="230"/>
      <c r="N1168" s="231"/>
      <c r="O1168" s="85"/>
      <c r="P1168" s="85"/>
      <c r="Q1168" s="85"/>
      <c r="R1168" s="85"/>
      <c r="S1168" s="85"/>
      <c r="T1168" s="86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246</v>
      </c>
      <c r="AU1168" s="18" t="s">
        <v>78</v>
      </c>
    </row>
    <row r="1169" s="13" customFormat="1">
      <c r="A1169" s="13"/>
      <c r="B1169" s="234"/>
      <c r="C1169" s="235"/>
      <c r="D1169" s="227" t="s">
        <v>248</v>
      </c>
      <c r="E1169" s="236" t="s">
        <v>19</v>
      </c>
      <c r="F1169" s="237" t="s">
        <v>493</v>
      </c>
      <c r="G1169" s="235"/>
      <c r="H1169" s="236" t="s">
        <v>19</v>
      </c>
      <c r="I1169" s="238"/>
      <c r="J1169" s="235"/>
      <c r="K1169" s="235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248</v>
      </c>
      <c r="AU1169" s="243" t="s">
        <v>78</v>
      </c>
      <c r="AV1169" s="13" t="s">
        <v>76</v>
      </c>
      <c r="AW1169" s="13" t="s">
        <v>32</v>
      </c>
      <c r="AX1169" s="13" t="s">
        <v>69</v>
      </c>
      <c r="AY1169" s="243" t="s">
        <v>238</v>
      </c>
    </row>
    <row r="1170" s="14" customFormat="1">
      <c r="A1170" s="14"/>
      <c r="B1170" s="244"/>
      <c r="C1170" s="245"/>
      <c r="D1170" s="227" t="s">
        <v>248</v>
      </c>
      <c r="E1170" s="246" t="s">
        <v>19</v>
      </c>
      <c r="F1170" s="247" t="s">
        <v>1105</v>
      </c>
      <c r="G1170" s="245"/>
      <c r="H1170" s="248">
        <v>22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248</v>
      </c>
      <c r="AU1170" s="254" t="s">
        <v>78</v>
      </c>
      <c r="AV1170" s="14" t="s">
        <v>78</v>
      </c>
      <c r="AW1170" s="14" t="s">
        <v>32</v>
      </c>
      <c r="AX1170" s="14" t="s">
        <v>69</v>
      </c>
      <c r="AY1170" s="254" t="s">
        <v>238</v>
      </c>
    </row>
    <row r="1171" s="14" customFormat="1">
      <c r="A1171" s="14"/>
      <c r="B1171" s="244"/>
      <c r="C1171" s="245"/>
      <c r="D1171" s="227" t="s">
        <v>248</v>
      </c>
      <c r="E1171" s="246" t="s">
        <v>19</v>
      </c>
      <c r="F1171" s="247" t="s">
        <v>1106</v>
      </c>
      <c r="G1171" s="245"/>
      <c r="H1171" s="248">
        <v>44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248</v>
      </c>
      <c r="AU1171" s="254" t="s">
        <v>78</v>
      </c>
      <c r="AV1171" s="14" t="s">
        <v>78</v>
      </c>
      <c r="AW1171" s="14" t="s">
        <v>32</v>
      </c>
      <c r="AX1171" s="14" t="s">
        <v>69</v>
      </c>
      <c r="AY1171" s="254" t="s">
        <v>238</v>
      </c>
    </row>
    <row r="1172" s="14" customFormat="1">
      <c r="A1172" s="14"/>
      <c r="B1172" s="244"/>
      <c r="C1172" s="245"/>
      <c r="D1172" s="227" t="s">
        <v>248</v>
      </c>
      <c r="E1172" s="246" t="s">
        <v>19</v>
      </c>
      <c r="F1172" s="247" t="s">
        <v>1107</v>
      </c>
      <c r="G1172" s="245"/>
      <c r="H1172" s="248">
        <v>8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248</v>
      </c>
      <c r="AU1172" s="254" t="s">
        <v>78</v>
      </c>
      <c r="AV1172" s="14" t="s">
        <v>78</v>
      </c>
      <c r="AW1172" s="14" t="s">
        <v>32</v>
      </c>
      <c r="AX1172" s="14" t="s">
        <v>69</v>
      </c>
      <c r="AY1172" s="254" t="s">
        <v>238</v>
      </c>
    </row>
    <row r="1173" s="14" customFormat="1">
      <c r="A1173" s="14"/>
      <c r="B1173" s="244"/>
      <c r="C1173" s="245"/>
      <c r="D1173" s="227" t="s">
        <v>248</v>
      </c>
      <c r="E1173" s="246" t="s">
        <v>19</v>
      </c>
      <c r="F1173" s="247" t="s">
        <v>1108</v>
      </c>
      <c r="G1173" s="245"/>
      <c r="H1173" s="248">
        <v>33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248</v>
      </c>
      <c r="AU1173" s="254" t="s">
        <v>78</v>
      </c>
      <c r="AV1173" s="14" t="s">
        <v>78</v>
      </c>
      <c r="AW1173" s="14" t="s">
        <v>32</v>
      </c>
      <c r="AX1173" s="14" t="s">
        <v>69</v>
      </c>
      <c r="AY1173" s="254" t="s">
        <v>238</v>
      </c>
    </row>
    <row r="1174" s="15" customFormat="1">
      <c r="A1174" s="15"/>
      <c r="B1174" s="255"/>
      <c r="C1174" s="256"/>
      <c r="D1174" s="227" t="s">
        <v>248</v>
      </c>
      <c r="E1174" s="257" t="s">
        <v>19</v>
      </c>
      <c r="F1174" s="258" t="s">
        <v>253</v>
      </c>
      <c r="G1174" s="256"/>
      <c r="H1174" s="259">
        <v>107</v>
      </c>
      <c r="I1174" s="260"/>
      <c r="J1174" s="256"/>
      <c r="K1174" s="256"/>
      <c r="L1174" s="261"/>
      <c r="M1174" s="262"/>
      <c r="N1174" s="263"/>
      <c r="O1174" s="263"/>
      <c r="P1174" s="263"/>
      <c r="Q1174" s="263"/>
      <c r="R1174" s="263"/>
      <c r="S1174" s="263"/>
      <c r="T1174" s="264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5" t="s">
        <v>248</v>
      </c>
      <c r="AU1174" s="265" t="s">
        <v>78</v>
      </c>
      <c r="AV1174" s="15" t="s">
        <v>244</v>
      </c>
      <c r="AW1174" s="15" t="s">
        <v>32</v>
      </c>
      <c r="AX1174" s="15" t="s">
        <v>76</v>
      </c>
      <c r="AY1174" s="265" t="s">
        <v>238</v>
      </c>
    </row>
    <row r="1175" s="2" customFormat="1" ht="21.75" customHeight="1">
      <c r="A1175" s="39"/>
      <c r="B1175" s="40"/>
      <c r="C1175" s="277" t="s">
        <v>1109</v>
      </c>
      <c r="D1175" s="277" t="s">
        <v>425</v>
      </c>
      <c r="E1175" s="278" t="s">
        <v>1110</v>
      </c>
      <c r="F1175" s="279" t="s">
        <v>1111</v>
      </c>
      <c r="G1175" s="280" t="s">
        <v>281</v>
      </c>
      <c r="H1175" s="281">
        <v>45.32</v>
      </c>
      <c r="I1175" s="282"/>
      <c r="J1175" s="283">
        <f>ROUND(I1175*H1175,2)</f>
        <v>0</v>
      </c>
      <c r="K1175" s="279" t="s">
        <v>243</v>
      </c>
      <c r="L1175" s="284"/>
      <c r="M1175" s="285" t="s">
        <v>19</v>
      </c>
      <c r="N1175" s="286" t="s">
        <v>40</v>
      </c>
      <c r="O1175" s="85"/>
      <c r="P1175" s="223">
        <f>O1175*H1175</f>
        <v>0</v>
      </c>
      <c r="Q1175" s="223">
        <v>6.9999999999999994E-05</v>
      </c>
      <c r="R1175" s="223">
        <f>Q1175*H1175</f>
        <v>0.0031723999999999997</v>
      </c>
      <c r="S1175" s="223">
        <v>0</v>
      </c>
      <c r="T1175" s="22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5" t="s">
        <v>267</v>
      </c>
      <c r="AT1175" s="225" t="s">
        <v>425</v>
      </c>
      <c r="AU1175" s="225" t="s">
        <v>78</v>
      </c>
      <c r="AY1175" s="18" t="s">
        <v>238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8" t="s">
        <v>76</v>
      </c>
      <c r="BK1175" s="226">
        <f>ROUND(I1175*H1175,2)</f>
        <v>0</v>
      </c>
      <c r="BL1175" s="18" t="s">
        <v>244</v>
      </c>
      <c r="BM1175" s="225" t="s">
        <v>1112</v>
      </c>
    </row>
    <row r="1176" s="2" customFormat="1">
      <c r="A1176" s="39"/>
      <c r="B1176" s="40"/>
      <c r="C1176" s="41"/>
      <c r="D1176" s="227" t="s">
        <v>245</v>
      </c>
      <c r="E1176" s="41"/>
      <c r="F1176" s="228" t="s">
        <v>1111</v>
      </c>
      <c r="G1176" s="41"/>
      <c r="H1176" s="41"/>
      <c r="I1176" s="229"/>
      <c r="J1176" s="41"/>
      <c r="K1176" s="41"/>
      <c r="L1176" s="45"/>
      <c r="M1176" s="230"/>
      <c r="N1176" s="231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245</v>
      </c>
      <c r="AU1176" s="18" t="s">
        <v>78</v>
      </c>
    </row>
    <row r="1177" s="14" customFormat="1">
      <c r="A1177" s="14"/>
      <c r="B1177" s="244"/>
      <c r="C1177" s="245"/>
      <c r="D1177" s="227" t="s">
        <v>248</v>
      </c>
      <c r="E1177" s="246" t="s">
        <v>19</v>
      </c>
      <c r="F1177" s="247" t="s">
        <v>1113</v>
      </c>
      <c r="G1177" s="245"/>
      <c r="H1177" s="248">
        <v>45.32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248</v>
      </c>
      <c r="AU1177" s="254" t="s">
        <v>78</v>
      </c>
      <c r="AV1177" s="14" t="s">
        <v>78</v>
      </c>
      <c r="AW1177" s="14" t="s">
        <v>32</v>
      </c>
      <c r="AX1177" s="14" t="s">
        <v>69</v>
      </c>
      <c r="AY1177" s="254" t="s">
        <v>238</v>
      </c>
    </row>
    <row r="1178" s="15" customFormat="1">
      <c r="A1178" s="15"/>
      <c r="B1178" s="255"/>
      <c r="C1178" s="256"/>
      <c r="D1178" s="227" t="s">
        <v>248</v>
      </c>
      <c r="E1178" s="257" t="s">
        <v>19</v>
      </c>
      <c r="F1178" s="258" t="s">
        <v>253</v>
      </c>
      <c r="G1178" s="256"/>
      <c r="H1178" s="259">
        <v>45.32</v>
      </c>
      <c r="I1178" s="260"/>
      <c r="J1178" s="256"/>
      <c r="K1178" s="256"/>
      <c r="L1178" s="261"/>
      <c r="M1178" s="262"/>
      <c r="N1178" s="263"/>
      <c r="O1178" s="263"/>
      <c r="P1178" s="263"/>
      <c r="Q1178" s="263"/>
      <c r="R1178" s="263"/>
      <c r="S1178" s="263"/>
      <c r="T1178" s="264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5" t="s">
        <v>248</v>
      </c>
      <c r="AU1178" s="265" t="s">
        <v>78</v>
      </c>
      <c r="AV1178" s="15" t="s">
        <v>244</v>
      </c>
      <c r="AW1178" s="15" t="s">
        <v>32</v>
      </c>
      <c r="AX1178" s="15" t="s">
        <v>76</v>
      </c>
      <c r="AY1178" s="265" t="s">
        <v>238</v>
      </c>
    </row>
    <row r="1179" s="2" customFormat="1" ht="24.15" customHeight="1">
      <c r="A1179" s="39"/>
      <c r="B1179" s="40"/>
      <c r="C1179" s="277" t="s">
        <v>742</v>
      </c>
      <c r="D1179" s="277" t="s">
        <v>425</v>
      </c>
      <c r="E1179" s="278" t="s">
        <v>1114</v>
      </c>
      <c r="F1179" s="279" t="s">
        <v>1115</v>
      </c>
      <c r="G1179" s="280" t="s">
        <v>281</v>
      </c>
      <c r="H1179" s="281">
        <v>8.2400000000000002</v>
      </c>
      <c r="I1179" s="282"/>
      <c r="J1179" s="283">
        <f>ROUND(I1179*H1179,2)</f>
        <v>0</v>
      </c>
      <c r="K1179" s="279" t="s">
        <v>243</v>
      </c>
      <c r="L1179" s="284"/>
      <c r="M1179" s="285" t="s">
        <v>19</v>
      </c>
      <c r="N1179" s="286" t="s">
        <v>40</v>
      </c>
      <c r="O1179" s="85"/>
      <c r="P1179" s="223">
        <f>O1179*H1179</f>
        <v>0</v>
      </c>
      <c r="Q1179" s="223">
        <v>0</v>
      </c>
      <c r="R1179" s="223">
        <f>Q1179*H1179</f>
        <v>0</v>
      </c>
      <c r="S1179" s="223">
        <v>0</v>
      </c>
      <c r="T1179" s="224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25" t="s">
        <v>267</v>
      </c>
      <c r="AT1179" s="225" t="s">
        <v>425</v>
      </c>
      <c r="AU1179" s="225" t="s">
        <v>78</v>
      </c>
      <c r="AY1179" s="18" t="s">
        <v>238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8" t="s">
        <v>76</v>
      </c>
      <c r="BK1179" s="226">
        <f>ROUND(I1179*H1179,2)</f>
        <v>0</v>
      </c>
      <c r="BL1179" s="18" t="s">
        <v>244</v>
      </c>
      <c r="BM1179" s="225" t="s">
        <v>1116</v>
      </c>
    </row>
    <row r="1180" s="2" customFormat="1">
      <c r="A1180" s="39"/>
      <c r="B1180" s="40"/>
      <c r="C1180" s="41"/>
      <c r="D1180" s="227" t="s">
        <v>245</v>
      </c>
      <c r="E1180" s="41"/>
      <c r="F1180" s="228" t="s">
        <v>1115</v>
      </c>
      <c r="G1180" s="41"/>
      <c r="H1180" s="41"/>
      <c r="I1180" s="229"/>
      <c r="J1180" s="41"/>
      <c r="K1180" s="41"/>
      <c r="L1180" s="45"/>
      <c r="M1180" s="230"/>
      <c r="N1180" s="231"/>
      <c r="O1180" s="85"/>
      <c r="P1180" s="85"/>
      <c r="Q1180" s="85"/>
      <c r="R1180" s="85"/>
      <c r="S1180" s="85"/>
      <c r="T1180" s="86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245</v>
      </c>
      <c r="AU1180" s="18" t="s">
        <v>78</v>
      </c>
    </row>
    <row r="1181" s="14" customFormat="1">
      <c r="A1181" s="14"/>
      <c r="B1181" s="244"/>
      <c r="C1181" s="245"/>
      <c r="D1181" s="227" t="s">
        <v>248</v>
      </c>
      <c r="E1181" s="246" t="s">
        <v>19</v>
      </c>
      <c r="F1181" s="247" t="s">
        <v>1117</v>
      </c>
      <c r="G1181" s="245"/>
      <c r="H1181" s="248">
        <v>8.2400000000000002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248</v>
      </c>
      <c r="AU1181" s="254" t="s">
        <v>78</v>
      </c>
      <c r="AV1181" s="14" t="s">
        <v>78</v>
      </c>
      <c r="AW1181" s="14" t="s">
        <v>32</v>
      </c>
      <c r="AX1181" s="14" t="s">
        <v>69</v>
      </c>
      <c r="AY1181" s="254" t="s">
        <v>238</v>
      </c>
    </row>
    <row r="1182" s="15" customFormat="1">
      <c r="A1182" s="15"/>
      <c r="B1182" s="255"/>
      <c r="C1182" s="256"/>
      <c r="D1182" s="227" t="s">
        <v>248</v>
      </c>
      <c r="E1182" s="257" t="s">
        <v>19</v>
      </c>
      <c r="F1182" s="258" t="s">
        <v>253</v>
      </c>
      <c r="G1182" s="256"/>
      <c r="H1182" s="259">
        <v>8.2400000000000002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248</v>
      </c>
      <c r="AU1182" s="265" t="s">
        <v>78</v>
      </c>
      <c r="AV1182" s="15" t="s">
        <v>244</v>
      </c>
      <c r="AW1182" s="15" t="s">
        <v>32</v>
      </c>
      <c r="AX1182" s="15" t="s">
        <v>76</v>
      </c>
      <c r="AY1182" s="265" t="s">
        <v>238</v>
      </c>
    </row>
    <row r="1183" s="2" customFormat="1" ht="16.5" customHeight="1">
      <c r="A1183" s="39"/>
      <c r="B1183" s="40"/>
      <c r="C1183" s="277" t="s">
        <v>1118</v>
      </c>
      <c r="D1183" s="277" t="s">
        <v>425</v>
      </c>
      <c r="E1183" s="278" t="s">
        <v>1119</v>
      </c>
      <c r="F1183" s="279" t="s">
        <v>1120</v>
      </c>
      <c r="G1183" s="280" t="s">
        <v>281</v>
      </c>
      <c r="H1183" s="281">
        <v>22.66</v>
      </c>
      <c r="I1183" s="282"/>
      <c r="J1183" s="283">
        <f>ROUND(I1183*H1183,2)</f>
        <v>0</v>
      </c>
      <c r="K1183" s="279" t="s">
        <v>243</v>
      </c>
      <c r="L1183" s="284"/>
      <c r="M1183" s="285" t="s">
        <v>19</v>
      </c>
      <c r="N1183" s="286" t="s">
        <v>40</v>
      </c>
      <c r="O1183" s="85"/>
      <c r="P1183" s="223">
        <f>O1183*H1183</f>
        <v>0</v>
      </c>
      <c r="Q1183" s="223">
        <v>0.00012</v>
      </c>
      <c r="R1183" s="223">
        <f>Q1183*H1183</f>
        <v>0.0027192000000000002</v>
      </c>
      <c r="S1183" s="223">
        <v>0</v>
      </c>
      <c r="T1183" s="224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25" t="s">
        <v>267</v>
      </c>
      <c r="AT1183" s="225" t="s">
        <v>425</v>
      </c>
      <c r="AU1183" s="225" t="s">
        <v>78</v>
      </c>
      <c r="AY1183" s="18" t="s">
        <v>238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8" t="s">
        <v>76</v>
      </c>
      <c r="BK1183" s="226">
        <f>ROUND(I1183*H1183,2)</f>
        <v>0</v>
      </c>
      <c r="BL1183" s="18" t="s">
        <v>244</v>
      </c>
      <c r="BM1183" s="225" t="s">
        <v>1121</v>
      </c>
    </row>
    <row r="1184" s="2" customFormat="1">
      <c r="A1184" s="39"/>
      <c r="B1184" s="40"/>
      <c r="C1184" s="41"/>
      <c r="D1184" s="227" t="s">
        <v>245</v>
      </c>
      <c r="E1184" s="41"/>
      <c r="F1184" s="228" t="s">
        <v>1120</v>
      </c>
      <c r="G1184" s="41"/>
      <c r="H1184" s="41"/>
      <c r="I1184" s="229"/>
      <c r="J1184" s="41"/>
      <c r="K1184" s="41"/>
      <c r="L1184" s="45"/>
      <c r="M1184" s="230"/>
      <c r="N1184" s="231"/>
      <c r="O1184" s="85"/>
      <c r="P1184" s="85"/>
      <c r="Q1184" s="85"/>
      <c r="R1184" s="85"/>
      <c r="S1184" s="85"/>
      <c r="T1184" s="86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245</v>
      </c>
      <c r="AU1184" s="18" t="s">
        <v>78</v>
      </c>
    </row>
    <row r="1185" s="14" customFormat="1">
      <c r="A1185" s="14"/>
      <c r="B1185" s="244"/>
      <c r="C1185" s="245"/>
      <c r="D1185" s="227" t="s">
        <v>248</v>
      </c>
      <c r="E1185" s="246" t="s">
        <v>19</v>
      </c>
      <c r="F1185" s="247" t="s">
        <v>1122</v>
      </c>
      <c r="G1185" s="245"/>
      <c r="H1185" s="248">
        <v>22.66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248</v>
      </c>
      <c r="AU1185" s="254" t="s">
        <v>78</v>
      </c>
      <c r="AV1185" s="14" t="s">
        <v>78</v>
      </c>
      <c r="AW1185" s="14" t="s">
        <v>32</v>
      </c>
      <c r="AX1185" s="14" t="s">
        <v>69</v>
      </c>
      <c r="AY1185" s="254" t="s">
        <v>238</v>
      </c>
    </row>
    <row r="1186" s="15" customFormat="1">
      <c r="A1186" s="15"/>
      <c r="B1186" s="255"/>
      <c r="C1186" s="256"/>
      <c r="D1186" s="227" t="s">
        <v>248</v>
      </c>
      <c r="E1186" s="257" t="s">
        <v>19</v>
      </c>
      <c r="F1186" s="258" t="s">
        <v>253</v>
      </c>
      <c r="G1186" s="256"/>
      <c r="H1186" s="259">
        <v>22.66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248</v>
      </c>
      <c r="AU1186" s="265" t="s">
        <v>78</v>
      </c>
      <c r="AV1186" s="15" t="s">
        <v>244</v>
      </c>
      <c r="AW1186" s="15" t="s">
        <v>32</v>
      </c>
      <c r="AX1186" s="15" t="s">
        <v>76</v>
      </c>
      <c r="AY1186" s="265" t="s">
        <v>238</v>
      </c>
    </row>
    <row r="1187" s="2" customFormat="1" ht="16.5" customHeight="1">
      <c r="A1187" s="39"/>
      <c r="B1187" s="40"/>
      <c r="C1187" s="277" t="s">
        <v>749</v>
      </c>
      <c r="D1187" s="277" t="s">
        <v>425</v>
      </c>
      <c r="E1187" s="278" t="s">
        <v>1123</v>
      </c>
      <c r="F1187" s="279" t="s">
        <v>1124</v>
      </c>
      <c r="G1187" s="280" t="s">
        <v>281</v>
      </c>
      <c r="H1187" s="281">
        <v>33.990000000000002</v>
      </c>
      <c r="I1187" s="282"/>
      <c r="J1187" s="283">
        <f>ROUND(I1187*H1187,2)</f>
        <v>0</v>
      </c>
      <c r="K1187" s="279" t="s">
        <v>243</v>
      </c>
      <c r="L1187" s="284"/>
      <c r="M1187" s="285" t="s">
        <v>19</v>
      </c>
      <c r="N1187" s="286" t="s">
        <v>40</v>
      </c>
      <c r="O1187" s="85"/>
      <c r="P1187" s="223">
        <f>O1187*H1187</f>
        <v>0</v>
      </c>
      <c r="Q1187" s="223">
        <v>0.00027999999999999998</v>
      </c>
      <c r="R1187" s="223">
        <f>Q1187*H1187</f>
        <v>0.0095172</v>
      </c>
      <c r="S1187" s="223">
        <v>0</v>
      </c>
      <c r="T1187" s="224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25" t="s">
        <v>267</v>
      </c>
      <c r="AT1187" s="225" t="s">
        <v>425</v>
      </c>
      <c r="AU1187" s="225" t="s">
        <v>78</v>
      </c>
      <c r="AY1187" s="18" t="s">
        <v>238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8" t="s">
        <v>76</v>
      </c>
      <c r="BK1187" s="226">
        <f>ROUND(I1187*H1187,2)</f>
        <v>0</v>
      </c>
      <c r="BL1187" s="18" t="s">
        <v>244</v>
      </c>
      <c r="BM1187" s="225" t="s">
        <v>1125</v>
      </c>
    </row>
    <row r="1188" s="2" customFormat="1">
      <c r="A1188" s="39"/>
      <c r="B1188" s="40"/>
      <c r="C1188" s="41"/>
      <c r="D1188" s="227" t="s">
        <v>245</v>
      </c>
      <c r="E1188" s="41"/>
      <c r="F1188" s="228" t="s">
        <v>1124</v>
      </c>
      <c r="G1188" s="41"/>
      <c r="H1188" s="41"/>
      <c r="I1188" s="229"/>
      <c r="J1188" s="41"/>
      <c r="K1188" s="41"/>
      <c r="L1188" s="45"/>
      <c r="M1188" s="230"/>
      <c r="N1188" s="231"/>
      <c r="O1188" s="85"/>
      <c r="P1188" s="85"/>
      <c r="Q1188" s="85"/>
      <c r="R1188" s="85"/>
      <c r="S1188" s="85"/>
      <c r="T1188" s="86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T1188" s="18" t="s">
        <v>245</v>
      </c>
      <c r="AU1188" s="18" t="s">
        <v>78</v>
      </c>
    </row>
    <row r="1189" s="14" customFormat="1">
      <c r="A1189" s="14"/>
      <c r="B1189" s="244"/>
      <c r="C1189" s="245"/>
      <c r="D1189" s="227" t="s">
        <v>248</v>
      </c>
      <c r="E1189" s="246" t="s">
        <v>19</v>
      </c>
      <c r="F1189" s="247" t="s">
        <v>1126</v>
      </c>
      <c r="G1189" s="245"/>
      <c r="H1189" s="248">
        <v>33.990000000000002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248</v>
      </c>
      <c r="AU1189" s="254" t="s">
        <v>78</v>
      </c>
      <c r="AV1189" s="14" t="s">
        <v>78</v>
      </c>
      <c r="AW1189" s="14" t="s">
        <v>32</v>
      </c>
      <c r="AX1189" s="14" t="s">
        <v>69</v>
      </c>
      <c r="AY1189" s="254" t="s">
        <v>238</v>
      </c>
    </row>
    <row r="1190" s="15" customFormat="1">
      <c r="A1190" s="15"/>
      <c r="B1190" s="255"/>
      <c r="C1190" s="256"/>
      <c r="D1190" s="227" t="s">
        <v>248</v>
      </c>
      <c r="E1190" s="257" t="s">
        <v>19</v>
      </c>
      <c r="F1190" s="258" t="s">
        <v>253</v>
      </c>
      <c r="G1190" s="256"/>
      <c r="H1190" s="259">
        <v>33.990000000000002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5" t="s">
        <v>248</v>
      </c>
      <c r="AU1190" s="265" t="s">
        <v>78</v>
      </c>
      <c r="AV1190" s="15" t="s">
        <v>244</v>
      </c>
      <c r="AW1190" s="15" t="s">
        <v>32</v>
      </c>
      <c r="AX1190" s="15" t="s">
        <v>76</v>
      </c>
      <c r="AY1190" s="265" t="s">
        <v>238</v>
      </c>
    </row>
    <row r="1191" s="2" customFormat="1" ht="33" customHeight="1">
      <c r="A1191" s="39"/>
      <c r="B1191" s="40"/>
      <c r="C1191" s="214" t="s">
        <v>1127</v>
      </c>
      <c r="D1191" s="214" t="s">
        <v>240</v>
      </c>
      <c r="E1191" s="215" t="s">
        <v>1128</v>
      </c>
      <c r="F1191" s="216" t="s">
        <v>1129</v>
      </c>
      <c r="G1191" s="217" t="s">
        <v>281</v>
      </c>
      <c r="H1191" s="218">
        <v>11</v>
      </c>
      <c r="I1191" s="219"/>
      <c r="J1191" s="220">
        <f>ROUND(I1191*H1191,2)</f>
        <v>0</v>
      </c>
      <c r="K1191" s="216" t="s">
        <v>243</v>
      </c>
      <c r="L1191" s="45"/>
      <c r="M1191" s="221" t="s">
        <v>19</v>
      </c>
      <c r="N1191" s="222" t="s">
        <v>40</v>
      </c>
      <c r="O1191" s="85"/>
      <c r="P1191" s="223">
        <f>O1191*H1191</f>
        <v>0</v>
      </c>
      <c r="Q1191" s="223">
        <v>0</v>
      </c>
      <c r="R1191" s="223">
        <f>Q1191*H1191</f>
        <v>0</v>
      </c>
      <c r="S1191" s="223">
        <v>0</v>
      </c>
      <c r="T1191" s="224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25" t="s">
        <v>244</v>
      </c>
      <c r="AT1191" s="225" t="s">
        <v>240</v>
      </c>
      <c r="AU1191" s="225" t="s">
        <v>78</v>
      </c>
      <c r="AY1191" s="18" t="s">
        <v>238</v>
      </c>
      <c r="BE1191" s="226">
        <f>IF(N1191="základní",J1191,0)</f>
        <v>0</v>
      </c>
      <c r="BF1191" s="226">
        <f>IF(N1191="snížená",J1191,0)</f>
        <v>0</v>
      </c>
      <c r="BG1191" s="226">
        <f>IF(N1191="zákl. přenesená",J1191,0)</f>
        <v>0</v>
      </c>
      <c r="BH1191" s="226">
        <f>IF(N1191="sníž. přenesená",J1191,0)</f>
        <v>0</v>
      </c>
      <c r="BI1191" s="226">
        <f>IF(N1191="nulová",J1191,0)</f>
        <v>0</v>
      </c>
      <c r="BJ1191" s="18" t="s">
        <v>76</v>
      </c>
      <c r="BK1191" s="226">
        <f>ROUND(I1191*H1191,2)</f>
        <v>0</v>
      </c>
      <c r="BL1191" s="18" t="s">
        <v>244</v>
      </c>
      <c r="BM1191" s="225" t="s">
        <v>1130</v>
      </c>
    </row>
    <row r="1192" s="2" customFormat="1">
      <c r="A1192" s="39"/>
      <c r="B1192" s="40"/>
      <c r="C1192" s="41"/>
      <c r="D1192" s="227" t="s">
        <v>245</v>
      </c>
      <c r="E1192" s="41"/>
      <c r="F1192" s="228" t="s">
        <v>1129</v>
      </c>
      <c r="G1192" s="41"/>
      <c r="H1192" s="41"/>
      <c r="I1192" s="229"/>
      <c r="J1192" s="41"/>
      <c r="K1192" s="41"/>
      <c r="L1192" s="45"/>
      <c r="M1192" s="230"/>
      <c r="N1192" s="231"/>
      <c r="O1192" s="85"/>
      <c r="P1192" s="85"/>
      <c r="Q1192" s="85"/>
      <c r="R1192" s="85"/>
      <c r="S1192" s="85"/>
      <c r="T1192" s="86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245</v>
      </c>
      <c r="AU1192" s="18" t="s">
        <v>78</v>
      </c>
    </row>
    <row r="1193" s="2" customFormat="1">
      <c r="A1193" s="39"/>
      <c r="B1193" s="40"/>
      <c r="C1193" s="41"/>
      <c r="D1193" s="232" t="s">
        <v>246</v>
      </c>
      <c r="E1193" s="41"/>
      <c r="F1193" s="233" t="s">
        <v>1131</v>
      </c>
      <c r="G1193" s="41"/>
      <c r="H1193" s="41"/>
      <c r="I1193" s="229"/>
      <c r="J1193" s="41"/>
      <c r="K1193" s="41"/>
      <c r="L1193" s="45"/>
      <c r="M1193" s="230"/>
      <c r="N1193" s="231"/>
      <c r="O1193" s="85"/>
      <c r="P1193" s="85"/>
      <c r="Q1193" s="85"/>
      <c r="R1193" s="85"/>
      <c r="S1193" s="85"/>
      <c r="T1193" s="86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246</v>
      </c>
      <c r="AU1193" s="18" t="s">
        <v>78</v>
      </c>
    </row>
    <row r="1194" s="13" customFormat="1">
      <c r="A1194" s="13"/>
      <c r="B1194" s="234"/>
      <c r="C1194" s="235"/>
      <c r="D1194" s="227" t="s">
        <v>248</v>
      </c>
      <c r="E1194" s="236" t="s">
        <v>19</v>
      </c>
      <c r="F1194" s="237" t="s">
        <v>493</v>
      </c>
      <c r="G1194" s="235"/>
      <c r="H1194" s="236" t="s">
        <v>19</v>
      </c>
      <c r="I1194" s="238"/>
      <c r="J1194" s="235"/>
      <c r="K1194" s="235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248</v>
      </c>
      <c r="AU1194" s="243" t="s">
        <v>78</v>
      </c>
      <c r="AV1194" s="13" t="s">
        <v>76</v>
      </c>
      <c r="AW1194" s="13" t="s">
        <v>32</v>
      </c>
      <c r="AX1194" s="13" t="s">
        <v>69</v>
      </c>
      <c r="AY1194" s="243" t="s">
        <v>238</v>
      </c>
    </row>
    <row r="1195" s="14" customFormat="1">
      <c r="A1195" s="14"/>
      <c r="B1195" s="244"/>
      <c r="C1195" s="245"/>
      <c r="D1195" s="227" t="s">
        <v>248</v>
      </c>
      <c r="E1195" s="246" t="s">
        <v>19</v>
      </c>
      <c r="F1195" s="247" t="s">
        <v>1132</v>
      </c>
      <c r="G1195" s="245"/>
      <c r="H1195" s="248">
        <v>11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248</v>
      </c>
      <c r="AU1195" s="254" t="s">
        <v>78</v>
      </c>
      <c r="AV1195" s="14" t="s">
        <v>78</v>
      </c>
      <c r="AW1195" s="14" t="s">
        <v>32</v>
      </c>
      <c r="AX1195" s="14" t="s">
        <v>69</v>
      </c>
      <c r="AY1195" s="254" t="s">
        <v>238</v>
      </c>
    </row>
    <row r="1196" s="15" customFormat="1">
      <c r="A1196" s="15"/>
      <c r="B1196" s="255"/>
      <c r="C1196" s="256"/>
      <c r="D1196" s="227" t="s">
        <v>248</v>
      </c>
      <c r="E1196" s="257" t="s">
        <v>19</v>
      </c>
      <c r="F1196" s="258" t="s">
        <v>253</v>
      </c>
      <c r="G1196" s="256"/>
      <c r="H1196" s="259">
        <v>11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248</v>
      </c>
      <c r="AU1196" s="265" t="s">
        <v>78</v>
      </c>
      <c r="AV1196" s="15" t="s">
        <v>244</v>
      </c>
      <c r="AW1196" s="15" t="s">
        <v>32</v>
      </c>
      <c r="AX1196" s="15" t="s">
        <v>76</v>
      </c>
      <c r="AY1196" s="265" t="s">
        <v>238</v>
      </c>
    </row>
    <row r="1197" s="2" customFormat="1" ht="16.5" customHeight="1">
      <c r="A1197" s="39"/>
      <c r="B1197" s="40"/>
      <c r="C1197" s="277" t="s">
        <v>754</v>
      </c>
      <c r="D1197" s="277" t="s">
        <v>425</v>
      </c>
      <c r="E1197" s="278" t="s">
        <v>1133</v>
      </c>
      <c r="F1197" s="279" t="s">
        <v>1134</v>
      </c>
      <c r="G1197" s="280" t="s">
        <v>281</v>
      </c>
      <c r="H1197" s="281">
        <v>11.33</v>
      </c>
      <c r="I1197" s="282"/>
      <c r="J1197" s="283">
        <f>ROUND(I1197*H1197,2)</f>
        <v>0</v>
      </c>
      <c r="K1197" s="279" t="s">
        <v>243</v>
      </c>
      <c r="L1197" s="284"/>
      <c r="M1197" s="285" t="s">
        <v>19</v>
      </c>
      <c r="N1197" s="286" t="s">
        <v>40</v>
      </c>
      <c r="O1197" s="85"/>
      <c r="P1197" s="223">
        <f>O1197*H1197</f>
        <v>0</v>
      </c>
      <c r="Q1197" s="223">
        <v>0.00062</v>
      </c>
      <c r="R1197" s="223">
        <f>Q1197*H1197</f>
        <v>0.0070245999999999998</v>
      </c>
      <c r="S1197" s="223">
        <v>0</v>
      </c>
      <c r="T1197" s="224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25" t="s">
        <v>267</v>
      </c>
      <c r="AT1197" s="225" t="s">
        <v>425</v>
      </c>
      <c r="AU1197" s="225" t="s">
        <v>78</v>
      </c>
      <c r="AY1197" s="18" t="s">
        <v>238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8" t="s">
        <v>76</v>
      </c>
      <c r="BK1197" s="226">
        <f>ROUND(I1197*H1197,2)</f>
        <v>0</v>
      </c>
      <c r="BL1197" s="18" t="s">
        <v>244</v>
      </c>
      <c r="BM1197" s="225" t="s">
        <v>1135</v>
      </c>
    </row>
    <row r="1198" s="2" customFormat="1">
      <c r="A1198" s="39"/>
      <c r="B1198" s="40"/>
      <c r="C1198" s="41"/>
      <c r="D1198" s="227" t="s">
        <v>245</v>
      </c>
      <c r="E1198" s="41"/>
      <c r="F1198" s="228" t="s">
        <v>1134</v>
      </c>
      <c r="G1198" s="41"/>
      <c r="H1198" s="41"/>
      <c r="I1198" s="229"/>
      <c r="J1198" s="41"/>
      <c r="K1198" s="41"/>
      <c r="L1198" s="45"/>
      <c r="M1198" s="230"/>
      <c r="N1198" s="231"/>
      <c r="O1198" s="85"/>
      <c r="P1198" s="85"/>
      <c r="Q1198" s="85"/>
      <c r="R1198" s="85"/>
      <c r="S1198" s="85"/>
      <c r="T1198" s="86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245</v>
      </c>
      <c r="AU1198" s="18" t="s">
        <v>78</v>
      </c>
    </row>
    <row r="1199" s="14" customFormat="1">
      <c r="A1199" s="14"/>
      <c r="B1199" s="244"/>
      <c r="C1199" s="245"/>
      <c r="D1199" s="227" t="s">
        <v>248</v>
      </c>
      <c r="E1199" s="246" t="s">
        <v>19</v>
      </c>
      <c r="F1199" s="247" t="s">
        <v>1089</v>
      </c>
      <c r="G1199" s="245"/>
      <c r="H1199" s="248">
        <v>11.33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248</v>
      </c>
      <c r="AU1199" s="254" t="s">
        <v>78</v>
      </c>
      <c r="AV1199" s="14" t="s">
        <v>78</v>
      </c>
      <c r="AW1199" s="14" t="s">
        <v>32</v>
      </c>
      <c r="AX1199" s="14" t="s">
        <v>69</v>
      </c>
      <c r="AY1199" s="254" t="s">
        <v>238</v>
      </c>
    </row>
    <row r="1200" s="15" customFormat="1">
      <c r="A1200" s="15"/>
      <c r="B1200" s="255"/>
      <c r="C1200" s="256"/>
      <c r="D1200" s="227" t="s">
        <v>248</v>
      </c>
      <c r="E1200" s="257" t="s">
        <v>19</v>
      </c>
      <c r="F1200" s="258" t="s">
        <v>253</v>
      </c>
      <c r="G1200" s="256"/>
      <c r="H1200" s="259">
        <v>11.33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248</v>
      </c>
      <c r="AU1200" s="265" t="s">
        <v>78</v>
      </c>
      <c r="AV1200" s="15" t="s">
        <v>244</v>
      </c>
      <c r="AW1200" s="15" t="s">
        <v>32</v>
      </c>
      <c r="AX1200" s="15" t="s">
        <v>76</v>
      </c>
      <c r="AY1200" s="265" t="s">
        <v>238</v>
      </c>
    </row>
    <row r="1201" s="2" customFormat="1" ht="24.15" customHeight="1">
      <c r="A1201" s="39"/>
      <c r="B1201" s="40"/>
      <c r="C1201" s="214" t="s">
        <v>1136</v>
      </c>
      <c r="D1201" s="214" t="s">
        <v>240</v>
      </c>
      <c r="E1201" s="215" t="s">
        <v>1137</v>
      </c>
      <c r="F1201" s="216" t="s">
        <v>1138</v>
      </c>
      <c r="G1201" s="217" t="s">
        <v>281</v>
      </c>
      <c r="H1201" s="218">
        <v>11</v>
      </c>
      <c r="I1201" s="219"/>
      <c r="J1201" s="220">
        <f>ROUND(I1201*H1201,2)</f>
        <v>0</v>
      </c>
      <c r="K1201" s="216" t="s">
        <v>243</v>
      </c>
      <c r="L1201" s="45"/>
      <c r="M1201" s="221" t="s">
        <v>19</v>
      </c>
      <c r="N1201" s="222" t="s">
        <v>40</v>
      </c>
      <c r="O1201" s="85"/>
      <c r="P1201" s="223">
        <f>O1201*H1201</f>
        <v>0</v>
      </c>
      <c r="Q1201" s="223">
        <v>0</v>
      </c>
      <c r="R1201" s="223">
        <f>Q1201*H1201</f>
        <v>0</v>
      </c>
      <c r="S1201" s="223">
        <v>0</v>
      </c>
      <c r="T1201" s="224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25" t="s">
        <v>244</v>
      </c>
      <c r="AT1201" s="225" t="s">
        <v>240</v>
      </c>
      <c r="AU1201" s="225" t="s">
        <v>78</v>
      </c>
      <c r="AY1201" s="18" t="s">
        <v>238</v>
      </c>
      <c r="BE1201" s="226">
        <f>IF(N1201="základní",J1201,0)</f>
        <v>0</v>
      </c>
      <c r="BF1201" s="226">
        <f>IF(N1201="snížená",J1201,0)</f>
        <v>0</v>
      </c>
      <c r="BG1201" s="226">
        <f>IF(N1201="zákl. přenesená",J1201,0)</f>
        <v>0</v>
      </c>
      <c r="BH1201" s="226">
        <f>IF(N1201="sníž. přenesená",J1201,0)</f>
        <v>0</v>
      </c>
      <c r="BI1201" s="226">
        <f>IF(N1201="nulová",J1201,0)</f>
        <v>0</v>
      </c>
      <c r="BJ1201" s="18" t="s">
        <v>76</v>
      </c>
      <c r="BK1201" s="226">
        <f>ROUND(I1201*H1201,2)</f>
        <v>0</v>
      </c>
      <c r="BL1201" s="18" t="s">
        <v>244</v>
      </c>
      <c r="BM1201" s="225" t="s">
        <v>1139</v>
      </c>
    </row>
    <row r="1202" s="2" customFormat="1">
      <c r="A1202" s="39"/>
      <c r="B1202" s="40"/>
      <c r="C1202" s="41"/>
      <c r="D1202" s="227" t="s">
        <v>245</v>
      </c>
      <c r="E1202" s="41"/>
      <c r="F1202" s="228" t="s">
        <v>1138</v>
      </c>
      <c r="G1202" s="41"/>
      <c r="H1202" s="41"/>
      <c r="I1202" s="229"/>
      <c r="J1202" s="41"/>
      <c r="K1202" s="41"/>
      <c r="L1202" s="45"/>
      <c r="M1202" s="230"/>
      <c r="N1202" s="231"/>
      <c r="O1202" s="85"/>
      <c r="P1202" s="85"/>
      <c r="Q1202" s="85"/>
      <c r="R1202" s="85"/>
      <c r="S1202" s="85"/>
      <c r="T1202" s="86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245</v>
      </c>
      <c r="AU1202" s="18" t="s">
        <v>78</v>
      </c>
    </row>
    <row r="1203" s="2" customFormat="1">
      <c r="A1203" s="39"/>
      <c r="B1203" s="40"/>
      <c r="C1203" s="41"/>
      <c r="D1203" s="232" t="s">
        <v>246</v>
      </c>
      <c r="E1203" s="41"/>
      <c r="F1203" s="233" t="s">
        <v>1140</v>
      </c>
      <c r="G1203" s="41"/>
      <c r="H1203" s="41"/>
      <c r="I1203" s="229"/>
      <c r="J1203" s="41"/>
      <c r="K1203" s="41"/>
      <c r="L1203" s="45"/>
      <c r="M1203" s="230"/>
      <c r="N1203" s="231"/>
      <c r="O1203" s="85"/>
      <c r="P1203" s="85"/>
      <c r="Q1203" s="85"/>
      <c r="R1203" s="85"/>
      <c r="S1203" s="85"/>
      <c r="T1203" s="86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T1203" s="18" t="s">
        <v>246</v>
      </c>
      <c r="AU1203" s="18" t="s">
        <v>78</v>
      </c>
    </row>
    <row r="1204" s="13" customFormat="1">
      <c r="A1204" s="13"/>
      <c r="B1204" s="234"/>
      <c r="C1204" s="235"/>
      <c r="D1204" s="227" t="s">
        <v>248</v>
      </c>
      <c r="E1204" s="236" t="s">
        <v>19</v>
      </c>
      <c r="F1204" s="237" t="s">
        <v>421</v>
      </c>
      <c r="G1204" s="235"/>
      <c r="H1204" s="236" t="s">
        <v>19</v>
      </c>
      <c r="I1204" s="238"/>
      <c r="J1204" s="235"/>
      <c r="K1204" s="235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248</v>
      </c>
      <c r="AU1204" s="243" t="s">
        <v>78</v>
      </c>
      <c r="AV1204" s="13" t="s">
        <v>76</v>
      </c>
      <c r="AW1204" s="13" t="s">
        <v>32</v>
      </c>
      <c r="AX1204" s="13" t="s">
        <v>69</v>
      </c>
      <c r="AY1204" s="243" t="s">
        <v>238</v>
      </c>
    </row>
    <row r="1205" s="14" customFormat="1">
      <c r="A1205" s="14"/>
      <c r="B1205" s="244"/>
      <c r="C1205" s="245"/>
      <c r="D1205" s="227" t="s">
        <v>248</v>
      </c>
      <c r="E1205" s="246" t="s">
        <v>19</v>
      </c>
      <c r="F1205" s="247" t="s">
        <v>1141</v>
      </c>
      <c r="G1205" s="245"/>
      <c r="H1205" s="248">
        <v>11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248</v>
      </c>
      <c r="AU1205" s="254" t="s">
        <v>78</v>
      </c>
      <c r="AV1205" s="14" t="s">
        <v>78</v>
      </c>
      <c r="AW1205" s="14" t="s">
        <v>32</v>
      </c>
      <c r="AX1205" s="14" t="s">
        <v>69</v>
      </c>
      <c r="AY1205" s="254" t="s">
        <v>238</v>
      </c>
    </row>
    <row r="1206" s="15" customFormat="1">
      <c r="A1206" s="15"/>
      <c r="B1206" s="255"/>
      <c r="C1206" s="256"/>
      <c r="D1206" s="227" t="s">
        <v>248</v>
      </c>
      <c r="E1206" s="257" t="s">
        <v>19</v>
      </c>
      <c r="F1206" s="258" t="s">
        <v>253</v>
      </c>
      <c r="G1206" s="256"/>
      <c r="H1206" s="259">
        <v>11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248</v>
      </c>
      <c r="AU1206" s="265" t="s">
        <v>78</v>
      </c>
      <c r="AV1206" s="15" t="s">
        <v>244</v>
      </c>
      <c r="AW1206" s="15" t="s">
        <v>32</v>
      </c>
      <c r="AX1206" s="15" t="s">
        <v>76</v>
      </c>
      <c r="AY1206" s="265" t="s">
        <v>238</v>
      </c>
    </row>
    <row r="1207" s="2" customFormat="1" ht="24.15" customHeight="1">
      <c r="A1207" s="39"/>
      <c r="B1207" s="40"/>
      <c r="C1207" s="277" t="s">
        <v>759</v>
      </c>
      <c r="D1207" s="277" t="s">
        <v>425</v>
      </c>
      <c r="E1207" s="278" t="s">
        <v>1142</v>
      </c>
      <c r="F1207" s="279" t="s">
        <v>1143</v>
      </c>
      <c r="G1207" s="280" t="s">
        <v>281</v>
      </c>
      <c r="H1207" s="281">
        <v>11</v>
      </c>
      <c r="I1207" s="282"/>
      <c r="J1207" s="283">
        <f>ROUND(I1207*H1207,2)</f>
        <v>0</v>
      </c>
      <c r="K1207" s="279" t="s">
        <v>243</v>
      </c>
      <c r="L1207" s="284"/>
      <c r="M1207" s="285" t="s">
        <v>19</v>
      </c>
      <c r="N1207" s="286" t="s">
        <v>40</v>
      </c>
      <c r="O1207" s="85"/>
      <c r="P1207" s="223">
        <f>O1207*H1207</f>
        <v>0</v>
      </c>
      <c r="Q1207" s="223">
        <v>0.0015</v>
      </c>
      <c r="R1207" s="223">
        <f>Q1207*H1207</f>
        <v>0.016500000000000001</v>
      </c>
      <c r="S1207" s="223">
        <v>0</v>
      </c>
      <c r="T1207" s="224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25" t="s">
        <v>267</v>
      </c>
      <c r="AT1207" s="225" t="s">
        <v>425</v>
      </c>
      <c r="AU1207" s="225" t="s">
        <v>78</v>
      </c>
      <c r="AY1207" s="18" t="s">
        <v>238</v>
      </c>
      <c r="BE1207" s="226">
        <f>IF(N1207="základní",J1207,0)</f>
        <v>0</v>
      </c>
      <c r="BF1207" s="226">
        <f>IF(N1207="snížená",J1207,0)</f>
        <v>0</v>
      </c>
      <c r="BG1207" s="226">
        <f>IF(N1207="zákl. přenesená",J1207,0)</f>
        <v>0</v>
      </c>
      <c r="BH1207" s="226">
        <f>IF(N1207="sníž. přenesená",J1207,0)</f>
        <v>0</v>
      </c>
      <c r="BI1207" s="226">
        <f>IF(N1207="nulová",J1207,0)</f>
        <v>0</v>
      </c>
      <c r="BJ1207" s="18" t="s">
        <v>76</v>
      </c>
      <c r="BK1207" s="226">
        <f>ROUND(I1207*H1207,2)</f>
        <v>0</v>
      </c>
      <c r="BL1207" s="18" t="s">
        <v>244</v>
      </c>
      <c r="BM1207" s="225" t="s">
        <v>1144</v>
      </c>
    </row>
    <row r="1208" s="2" customFormat="1">
      <c r="A1208" s="39"/>
      <c r="B1208" s="40"/>
      <c r="C1208" s="41"/>
      <c r="D1208" s="227" t="s">
        <v>245</v>
      </c>
      <c r="E1208" s="41"/>
      <c r="F1208" s="228" t="s">
        <v>1143</v>
      </c>
      <c r="G1208" s="41"/>
      <c r="H1208" s="41"/>
      <c r="I1208" s="229"/>
      <c r="J1208" s="41"/>
      <c r="K1208" s="41"/>
      <c r="L1208" s="45"/>
      <c r="M1208" s="230"/>
      <c r="N1208" s="231"/>
      <c r="O1208" s="85"/>
      <c r="P1208" s="85"/>
      <c r="Q1208" s="85"/>
      <c r="R1208" s="85"/>
      <c r="S1208" s="85"/>
      <c r="T1208" s="86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245</v>
      </c>
      <c r="AU1208" s="18" t="s">
        <v>78</v>
      </c>
    </row>
    <row r="1209" s="2" customFormat="1" ht="37.8" customHeight="1">
      <c r="A1209" s="39"/>
      <c r="B1209" s="40"/>
      <c r="C1209" s="214" t="s">
        <v>1145</v>
      </c>
      <c r="D1209" s="214" t="s">
        <v>240</v>
      </c>
      <c r="E1209" s="215" t="s">
        <v>1146</v>
      </c>
      <c r="F1209" s="216" t="s">
        <v>1147</v>
      </c>
      <c r="G1209" s="217" t="s">
        <v>281</v>
      </c>
      <c r="H1209" s="218">
        <v>8</v>
      </c>
      <c r="I1209" s="219"/>
      <c r="J1209" s="220">
        <f>ROUND(I1209*H1209,2)</f>
        <v>0</v>
      </c>
      <c r="K1209" s="216" t="s">
        <v>243</v>
      </c>
      <c r="L1209" s="45"/>
      <c r="M1209" s="221" t="s">
        <v>19</v>
      </c>
      <c r="N1209" s="222" t="s">
        <v>40</v>
      </c>
      <c r="O1209" s="85"/>
      <c r="P1209" s="223">
        <f>O1209*H1209</f>
        <v>0</v>
      </c>
      <c r="Q1209" s="223">
        <v>1.0000000000000001E-05</v>
      </c>
      <c r="R1209" s="223">
        <f>Q1209*H1209</f>
        <v>8.0000000000000007E-05</v>
      </c>
      <c r="S1209" s="223">
        <v>0</v>
      </c>
      <c r="T1209" s="224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25" t="s">
        <v>244</v>
      </c>
      <c r="AT1209" s="225" t="s">
        <v>240</v>
      </c>
      <c r="AU1209" s="225" t="s">
        <v>78</v>
      </c>
      <c r="AY1209" s="18" t="s">
        <v>238</v>
      </c>
      <c r="BE1209" s="226">
        <f>IF(N1209="základní",J1209,0)</f>
        <v>0</v>
      </c>
      <c r="BF1209" s="226">
        <f>IF(N1209="snížená",J1209,0)</f>
        <v>0</v>
      </c>
      <c r="BG1209" s="226">
        <f>IF(N1209="zákl. přenesená",J1209,0)</f>
        <v>0</v>
      </c>
      <c r="BH1209" s="226">
        <f>IF(N1209="sníž. přenesená",J1209,0)</f>
        <v>0</v>
      </c>
      <c r="BI1209" s="226">
        <f>IF(N1209="nulová",J1209,0)</f>
        <v>0</v>
      </c>
      <c r="BJ1209" s="18" t="s">
        <v>76</v>
      </c>
      <c r="BK1209" s="226">
        <f>ROUND(I1209*H1209,2)</f>
        <v>0</v>
      </c>
      <c r="BL1209" s="18" t="s">
        <v>244</v>
      </c>
      <c r="BM1209" s="225" t="s">
        <v>1148</v>
      </c>
    </row>
    <row r="1210" s="2" customFormat="1">
      <c r="A1210" s="39"/>
      <c r="B1210" s="40"/>
      <c r="C1210" s="41"/>
      <c r="D1210" s="227" t="s">
        <v>245</v>
      </c>
      <c r="E1210" s="41"/>
      <c r="F1210" s="228" t="s">
        <v>1147</v>
      </c>
      <c r="G1210" s="41"/>
      <c r="H1210" s="41"/>
      <c r="I1210" s="229"/>
      <c r="J1210" s="41"/>
      <c r="K1210" s="41"/>
      <c r="L1210" s="45"/>
      <c r="M1210" s="230"/>
      <c r="N1210" s="231"/>
      <c r="O1210" s="85"/>
      <c r="P1210" s="85"/>
      <c r="Q1210" s="85"/>
      <c r="R1210" s="85"/>
      <c r="S1210" s="85"/>
      <c r="T1210" s="86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245</v>
      </c>
      <c r="AU1210" s="18" t="s">
        <v>78</v>
      </c>
    </row>
    <row r="1211" s="2" customFormat="1">
      <c r="A1211" s="39"/>
      <c r="B1211" s="40"/>
      <c r="C1211" s="41"/>
      <c r="D1211" s="232" t="s">
        <v>246</v>
      </c>
      <c r="E1211" s="41"/>
      <c r="F1211" s="233" t="s">
        <v>1149</v>
      </c>
      <c r="G1211" s="41"/>
      <c r="H1211" s="41"/>
      <c r="I1211" s="229"/>
      <c r="J1211" s="41"/>
      <c r="K1211" s="41"/>
      <c r="L1211" s="45"/>
      <c r="M1211" s="230"/>
      <c r="N1211" s="231"/>
      <c r="O1211" s="85"/>
      <c r="P1211" s="85"/>
      <c r="Q1211" s="85"/>
      <c r="R1211" s="85"/>
      <c r="S1211" s="85"/>
      <c r="T1211" s="86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T1211" s="18" t="s">
        <v>246</v>
      </c>
      <c r="AU1211" s="18" t="s">
        <v>78</v>
      </c>
    </row>
    <row r="1212" s="13" customFormat="1">
      <c r="A1212" s="13"/>
      <c r="B1212" s="234"/>
      <c r="C1212" s="235"/>
      <c r="D1212" s="227" t="s">
        <v>248</v>
      </c>
      <c r="E1212" s="236" t="s">
        <v>19</v>
      </c>
      <c r="F1212" s="237" t="s">
        <v>421</v>
      </c>
      <c r="G1212" s="235"/>
      <c r="H1212" s="236" t="s">
        <v>19</v>
      </c>
      <c r="I1212" s="238"/>
      <c r="J1212" s="235"/>
      <c r="K1212" s="235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248</v>
      </c>
      <c r="AU1212" s="243" t="s">
        <v>78</v>
      </c>
      <c r="AV1212" s="13" t="s">
        <v>76</v>
      </c>
      <c r="AW1212" s="13" t="s">
        <v>32</v>
      </c>
      <c r="AX1212" s="13" t="s">
        <v>69</v>
      </c>
      <c r="AY1212" s="243" t="s">
        <v>238</v>
      </c>
    </row>
    <row r="1213" s="13" customFormat="1">
      <c r="A1213" s="13"/>
      <c r="B1213" s="234"/>
      <c r="C1213" s="235"/>
      <c r="D1213" s="227" t="s">
        <v>248</v>
      </c>
      <c r="E1213" s="236" t="s">
        <v>19</v>
      </c>
      <c r="F1213" s="237" t="s">
        <v>1150</v>
      </c>
      <c r="G1213" s="235"/>
      <c r="H1213" s="236" t="s">
        <v>19</v>
      </c>
      <c r="I1213" s="238"/>
      <c r="J1213" s="235"/>
      <c r="K1213" s="235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248</v>
      </c>
      <c r="AU1213" s="243" t="s">
        <v>78</v>
      </c>
      <c r="AV1213" s="13" t="s">
        <v>76</v>
      </c>
      <c r="AW1213" s="13" t="s">
        <v>32</v>
      </c>
      <c r="AX1213" s="13" t="s">
        <v>69</v>
      </c>
      <c r="AY1213" s="243" t="s">
        <v>238</v>
      </c>
    </row>
    <row r="1214" s="14" customFormat="1">
      <c r="A1214" s="14"/>
      <c r="B1214" s="244"/>
      <c r="C1214" s="245"/>
      <c r="D1214" s="227" t="s">
        <v>248</v>
      </c>
      <c r="E1214" s="246" t="s">
        <v>19</v>
      </c>
      <c r="F1214" s="247" t="s">
        <v>1151</v>
      </c>
      <c r="G1214" s="245"/>
      <c r="H1214" s="248">
        <v>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248</v>
      </c>
      <c r="AU1214" s="254" t="s">
        <v>78</v>
      </c>
      <c r="AV1214" s="14" t="s">
        <v>78</v>
      </c>
      <c r="AW1214" s="14" t="s">
        <v>32</v>
      </c>
      <c r="AX1214" s="14" t="s">
        <v>69</v>
      </c>
      <c r="AY1214" s="254" t="s">
        <v>238</v>
      </c>
    </row>
    <row r="1215" s="15" customFormat="1">
      <c r="A1215" s="15"/>
      <c r="B1215" s="255"/>
      <c r="C1215" s="256"/>
      <c r="D1215" s="227" t="s">
        <v>248</v>
      </c>
      <c r="E1215" s="257" t="s">
        <v>19</v>
      </c>
      <c r="F1215" s="258" t="s">
        <v>253</v>
      </c>
      <c r="G1215" s="256"/>
      <c r="H1215" s="259">
        <v>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248</v>
      </c>
      <c r="AU1215" s="265" t="s">
        <v>78</v>
      </c>
      <c r="AV1215" s="15" t="s">
        <v>244</v>
      </c>
      <c r="AW1215" s="15" t="s">
        <v>32</v>
      </c>
      <c r="AX1215" s="15" t="s">
        <v>76</v>
      </c>
      <c r="AY1215" s="265" t="s">
        <v>238</v>
      </c>
    </row>
    <row r="1216" s="2" customFormat="1" ht="37.8" customHeight="1">
      <c r="A1216" s="39"/>
      <c r="B1216" s="40"/>
      <c r="C1216" s="214" t="s">
        <v>785</v>
      </c>
      <c r="D1216" s="214" t="s">
        <v>240</v>
      </c>
      <c r="E1216" s="215" t="s">
        <v>1152</v>
      </c>
      <c r="F1216" s="216" t="s">
        <v>1153</v>
      </c>
      <c r="G1216" s="217" t="s">
        <v>281</v>
      </c>
      <c r="H1216" s="218">
        <v>8</v>
      </c>
      <c r="I1216" s="219"/>
      <c r="J1216" s="220">
        <f>ROUND(I1216*H1216,2)</f>
        <v>0</v>
      </c>
      <c r="K1216" s="216" t="s">
        <v>243</v>
      </c>
      <c r="L1216" s="45"/>
      <c r="M1216" s="221" t="s">
        <v>19</v>
      </c>
      <c r="N1216" s="222" t="s">
        <v>40</v>
      </c>
      <c r="O1216" s="85"/>
      <c r="P1216" s="223">
        <f>O1216*H1216</f>
        <v>0</v>
      </c>
      <c r="Q1216" s="223">
        <v>1.0000000000000001E-05</v>
      </c>
      <c r="R1216" s="223">
        <f>Q1216*H1216</f>
        <v>8.0000000000000007E-05</v>
      </c>
      <c r="S1216" s="223">
        <v>0</v>
      </c>
      <c r="T1216" s="224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25" t="s">
        <v>244</v>
      </c>
      <c r="AT1216" s="225" t="s">
        <v>240</v>
      </c>
      <c r="AU1216" s="225" t="s">
        <v>78</v>
      </c>
      <c r="AY1216" s="18" t="s">
        <v>238</v>
      </c>
      <c r="BE1216" s="226">
        <f>IF(N1216="základní",J1216,0)</f>
        <v>0</v>
      </c>
      <c r="BF1216" s="226">
        <f>IF(N1216="snížená",J1216,0)</f>
        <v>0</v>
      </c>
      <c r="BG1216" s="226">
        <f>IF(N1216="zákl. přenesená",J1216,0)</f>
        <v>0</v>
      </c>
      <c r="BH1216" s="226">
        <f>IF(N1216="sníž. přenesená",J1216,0)</f>
        <v>0</v>
      </c>
      <c r="BI1216" s="226">
        <f>IF(N1216="nulová",J1216,0)</f>
        <v>0</v>
      </c>
      <c r="BJ1216" s="18" t="s">
        <v>76</v>
      </c>
      <c r="BK1216" s="226">
        <f>ROUND(I1216*H1216,2)</f>
        <v>0</v>
      </c>
      <c r="BL1216" s="18" t="s">
        <v>244</v>
      </c>
      <c r="BM1216" s="225" t="s">
        <v>1154</v>
      </c>
    </row>
    <row r="1217" s="2" customFormat="1">
      <c r="A1217" s="39"/>
      <c r="B1217" s="40"/>
      <c r="C1217" s="41"/>
      <c r="D1217" s="227" t="s">
        <v>245</v>
      </c>
      <c r="E1217" s="41"/>
      <c r="F1217" s="228" t="s">
        <v>1153</v>
      </c>
      <c r="G1217" s="41"/>
      <c r="H1217" s="41"/>
      <c r="I1217" s="229"/>
      <c r="J1217" s="41"/>
      <c r="K1217" s="41"/>
      <c r="L1217" s="45"/>
      <c r="M1217" s="230"/>
      <c r="N1217" s="231"/>
      <c r="O1217" s="85"/>
      <c r="P1217" s="85"/>
      <c r="Q1217" s="85"/>
      <c r="R1217" s="85"/>
      <c r="S1217" s="85"/>
      <c r="T1217" s="86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245</v>
      </c>
      <c r="AU1217" s="18" t="s">
        <v>78</v>
      </c>
    </row>
    <row r="1218" s="2" customFormat="1">
      <c r="A1218" s="39"/>
      <c r="B1218" s="40"/>
      <c r="C1218" s="41"/>
      <c r="D1218" s="232" t="s">
        <v>246</v>
      </c>
      <c r="E1218" s="41"/>
      <c r="F1218" s="233" t="s">
        <v>1155</v>
      </c>
      <c r="G1218" s="41"/>
      <c r="H1218" s="41"/>
      <c r="I1218" s="229"/>
      <c r="J1218" s="41"/>
      <c r="K1218" s="41"/>
      <c r="L1218" s="45"/>
      <c r="M1218" s="230"/>
      <c r="N1218" s="231"/>
      <c r="O1218" s="85"/>
      <c r="P1218" s="85"/>
      <c r="Q1218" s="85"/>
      <c r="R1218" s="85"/>
      <c r="S1218" s="85"/>
      <c r="T1218" s="86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T1218" s="18" t="s">
        <v>246</v>
      </c>
      <c r="AU1218" s="18" t="s">
        <v>78</v>
      </c>
    </row>
    <row r="1219" s="13" customFormat="1">
      <c r="A1219" s="13"/>
      <c r="B1219" s="234"/>
      <c r="C1219" s="235"/>
      <c r="D1219" s="227" t="s">
        <v>248</v>
      </c>
      <c r="E1219" s="236" t="s">
        <v>19</v>
      </c>
      <c r="F1219" s="237" t="s">
        <v>1156</v>
      </c>
      <c r="G1219" s="235"/>
      <c r="H1219" s="236" t="s">
        <v>19</v>
      </c>
      <c r="I1219" s="238"/>
      <c r="J1219" s="235"/>
      <c r="K1219" s="235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248</v>
      </c>
      <c r="AU1219" s="243" t="s">
        <v>78</v>
      </c>
      <c r="AV1219" s="13" t="s">
        <v>76</v>
      </c>
      <c r="AW1219" s="13" t="s">
        <v>32</v>
      </c>
      <c r="AX1219" s="13" t="s">
        <v>69</v>
      </c>
      <c r="AY1219" s="243" t="s">
        <v>238</v>
      </c>
    </row>
    <row r="1220" s="14" customFormat="1">
      <c r="A1220" s="14"/>
      <c r="B1220" s="244"/>
      <c r="C1220" s="245"/>
      <c r="D1220" s="227" t="s">
        <v>248</v>
      </c>
      <c r="E1220" s="246" t="s">
        <v>19</v>
      </c>
      <c r="F1220" s="247" t="s">
        <v>1151</v>
      </c>
      <c r="G1220" s="245"/>
      <c r="H1220" s="248">
        <v>8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248</v>
      </c>
      <c r="AU1220" s="254" t="s">
        <v>78</v>
      </c>
      <c r="AV1220" s="14" t="s">
        <v>78</v>
      </c>
      <c r="AW1220" s="14" t="s">
        <v>32</v>
      </c>
      <c r="AX1220" s="14" t="s">
        <v>69</v>
      </c>
      <c r="AY1220" s="254" t="s">
        <v>238</v>
      </c>
    </row>
    <row r="1221" s="15" customFormat="1">
      <c r="A1221" s="15"/>
      <c r="B1221" s="255"/>
      <c r="C1221" s="256"/>
      <c r="D1221" s="227" t="s">
        <v>248</v>
      </c>
      <c r="E1221" s="257" t="s">
        <v>19</v>
      </c>
      <c r="F1221" s="258" t="s">
        <v>253</v>
      </c>
      <c r="G1221" s="256"/>
      <c r="H1221" s="259">
        <v>8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248</v>
      </c>
      <c r="AU1221" s="265" t="s">
        <v>78</v>
      </c>
      <c r="AV1221" s="15" t="s">
        <v>244</v>
      </c>
      <c r="AW1221" s="15" t="s">
        <v>32</v>
      </c>
      <c r="AX1221" s="15" t="s">
        <v>76</v>
      </c>
      <c r="AY1221" s="265" t="s">
        <v>238</v>
      </c>
    </row>
    <row r="1222" s="2" customFormat="1" ht="37.8" customHeight="1">
      <c r="A1222" s="39"/>
      <c r="B1222" s="40"/>
      <c r="C1222" s="214" t="s">
        <v>1157</v>
      </c>
      <c r="D1222" s="214" t="s">
        <v>240</v>
      </c>
      <c r="E1222" s="215" t="s">
        <v>1158</v>
      </c>
      <c r="F1222" s="216" t="s">
        <v>1159</v>
      </c>
      <c r="G1222" s="217" t="s">
        <v>281</v>
      </c>
      <c r="H1222" s="218">
        <v>16</v>
      </c>
      <c r="I1222" s="219"/>
      <c r="J1222" s="220">
        <f>ROUND(I1222*H1222,2)</f>
        <v>0</v>
      </c>
      <c r="K1222" s="216" t="s">
        <v>243</v>
      </c>
      <c r="L1222" s="45"/>
      <c r="M1222" s="221" t="s">
        <v>19</v>
      </c>
      <c r="N1222" s="222" t="s">
        <v>40</v>
      </c>
      <c r="O1222" s="85"/>
      <c r="P1222" s="223">
        <f>O1222*H1222</f>
        <v>0</v>
      </c>
      <c r="Q1222" s="223">
        <v>6.9999999999999994E-05</v>
      </c>
      <c r="R1222" s="223">
        <f>Q1222*H1222</f>
        <v>0.0011199999999999999</v>
      </c>
      <c r="S1222" s="223">
        <v>0</v>
      </c>
      <c r="T1222" s="224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25" t="s">
        <v>244</v>
      </c>
      <c r="AT1222" s="225" t="s">
        <v>240</v>
      </c>
      <c r="AU1222" s="225" t="s">
        <v>78</v>
      </c>
      <c r="AY1222" s="18" t="s">
        <v>238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8" t="s">
        <v>76</v>
      </c>
      <c r="BK1222" s="226">
        <f>ROUND(I1222*H1222,2)</f>
        <v>0</v>
      </c>
      <c r="BL1222" s="18" t="s">
        <v>244</v>
      </c>
      <c r="BM1222" s="225" t="s">
        <v>1160</v>
      </c>
    </row>
    <row r="1223" s="2" customFormat="1">
      <c r="A1223" s="39"/>
      <c r="B1223" s="40"/>
      <c r="C1223" s="41"/>
      <c r="D1223" s="227" t="s">
        <v>245</v>
      </c>
      <c r="E1223" s="41"/>
      <c r="F1223" s="228" t="s">
        <v>1159</v>
      </c>
      <c r="G1223" s="41"/>
      <c r="H1223" s="41"/>
      <c r="I1223" s="229"/>
      <c r="J1223" s="41"/>
      <c r="K1223" s="41"/>
      <c r="L1223" s="45"/>
      <c r="M1223" s="230"/>
      <c r="N1223" s="231"/>
      <c r="O1223" s="85"/>
      <c r="P1223" s="85"/>
      <c r="Q1223" s="85"/>
      <c r="R1223" s="85"/>
      <c r="S1223" s="85"/>
      <c r="T1223" s="86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245</v>
      </c>
      <c r="AU1223" s="18" t="s">
        <v>78</v>
      </c>
    </row>
    <row r="1224" s="2" customFormat="1">
      <c r="A1224" s="39"/>
      <c r="B1224" s="40"/>
      <c r="C1224" s="41"/>
      <c r="D1224" s="232" t="s">
        <v>246</v>
      </c>
      <c r="E1224" s="41"/>
      <c r="F1224" s="233" t="s">
        <v>1161</v>
      </c>
      <c r="G1224" s="41"/>
      <c r="H1224" s="41"/>
      <c r="I1224" s="229"/>
      <c r="J1224" s="41"/>
      <c r="K1224" s="41"/>
      <c r="L1224" s="45"/>
      <c r="M1224" s="230"/>
      <c r="N1224" s="231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246</v>
      </c>
      <c r="AU1224" s="18" t="s">
        <v>78</v>
      </c>
    </row>
    <row r="1225" s="13" customFormat="1">
      <c r="A1225" s="13"/>
      <c r="B1225" s="234"/>
      <c r="C1225" s="235"/>
      <c r="D1225" s="227" t="s">
        <v>248</v>
      </c>
      <c r="E1225" s="236" t="s">
        <v>19</v>
      </c>
      <c r="F1225" s="237" t="s">
        <v>1162</v>
      </c>
      <c r="G1225" s="235"/>
      <c r="H1225" s="236" t="s">
        <v>19</v>
      </c>
      <c r="I1225" s="238"/>
      <c r="J1225" s="235"/>
      <c r="K1225" s="235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248</v>
      </c>
      <c r="AU1225" s="243" t="s">
        <v>78</v>
      </c>
      <c r="AV1225" s="13" t="s">
        <v>76</v>
      </c>
      <c r="AW1225" s="13" t="s">
        <v>32</v>
      </c>
      <c r="AX1225" s="13" t="s">
        <v>69</v>
      </c>
      <c r="AY1225" s="243" t="s">
        <v>238</v>
      </c>
    </row>
    <row r="1226" s="13" customFormat="1">
      <c r="A1226" s="13"/>
      <c r="B1226" s="234"/>
      <c r="C1226" s="235"/>
      <c r="D1226" s="227" t="s">
        <v>248</v>
      </c>
      <c r="E1226" s="236" t="s">
        <v>19</v>
      </c>
      <c r="F1226" s="237" t="s">
        <v>1156</v>
      </c>
      <c r="G1226" s="235"/>
      <c r="H1226" s="236" t="s">
        <v>19</v>
      </c>
      <c r="I1226" s="238"/>
      <c r="J1226" s="235"/>
      <c r="K1226" s="235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248</v>
      </c>
      <c r="AU1226" s="243" t="s">
        <v>78</v>
      </c>
      <c r="AV1226" s="13" t="s">
        <v>76</v>
      </c>
      <c r="AW1226" s="13" t="s">
        <v>32</v>
      </c>
      <c r="AX1226" s="13" t="s">
        <v>69</v>
      </c>
      <c r="AY1226" s="243" t="s">
        <v>238</v>
      </c>
    </row>
    <row r="1227" s="14" customFormat="1">
      <c r="A1227" s="14"/>
      <c r="B1227" s="244"/>
      <c r="C1227" s="245"/>
      <c r="D1227" s="227" t="s">
        <v>248</v>
      </c>
      <c r="E1227" s="246" t="s">
        <v>19</v>
      </c>
      <c r="F1227" s="247" t="s">
        <v>1163</v>
      </c>
      <c r="G1227" s="245"/>
      <c r="H1227" s="248">
        <v>16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248</v>
      </c>
      <c r="AU1227" s="254" t="s">
        <v>78</v>
      </c>
      <c r="AV1227" s="14" t="s">
        <v>78</v>
      </c>
      <c r="AW1227" s="14" t="s">
        <v>32</v>
      </c>
      <c r="AX1227" s="14" t="s">
        <v>69</v>
      </c>
      <c r="AY1227" s="254" t="s">
        <v>238</v>
      </c>
    </row>
    <row r="1228" s="15" customFormat="1">
      <c r="A1228" s="15"/>
      <c r="B1228" s="255"/>
      <c r="C1228" s="256"/>
      <c r="D1228" s="227" t="s">
        <v>248</v>
      </c>
      <c r="E1228" s="257" t="s">
        <v>19</v>
      </c>
      <c r="F1228" s="258" t="s">
        <v>253</v>
      </c>
      <c r="G1228" s="256"/>
      <c r="H1228" s="259">
        <v>16</v>
      </c>
      <c r="I1228" s="260"/>
      <c r="J1228" s="256"/>
      <c r="K1228" s="256"/>
      <c r="L1228" s="261"/>
      <c r="M1228" s="262"/>
      <c r="N1228" s="263"/>
      <c r="O1228" s="263"/>
      <c r="P1228" s="263"/>
      <c r="Q1228" s="263"/>
      <c r="R1228" s="263"/>
      <c r="S1228" s="263"/>
      <c r="T1228" s="264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5" t="s">
        <v>248</v>
      </c>
      <c r="AU1228" s="265" t="s">
        <v>78</v>
      </c>
      <c r="AV1228" s="15" t="s">
        <v>244</v>
      </c>
      <c r="AW1228" s="15" t="s">
        <v>32</v>
      </c>
      <c r="AX1228" s="15" t="s">
        <v>76</v>
      </c>
      <c r="AY1228" s="265" t="s">
        <v>238</v>
      </c>
    </row>
    <row r="1229" s="2" customFormat="1" ht="37.8" customHeight="1">
      <c r="A1229" s="39"/>
      <c r="B1229" s="40"/>
      <c r="C1229" s="214" t="s">
        <v>792</v>
      </c>
      <c r="D1229" s="214" t="s">
        <v>240</v>
      </c>
      <c r="E1229" s="215" t="s">
        <v>1164</v>
      </c>
      <c r="F1229" s="216" t="s">
        <v>1165</v>
      </c>
      <c r="G1229" s="217" t="s">
        <v>281</v>
      </c>
      <c r="H1229" s="218">
        <v>8</v>
      </c>
      <c r="I1229" s="219"/>
      <c r="J1229" s="220">
        <f>ROUND(I1229*H1229,2)</f>
        <v>0</v>
      </c>
      <c r="K1229" s="216" t="s">
        <v>243</v>
      </c>
      <c r="L1229" s="45"/>
      <c r="M1229" s="221" t="s">
        <v>19</v>
      </c>
      <c r="N1229" s="222" t="s">
        <v>40</v>
      </c>
      <c r="O1229" s="85"/>
      <c r="P1229" s="223">
        <f>O1229*H1229</f>
        <v>0</v>
      </c>
      <c r="Q1229" s="223">
        <v>0.21734000000000001</v>
      </c>
      <c r="R1229" s="223">
        <f>Q1229*H1229</f>
        <v>1.73872</v>
      </c>
      <c r="S1229" s="223">
        <v>0</v>
      </c>
      <c r="T1229" s="224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25" t="s">
        <v>244</v>
      </c>
      <c r="AT1229" s="225" t="s">
        <v>240</v>
      </c>
      <c r="AU1229" s="225" t="s">
        <v>78</v>
      </c>
      <c r="AY1229" s="18" t="s">
        <v>238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8" t="s">
        <v>76</v>
      </c>
      <c r="BK1229" s="226">
        <f>ROUND(I1229*H1229,2)</f>
        <v>0</v>
      </c>
      <c r="BL1229" s="18" t="s">
        <v>244</v>
      </c>
      <c r="BM1229" s="225" t="s">
        <v>1166</v>
      </c>
    </row>
    <row r="1230" s="2" customFormat="1">
      <c r="A1230" s="39"/>
      <c r="B1230" s="40"/>
      <c r="C1230" s="41"/>
      <c r="D1230" s="227" t="s">
        <v>245</v>
      </c>
      <c r="E1230" s="41"/>
      <c r="F1230" s="228" t="s">
        <v>1165</v>
      </c>
      <c r="G1230" s="41"/>
      <c r="H1230" s="41"/>
      <c r="I1230" s="229"/>
      <c r="J1230" s="41"/>
      <c r="K1230" s="41"/>
      <c r="L1230" s="45"/>
      <c r="M1230" s="230"/>
      <c r="N1230" s="231"/>
      <c r="O1230" s="85"/>
      <c r="P1230" s="85"/>
      <c r="Q1230" s="85"/>
      <c r="R1230" s="85"/>
      <c r="S1230" s="85"/>
      <c r="T1230" s="86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245</v>
      </c>
      <c r="AU1230" s="18" t="s">
        <v>78</v>
      </c>
    </row>
    <row r="1231" s="2" customFormat="1">
      <c r="A1231" s="39"/>
      <c r="B1231" s="40"/>
      <c r="C1231" s="41"/>
      <c r="D1231" s="232" t="s">
        <v>246</v>
      </c>
      <c r="E1231" s="41"/>
      <c r="F1231" s="233" t="s">
        <v>1167</v>
      </c>
      <c r="G1231" s="41"/>
      <c r="H1231" s="41"/>
      <c r="I1231" s="229"/>
      <c r="J1231" s="41"/>
      <c r="K1231" s="41"/>
      <c r="L1231" s="45"/>
      <c r="M1231" s="230"/>
      <c r="N1231" s="231"/>
      <c r="O1231" s="85"/>
      <c r="P1231" s="85"/>
      <c r="Q1231" s="85"/>
      <c r="R1231" s="85"/>
      <c r="S1231" s="85"/>
      <c r="T1231" s="86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T1231" s="18" t="s">
        <v>246</v>
      </c>
      <c r="AU1231" s="18" t="s">
        <v>78</v>
      </c>
    </row>
    <row r="1232" s="13" customFormat="1">
      <c r="A1232" s="13"/>
      <c r="B1232" s="234"/>
      <c r="C1232" s="235"/>
      <c r="D1232" s="227" t="s">
        <v>248</v>
      </c>
      <c r="E1232" s="236" t="s">
        <v>19</v>
      </c>
      <c r="F1232" s="237" t="s">
        <v>1156</v>
      </c>
      <c r="G1232" s="235"/>
      <c r="H1232" s="236" t="s">
        <v>19</v>
      </c>
      <c r="I1232" s="238"/>
      <c r="J1232" s="235"/>
      <c r="K1232" s="235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248</v>
      </c>
      <c r="AU1232" s="243" t="s">
        <v>78</v>
      </c>
      <c r="AV1232" s="13" t="s">
        <v>76</v>
      </c>
      <c r="AW1232" s="13" t="s">
        <v>32</v>
      </c>
      <c r="AX1232" s="13" t="s">
        <v>69</v>
      </c>
      <c r="AY1232" s="243" t="s">
        <v>238</v>
      </c>
    </row>
    <row r="1233" s="14" customFormat="1">
      <c r="A1233" s="14"/>
      <c r="B1233" s="244"/>
      <c r="C1233" s="245"/>
      <c r="D1233" s="227" t="s">
        <v>248</v>
      </c>
      <c r="E1233" s="246" t="s">
        <v>19</v>
      </c>
      <c r="F1233" s="247" t="s">
        <v>1151</v>
      </c>
      <c r="G1233" s="245"/>
      <c r="H1233" s="248">
        <v>8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248</v>
      </c>
      <c r="AU1233" s="254" t="s">
        <v>78</v>
      </c>
      <c r="AV1233" s="14" t="s">
        <v>78</v>
      </c>
      <c r="AW1233" s="14" t="s">
        <v>32</v>
      </c>
      <c r="AX1233" s="14" t="s">
        <v>69</v>
      </c>
      <c r="AY1233" s="254" t="s">
        <v>238</v>
      </c>
    </row>
    <row r="1234" s="15" customFormat="1">
      <c r="A1234" s="15"/>
      <c r="B1234" s="255"/>
      <c r="C1234" s="256"/>
      <c r="D1234" s="227" t="s">
        <v>248</v>
      </c>
      <c r="E1234" s="257" t="s">
        <v>19</v>
      </c>
      <c r="F1234" s="258" t="s">
        <v>253</v>
      </c>
      <c r="G1234" s="256"/>
      <c r="H1234" s="259">
        <v>8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248</v>
      </c>
      <c r="AU1234" s="265" t="s">
        <v>78</v>
      </c>
      <c r="AV1234" s="15" t="s">
        <v>244</v>
      </c>
      <c r="AW1234" s="15" t="s">
        <v>32</v>
      </c>
      <c r="AX1234" s="15" t="s">
        <v>76</v>
      </c>
      <c r="AY1234" s="265" t="s">
        <v>238</v>
      </c>
    </row>
    <row r="1235" s="2" customFormat="1" ht="37.8" customHeight="1">
      <c r="A1235" s="39"/>
      <c r="B1235" s="40"/>
      <c r="C1235" s="214" t="s">
        <v>1168</v>
      </c>
      <c r="D1235" s="214" t="s">
        <v>240</v>
      </c>
      <c r="E1235" s="215" t="s">
        <v>1169</v>
      </c>
      <c r="F1235" s="216" t="s">
        <v>1170</v>
      </c>
      <c r="G1235" s="217" t="s">
        <v>281</v>
      </c>
      <c r="H1235" s="218">
        <v>8</v>
      </c>
      <c r="I1235" s="219"/>
      <c r="J1235" s="220">
        <f>ROUND(I1235*H1235,2)</f>
        <v>0</v>
      </c>
      <c r="K1235" s="216" t="s">
        <v>243</v>
      </c>
      <c r="L1235" s="45"/>
      <c r="M1235" s="221" t="s">
        <v>19</v>
      </c>
      <c r="N1235" s="222" t="s">
        <v>40</v>
      </c>
      <c r="O1235" s="85"/>
      <c r="P1235" s="223">
        <f>O1235*H1235</f>
        <v>0</v>
      </c>
      <c r="Q1235" s="223">
        <v>0</v>
      </c>
      <c r="R1235" s="223">
        <f>Q1235*H1235</f>
        <v>0</v>
      </c>
      <c r="S1235" s="223">
        <v>0</v>
      </c>
      <c r="T1235" s="224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25" t="s">
        <v>244</v>
      </c>
      <c r="AT1235" s="225" t="s">
        <v>240</v>
      </c>
      <c r="AU1235" s="225" t="s">
        <v>78</v>
      </c>
      <c r="AY1235" s="18" t="s">
        <v>238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8" t="s">
        <v>76</v>
      </c>
      <c r="BK1235" s="226">
        <f>ROUND(I1235*H1235,2)</f>
        <v>0</v>
      </c>
      <c r="BL1235" s="18" t="s">
        <v>244</v>
      </c>
      <c r="BM1235" s="225" t="s">
        <v>1171</v>
      </c>
    </row>
    <row r="1236" s="2" customFormat="1">
      <c r="A1236" s="39"/>
      <c r="B1236" s="40"/>
      <c r="C1236" s="41"/>
      <c r="D1236" s="227" t="s">
        <v>245</v>
      </c>
      <c r="E1236" s="41"/>
      <c r="F1236" s="228" t="s">
        <v>1170</v>
      </c>
      <c r="G1236" s="41"/>
      <c r="H1236" s="41"/>
      <c r="I1236" s="229"/>
      <c r="J1236" s="41"/>
      <c r="K1236" s="41"/>
      <c r="L1236" s="45"/>
      <c r="M1236" s="230"/>
      <c r="N1236" s="231"/>
      <c r="O1236" s="85"/>
      <c r="P1236" s="85"/>
      <c r="Q1236" s="85"/>
      <c r="R1236" s="85"/>
      <c r="S1236" s="85"/>
      <c r="T1236" s="86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T1236" s="18" t="s">
        <v>245</v>
      </c>
      <c r="AU1236" s="18" t="s">
        <v>78</v>
      </c>
    </row>
    <row r="1237" s="2" customFormat="1">
      <c r="A1237" s="39"/>
      <c r="B1237" s="40"/>
      <c r="C1237" s="41"/>
      <c r="D1237" s="232" t="s">
        <v>246</v>
      </c>
      <c r="E1237" s="41"/>
      <c r="F1237" s="233" t="s">
        <v>1172</v>
      </c>
      <c r="G1237" s="41"/>
      <c r="H1237" s="41"/>
      <c r="I1237" s="229"/>
      <c r="J1237" s="41"/>
      <c r="K1237" s="41"/>
      <c r="L1237" s="45"/>
      <c r="M1237" s="230"/>
      <c r="N1237" s="231"/>
      <c r="O1237" s="85"/>
      <c r="P1237" s="85"/>
      <c r="Q1237" s="85"/>
      <c r="R1237" s="85"/>
      <c r="S1237" s="85"/>
      <c r="T1237" s="86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246</v>
      </c>
      <c r="AU1237" s="18" t="s">
        <v>78</v>
      </c>
    </row>
    <row r="1238" s="13" customFormat="1">
      <c r="A1238" s="13"/>
      <c r="B1238" s="234"/>
      <c r="C1238" s="235"/>
      <c r="D1238" s="227" t="s">
        <v>248</v>
      </c>
      <c r="E1238" s="236" t="s">
        <v>19</v>
      </c>
      <c r="F1238" s="237" t="s">
        <v>1156</v>
      </c>
      <c r="G1238" s="235"/>
      <c r="H1238" s="236" t="s">
        <v>19</v>
      </c>
      <c r="I1238" s="238"/>
      <c r="J1238" s="235"/>
      <c r="K1238" s="235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248</v>
      </c>
      <c r="AU1238" s="243" t="s">
        <v>78</v>
      </c>
      <c r="AV1238" s="13" t="s">
        <v>76</v>
      </c>
      <c r="AW1238" s="13" t="s">
        <v>32</v>
      </c>
      <c r="AX1238" s="13" t="s">
        <v>69</v>
      </c>
      <c r="AY1238" s="243" t="s">
        <v>238</v>
      </c>
    </row>
    <row r="1239" s="14" customFormat="1">
      <c r="A1239" s="14"/>
      <c r="B1239" s="244"/>
      <c r="C1239" s="245"/>
      <c r="D1239" s="227" t="s">
        <v>248</v>
      </c>
      <c r="E1239" s="246" t="s">
        <v>19</v>
      </c>
      <c r="F1239" s="247" t="s">
        <v>1151</v>
      </c>
      <c r="G1239" s="245"/>
      <c r="H1239" s="248">
        <v>8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248</v>
      </c>
      <c r="AU1239" s="254" t="s">
        <v>78</v>
      </c>
      <c r="AV1239" s="14" t="s">
        <v>78</v>
      </c>
      <c r="AW1239" s="14" t="s">
        <v>32</v>
      </c>
      <c r="AX1239" s="14" t="s">
        <v>69</v>
      </c>
      <c r="AY1239" s="254" t="s">
        <v>238</v>
      </c>
    </row>
    <row r="1240" s="15" customFormat="1">
      <c r="A1240" s="15"/>
      <c r="B1240" s="255"/>
      <c r="C1240" s="256"/>
      <c r="D1240" s="227" t="s">
        <v>248</v>
      </c>
      <c r="E1240" s="257" t="s">
        <v>19</v>
      </c>
      <c r="F1240" s="258" t="s">
        <v>253</v>
      </c>
      <c r="G1240" s="256"/>
      <c r="H1240" s="259">
        <v>8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248</v>
      </c>
      <c r="AU1240" s="265" t="s">
        <v>78</v>
      </c>
      <c r="AV1240" s="15" t="s">
        <v>244</v>
      </c>
      <c r="AW1240" s="15" t="s">
        <v>32</v>
      </c>
      <c r="AX1240" s="15" t="s">
        <v>76</v>
      </c>
      <c r="AY1240" s="265" t="s">
        <v>238</v>
      </c>
    </row>
    <row r="1241" s="12" customFormat="1" ht="22.8" customHeight="1">
      <c r="A1241" s="12"/>
      <c r="B1241" s="198"/>
      <c r="C1241" s="199"/>
      <c r="D1241" s="200" t="s">
        <v>68</v>
      </c>
      <c r="E1241" s="212" t="s">
        <v>299</v>
      </c>
      <c r="F1241" s="212" t="s">
        <v>1173</v>
      </c>
      <c r="G1241" s="199"/>
      <c r="H1241" s="199"/>
      <c r="I1241" s="202"/>
      <c r="J1241" s="213">
        <f>BK1241</f>
        <v>0</v>
      </c>
      <c r="K1241" s="199"/>
      <c r="L1241" s="204"/>
      <c r="M1241" s="205"/>
      <c r="N1241" s="206"/>
      <c r="O1241" s="206"/>
      <c r="P1241" s="207">
        <f>SUM(P1242:P1838)</f>
        <v>0</v>
      </c>
      <c r="Q1241" s="206"/>
      <c r="R1241" s="207">
        <f>SUM(R1242:R1838)</f>
        <v>1.0344068799999997</v>
      </c>
      <c r="S1241" s="206"/>
      <c r="T1241" s="208">
        <f>SUM(T1242:T1838)</f>
        <v>120.663437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09" t="s">
        <v>76</v>
      </c>
      <c r="AT1241" s="210" t="s">
        <v>68</v>
      </c>
      <c r="AU1241" s="210" t="s">
        <v>76</v>
      </c>
      <c r="AY1241" s="209" t="s">
        <v>238</v>
      </c>
      <c r="BK1241" s="211">
        <f>SUM(BK1242:BK1838)</f>
        <v>0</v>
      </c>
    </row>
    <row r="1242" s="2" customFormat="1" ht="24.15" customHeight="1">
      <c r="A1242" s="39"/>
      <c r="B1242" s="40"/>
      <c r="C1242" s="214" t="s">
        <v>796</v>
      </c>
      <c r="D1242" s="214" t="s">
        <v>240</v>
      </c>
      <c r="E1242" s="215" t="s">
        <v>1174</v>
      </c>
      <c r="F1242" s="216" t="s">
        <v>1175</v>
      </c>
      <c r="G1242" s="217" t="s">
        <v>1176</v>
      </c>
      <c r="H1242" s="218">
        <v>5</v>
      </c>
      <c r="I1242" s="219"/>
      <c r="J1242" s="220">
        <f>ROUND(I1242*H1242,2)</f>
        <v>0</v>
      </c>
      <c r="K1242" s="216" t="s">
        <v>243</v>
      </c>
      <c r="L1242" s="45"/>
      <c r="M1242" s="221" t="s">
        <v>19</v>
      </c>
      <c r="N1242" s="222" t="s">
        <v>40</v>
      </c>
      <c r="O1242" s="85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25" t="s">
        <v>244</v>
      </c>
      <c r="AT1242" s="225" t="s">
        <v>240</v>
      </c>
      <c r="AU1242" s="225" t="s">
        <v>78</v>
      </c>
      <c r="AY1242" s="18" t="s">
        <v>238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8" t="s">
        <v>76</v>
      </c>
      <c r="BK1242" s="226">
        <f>ROUND(I1242*H1242,2)</f>
        <v>0</v>
      </c>
      <c r="BL1242" s="18" t="s">
        <v>244</v>
      </c>
      <c r="BM1242" s="225" t="s">
        <v>1177</v>
      </c>
    </row>
    <row r="1243" s="2" customFormat="1">
      <c r="A1243" s="39"/>
      <c r="B1243" s="40"/>
      <c r="C1243" s="41"/>
      <c r="D1243" s="227" t="s">
        <v>245</v>
      </c>
      <c r="E1243" s="41"/>
      <c r="F1243" s="228" t="s">
        <v>1175</v>
      </c>
      <c r="G1243" s="41"/>
      <c r="H1243" s="41"/>
      <c r="I1243" s="229"/>
      <c r="J1243" s="41"/>
      <c r="K1243" s="41"/>
      <c r="L1243" s="45"/>
      <c r="M1243" s="230"/>
      <c r="N1243" s="231"/>
      <c r="O1243" s="85"/>
      <c r="P1243" s="85"/>
      <c r="Q1243" s="85"/>
      <c r="R1243" s="85"/>
      <c r="S1243" s="85"/>
      <c r="T1243" s="86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T1243" s="18" t="s">
        <v>245</v>
      </c>
      <c r="AU1243" s="18" t="s">
        <v>78</v>
      </c>
    </row>
    <row r="1244" s="2" customFormat="1">
      <c r="A1244" s="39"/>
      <c r="B1244" s="40"/>
      <c r="C1244" s="41"/>
      <c r="D1244" s="232" t="s">
        <v>246</v>
      </c>
      <c r="E1244" s="41"/>
      <c r="F1244" s="233" t="s">
        <v>1178</v>
      </c>
      <c r="G1244" s="41"/>
      <c r="H1244" s="41"/>
      <c r="I1244" s="229"/>
      <c r="J1244" s="41"/>
      <c r="K1244" s="41"/>
      <c r="L1244" s="45"/>
      <c r="M1244" s="230"/>
      <c r="N1244" s="231"/>
      <c r="O1244" s="85"/>
      <c r="P1244" s="85"/>
      <c r="Q1244" s="85"/>
      <c r="R1244" s="85"/>
      <c r="S1244" s="85"/>
      <c r="T1244" s="86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246</v>
      </c>
      <c r="AU1244" s="18" t="s">
        <v>78</v>
      </c>
    </row>
    <row r="1245" s="14" customFormat="1">
      <c r="A1245" s="14"/>
      <c r="B1245" s="244"/>
      <c r="C1245" s="245"/>
      <c r="D1245" s="227" t="s">
        <v>248</v>
      </c>
      <c r="E1245" s="246" t="s">
        <v>19</v>
      </c>
      <c r="F1245" s="247" t="s">
        <v>1179</v>
      </c>
      <c r="G1245" s="245"/>
      <c r="H1245" s="248">
        <v>5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248</v>
      </c>
      <c r="AU1245" s="254" t="s">
        <v>78</v>
      </c>
      <c r="AV1245" s="14" t="s">
        <v>78</v>
      </c>
      <c r="AW1245" s="14" t="s">
        <v>32</v>
      </c>
      <c r="AX1245" s="14" t="s">
        <v>69</v>
      </c>
      <c r="AY1245" s="254" t="s">
        <v>238</v>
      </c>
    </row>
    <row r="1246" s="15" customFormat="1">
      <c r="A1246" s="15"/>
      <c r="B1246" s="255"/>
      <c r="C1246" s="256"/>
      <c r="D1246" s="227" t="s">
        <v>248</v>
      </c>
      <c r="E1246" s="257" t="s">
        <v>19</v>
      </c>
      <c r="F1246" s="258" t="s">
        <v>253</v>
      </c>
      <c r="G1246" s="256"/>
      <c r="H1246" s="259">
        <v>5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248</v>
      </c>
      <c r="AU1246" s="265" t="s">
        <v>78</v>
      </c>
      <c r="AV1246" s="15" t="s">
        <v>244</v>
      </c>
      <c r="AW1246" s="15" t="s">
        <v>32</v>
      </c>
      <c r="AX1246" s="15" t="s">
        <v>76</v>
      </c>
      <c r="AY1246" s="265" t="s">
        <v>238</v>
      </c>
    </row>
    <row r="1247" s="2" customFormat="1" ht="24.15" customHeight="1">
      <c r="A1247" s="39"/>
      <c r="B1247" s="40"/>
      <c r="C1247" s="214" t="s">
        <v>1180</v>
      </c>
      <c r="D1247" s="214" t="s">
        <v>240</v>
      </c>
      <c r="E1247" s="215" t="s">
        <v>1181</v>
      </c>
      <c r="F1247" s="216" t="s">
        <v>1182</v>
      </c>
      <c r="G1247" s="217" t="s">
        <v>281</v>
      </c>
      <c r="H1247" s="218">
        <v>4</v>
      </c>
      <c r="I1247" s="219"/>
      <c r="J1247" s="220">
        <f>ROUND(I1247*H1247,2)</f>
        <v>0</v>
      </c>
      <c r="K1247" s="216" t="s">
        <v>243</v>
      </c>
      <c r="L1247" s="45"/>
      <c r="M1247" s="221" t="s">
        <v>19</v>
      </c>
      <c r="N1247" s="222" t="s">
        <v>40</v>
      </c>
      <c r="O1247" s="85"/>
      <c r="P1247" s="223">
        <f>O1247*H1247</f>
        <v>0</v>
      </c>
      <c r="Q1247" s="223">
        <v>0</v>
      </c>
      <c r="R1247" s="223">
        <f>Q1247*H1247</f>
        <v>0</v>
      </c>
      <c r="S1247" s="223">
        <v>0</v>
      </c>
      <c r="T1247" s="224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25" t="s">
        <v>244</v>
      </c>
      <c r="AT1247" s="225" t="s">
        <v>240</v>
      </c>
      <c r="AU1247" s="225" t="s">
        <v>78</v>
      </c>
      <c r="AY1247" s="18" t="s">
        <v>238</v>
      </c>
      <c r="BE1247" s="226">
        <f>IF(N1247="základní",J1247,0)</f>
        <v>0</v>
      </c>
      <c r="BF1247" s="226">
        <f>IF(N1247="snížená",J1247,0)</f>
        <v>0</v>
      </c>
      <c r="BG1247" s="226">
        <f>IF(N1247="zákl. přenesená",J1247,0)</f>
        <v>0</v>
      </c>
      <c r="BH1247" s="226">
        <f>IF(N1247="sníž. přenesená",J1247,0)</f>
        <v>0</v>
      </c>
      <c r="BI1247" s="226">
        <f>IF(N1247="nulová",J1247,0)</f>
        <v>0</v>
      </c>
      <c r="BJ1247" s="18" t="s">
        <v>76</v>
      </c>
      <c r="BK1247" s="226">
        <f>ROUND(I1247*H1247,2)</f>
        <v>0</v>
      </c>
      <c r="BL1247" s="18" t="s">
        <v>244</v>
      </c>
      <c r="BM1247" s="225" t="s">
        <v>1183</v>
      </c>
    </row>
    <row r="1248" s="2" customFormat="1">
      <c r="A1248" s="39"/>
      <c r="B1248" s="40"/>
      <c r="C1248" s="41"/>
      <c r="D1248" s="227" t="s">
        <v>245</v>
      </c>
      <c r="E1248" s="41"/>
      <c r="F1248" s="228" t="s">
        <v>1182</v>
      </c>
      <c r="G1248" s="41"/>
      <c r="H1248" s="41"/>
      <c r="I1248" s="229"/>
      <c r="J1248" s="41"/>
      <c r="K1248" s="41"/>
      <c r="L1248" s="45"/>
      <c r="M1248" s="230"/>
      <c r="N1248" s="231"/>
      <c r="O1248" s="85"/>
      <c r="P1248" s="85"/>
      <c r="Q1248" s="85"/>
      <c r="R1248" s="85"/>
      <c r="S1248" s="85"/>
      <c r="T1248" s="86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245</v>
      </c>
      <c r="AU1248" s="18" t="s">
        <v>78</v>
      </c>
    </row>
    <row r="1249" s="2" customFormat="1">
      <c r="A1249" s="39"/>
      <c r="B1249" s="40"/>
      <c r="C1249" s="41"/>
      <c r="D1249" s="232" t="s">
        <v>246</v>
      </c>
      <c r="E1249" s="41"/>
      <c r="F1249" s="233" t="s">
        <v>1184</v>
      </c>
      <c r="G1249" s="41"/>
      <c r="H1249" s="41"/>
      <c r="I1249" s="229"/>
      <c r="J1249" s="41"/>
      <c r="K1249" s="41"/>
      <c r="L1249" s="45"/>
      <c r="M1249" s="230"/>
      <c r="N1249" s="231"/>
      <c r="O1249" s="85"/>
      <c r="P1249" s="85"/>
      <c r="Q1249" s="85"/>
      <c r="R1249" s="85"/>
      <c r="S1249" s="85"/>
      <c r="T1249" s="86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T1249" s="18" t="s">
        <v>246</v>
      </c>
      <c r="AU1249" s="18" t="s">
        <v>78</v>
      </c>
    </row>
    <row r="1250" s="2" customFormat="1" ht="33" customHeight="1">
      <c r="A1250" s="39"/>
      <c r="B1250" s="40"/>
      <c r="C1250" s="214" t="s">
        <v>801</v>
      </c>
      <c r="D1250" s="214" t="s">
        <v>240</v>
      </c>
      <c r="E1250" s="215" t="s">
        <v>1185</v>
      </c>
      <c r="F1250" s="216" t="s">
        <v>1186</v>
      </c>
      <c r="G1250" s="217" t="s">
        <v>281</v>
      </c>
      <c r="H1250" s="218">
        <v>480</v>
      </c>
      <c r="I1250" s="219"/>
      <c r="J1250" s="220">
        <f>ROUND(I1250*H1250,2)</f>
        <v>0</v>
      </c>
      <c r="K1250" s="216" t="s">
        <v>243</v>
      </c>
      <c r="L1250" s="45"/>
      <c r="M1250" s="221" t="s">
        <v>19</v>
      </c>
      <c r="N1250" s="222" t="s">
        <v>40</v>
      </c>
      <c r="O1250" s="85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244</v>
      </c>
      <c r="AT1250" s="225" t="s">
        <v>240</v>
      </c>
      <c r="AU1250" s="225" t="s">
        <v>78</v>
      </c>
      <c r="AY1250" s="18" t="s">
        <v>238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76</v>
      </c>
      <c r="BK1250" s="226">
        <f>ROUND(I1250*H1250,2)</f>
        <v>0</v>
      </c>
      <c r="BL1250" s="18" t="s">
        <v>244</v>
      </c>
      <c r="BM1250" s="225" t="s">
        <v>1187</v>
      </c>
    </row>
    <row r="1251" s="2" customFormat="1">
      <c r="A1251" s="39"/>
      <c r="B1251" s="40"/>
      <c r="C1251" s="41"/>
      <c r="D1251" s="227" t="s">
        <v>245</v>
      </c>
      <c r="E1251" s="41"/>
      <c r="F1251" s="228" t="s">
        <v>1186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245</v>
      </c>
      <c r="AU1251" s="18" t="s">
        <v>78</v>
      </c>
    </row>
    <row r="1252" s="2" customFormat="1">
      <c r="A1252" s="39"/>
      <c r="B1252" s="40"/>
      <c r="C1252" s="41"/>
      <c r="D1252" s="232" t="s">
        <v>246</v>
      </c>
      <c r="E1252" s="41"/>
      <c r="F1252" s="233" t="s">
        <v>1188</v>
      </c>
      <c r="G1252" s="41"/>
      <c r="H1252" s="41"/>
      <c r="I1252" s="229"/>
      <c r="J1252" s="41"/>
      <c r="K1252" s="41"/>
      <c r="L1252" s="45"/>
      <c r="M1252" s="230"/>
      <c r="N1252" s="231"/>
      <c r="O1252" s="85"/>
      <c r="P1252" s="85"/>
      <c r="Q1252" s="85"/>
      <c r="R1252" s="85"/>
      <c r="S1252" s="85"/>
      <c r="T1252" s="86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246</v>
      </c>
      <c r="AU1252" s="18" t="s">
        <v>78</v>
      </c>
    </row>
    <row r="1253" s="14" customFormat="1">
      <c r="A1253" s="14"/>
      <c r="B1253" s="244"/>
      <c r="C1253" s="245"/>
      <c r="D1253" s="227" t="s">
        <v>248</v>
      </c>
      <c r="E1253" s="246" t="s">
        <v>19</v>
      </c>
      <c r="F1253" s="247" t="s">
        <v>1189</v>
      </c>
      <c r="G1253" s="245"/>
      <c r="H1253" s="248">
        <v>480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248</v>
      </c>
      <c r="AU1253" s="254" t="s">
        <v>78</v>
      </c>
      <c r="AV1253" s="14" t="s">
        <v>78</v>
      </c>
      <c r="AW1253" s="14" t="s">
        <v>32</v>
      </c>
      <c r="AX1253" s="14" t="s">
        <v>69</v>
      </c>
      <c r="AY1253" s="254" t="s">
        <v>238</v>
      </c>
    </row>
    <row r="1254" s="15" customFormat="1">
      <c r="A1254" s="15"/>
      <c r="B1254" s="255"/>
      <c r="C1254" s="256"/>
      <c r="D1254" s="227" t="s">
        <v>248</v>
      </c>
      <c r="E1254" s="257" t="s">
        <v>19</v>
      </c>
      <c r="F1254" s="258" t="s">
        <v>253</v>
      </c>
      <c r="G1254" s="256"/>
      <c r="H1254" s="259">
        <v>480</v>
      </c>
      <c r="I1254" s="260"/>
      <c r="J1254" s="256"/>
      <c r="K1254" s="256"/>
      <c r="L1254" s="261"/>
      <c r="M1254" s="262"/>
      <c r="N1254" s="263"/>
      <c r="O1254" s="263"/>
      <c r="P1254" s="263"/>
      <c r="Q1254" s="263"/>
      <c r="R1254" s="263"/>
      <c r="S1254" s="263"/>
      <c r="T1254" s="264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5" t="s">
        <v>248</v>
      </c>
      <c r="AU1254" s="265" t="s">
        <v>78</v>
      </c>
      <c r="AV1254" s="15" t="s">
        <v>244</v>
      </c>
      <c r="AW1254" s="15" t="s">
        <v>32</v>
      </c>
      <c r="AX1254" s="15" t="s">
        <v>76</v>
      </c>
      <c r="AY1254" s="265" t="s">
        <v>238</v>
      </c>
    </row>
    <row r="1255" s="2" customFormat="1" ht="24.15" customHeight="1">
      <c r="A1255" s="39"/>
      <c r="B1255" s="40"/>
      <c r="C1255" s="214" t="s">
        <v>1190</v>
      </c>
      <c r="D1255" s="214" t="s">
        <v>240</v>
      </c>
      <c r="E1255" s="215" t="s">
        <v>1191</v>
      </c>
      <c r="F1255" s="216" t="s">
        <v>1192</v>
      </c>
      <c r="G1255" s="217" t="s">
        <v>281</v>
      </c>
      <c r="H1255" s="218">
        <v>4</v>
      </c>
      <c r="I1255" s="219"/>
      <c r="J1255" s="220">
        <f>ROUND(I1255*H1255,2)</f>
        <v>0</v>
      </c>
      <c r="K1255" s="216" t="s">
        <v>243</v>
      </c>
      <c r="L1255" s="45"/>
      <c r="M1255" s="221" t="s">
        <v>19</v>
      </c>
      <c r="N1255" s="222" t="s">
        <v>40</v>
      </c>
      <c r="O1255" s="85"/>
      <c r="P1255" s="223">
        <f>O1255*H1255</f>
        <v>0</v>
      </c>
      <c r="Q1255" s="223">
        <v>0</v>
      </c>
      <c r="R1255" s="223">
        <f>Q1255*H1255</f>
        <v>0</v>
      </c>
      <c r="S1255" s="223">
        <v>0</v>
      </c>
      <c r="T1255" s="224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25" t="s">
        <v>244</v>
      </c>
      <c r="AT1255" s="225" t="s">
        <v>240</v>
      </c>
      <c r="AU1255" s="225" t="s">
        <v>78</v>
      </c>
      <c r="AY1255" s="18" t="s">
        <v>238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8" t="s">
        <v>76</v>
      </c>
      <c r="BK1255" s="226">
        <f>ROUND(I1255*H1255,2)</f>
        <v>0</v>
      </c>
      <c r="BL1255" s="18" t="s">
        <v>244</v>
      </c>
      <c r="BM1255" s="225" t="s">
        <v>1193</v>
      </c>
    </row>
    <row r="1256" s="2" customFormat="1">
      <c r="A1256" s="39"/>
      <c r="B1256" s="40"/>
      <c r="C1256" s="41"/>
      <c r="D1256" s="227" t="s">
        <v>245</v>
      </c>
      <c r="E1256" s="41"/>
      <c r="F1256" s="228" t="s">
        <v>1192</v>
      </c>
      <c r="G1256" s="41"/>
      <c r="H1256" s="41"/>
      <c r="I1256" s="229"/>
      <c r="J1256" s="41"/>
      <c r="K1256" s="41"/>
      <c r="L1256" s="45"/>
      <c r="M1256" s="230"/>
      <c r="N1256" s="231"/>
      <c r="O1256" s="85"/>
      <c r="P1256" s="85"/>
      <c r="Q1256" s="85"/>
      <c r="R1256" s="85"/>
      <c r="S1256" s="85"/>
      <c r="T1256" s="86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245</v>
      </c>
      <c r="AU1256" s="18" t="s">
        <v>78</v>
      </c>
    </row>
    <row r="1257" s="2" customFormat="1">
      <c r="A1257" s="39"/>
      <c r="B1257" s="40"/>
      <c r="C1257" s="41"/>
      <c r="D1257" s="232" t="s">
        <v>246</v>
      </c>
      <c r="E1257" s="41"/>
      <c r="F1257" s="233" t="s">
        <v>1194</v>
      </c>
      <c r="G1257" s="41"/>
      <c r="H1257" s="41"/>
      <c r="I1257" s="229"/>
      <c r="J1257" s="41"/>
      <c r="K1257" s="41"/>
      <c r="L1257" s="45"/>
      <c r="M1257" s="230"/>
      <c r="N1257" s="231"/>
      <c r="O1257" s="85"/>
      <c r="P1257" s="85"/>
      <c r="Q1257" s="85"/>
      <c r="R1257" s="85"/>
      <c r="S1257" s="85"/>
      <c r="T1257" s="86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246</v>
      </c>
      <c r="AU1257" s="18" t="s">
        <v>78</v>
      </c>
    </row>
    <row r="1258" s="2" customFormat="1" ht="33" customHeight="1">
      <c r="A1258" s="39"/>
      <c r="B1258" s="40"/>
      <c r="C1258" s="214" t="s">
        <v>811</v>
      </c>
      <c r="D1258" s="214" t="s">
        <v>240</v>
      </c>
      <c r="E1258" s="215" t="s">
        <v>1195</v>
      </c>
      <c r="F1258" s="216" t="s">
        <v>1196</v>
      </c>
      <c r="G1258" s="217" t="s">
        <v>112</v>
      </c>
      <c r="H1258" s="218">
        <v>753.33000000000004</v>
      </c>
      <c r="I1258" s="219"/>
      <c r="J1258" s="220">
        <f>ROUND(I1258*H1258,2)</f>
        <v>0</v>
      </c>
      <c r="K1258" s="216" t="s">
        <v>243</v>
      </c>
      <c r="L1258" s="45"/>
      <c r="M1258" s="221" t="s">
        <v>19</v>
      </c>
      <c r="N1258" s="222" t="s">
        <v>40</v>
      </c>
      <c r="O1258" s="85"/>
      <c r="P1258" s="223">
        <f>O1258*H1258</f>
        <v>0</v>
      </c>
      <c r="Q1258" s="223">
        <v>0.00012999999999999999</v>
      </c>
      <c r="R1258" s="223">
        <f>Q1258*H1258</f>
        <v>0.097932900000000003</v>
      </c>
      <c r="S1258" s="223">
        <v>0</v>
      </c>
      <c r="T1258" s="224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25" t="s">
        <v>244</v>
      </c>
      <c r="AT1258" s="225" t="s">
        <v>240</v>
      </c>
      <c r="AU1258" s="225" t="s">
        <v>78</v>
      </c>
      <c r="AY1258" s="18" t="s">
        <v>238</v>
      </c>
      <c r="BE1258" s="226">
        <f>IF(N1258="základní",J1258,0)</f>
        <v>0</v>
      </c>
      <c r="BF1258" s="226">
        <f>IF(N1258="snížená",J1258,0)</f>
        <v>0</v>
      </c>
      <c r="BG1258" s="226">
        <f>IF(N1258="zákl. přenesená",J1258,0)</f>
        <v>0</v>
      </c>
      <c r="BH1258" s="226">
        <f>IF(N1258="sníž. přenesená",J1258,0)</f>
        <v>0</v>
      </c>
      <c r="BI1258" s="226">
        <f>IF(N1258="nulová",J1258,0)</f>
        <v>0</v>
      </c>
      <c r="BJ1258" s="18" t="s">
        <v>76</v>
      </c>
      <c r="BK1258" s="226">
        <f>ROUND(I1258*H1258,2)</f>
        <v>0</v>
      </c>
      <c r="BL1258" s="18" t="s">
        <v>244</v>
      </c>
      <c r="BM1258" s="225" t="s">
        <v>1197</v>
      </c>
    </row>
    <row r="1259" s="2" customFormat="1">
      <c r="A1259" s="39"/>
      <c r="B1259" s="40"/>
      <c r="C1259" s="41"/>
      <c r="D1259" s="227" t="s">
        <v>245</v>
      </c>
      <c r="E1259" s="41"/>
      <c r="F1259" s="228" t="s">
        <v>1196</v>
      </c>
      <c r="G1259" s="41"/>
      <c r="H1259" s="41"/>
      <c r="I1259" s="229"/>
      <c r="J1259" s="41"/>
      <c r="K1259" s="41"/>
      <c r="L1259" s="45"/>
      <c r="M1259" s="230"/>
      <c r="N1259" s="231"/>
      <c r="O1259" s="85"/>
      <c r="P1259" s="85"/>
      <c r="Q1259" s="85"/>
      <c r="R1259" s="85"/>
      <c r="S1259" s="85"/>
      <c r="T1259" s="86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245</v>
      </c>
      <c r="AU1259" s="18" t="s">
        <v>78</v>
      </c>
    </row>
    <row r="1260" s="2" customFormat="1">
      <c r="A1260" s="39"/>
      <c r="B1260" s="40"/>
      <c r="C1260" s="41"/>
      <c r="D1260" s="232" t="s">
        <v>246</v>
      </c>
      <c r="E1260" s="41"/>
      <c r="F1260" s="233" t="s">
        <v>1198</v>
      </c>
      <c r="G1260" s="41"/>
      <c r="H1260" s="41"/>
      <c r="I1260" s="229"/>
      <c r="J1260" s="41"/>
      <c r="K1260" s="41"/>
      <c r="L1260" s="45"/>
      <c r="M1260" s="230"/>
      <c r="N1260" s="231"/>
      <c r="O1260" s="85"/>
      <c r="P1260" s="85"/>
      <c r="Q1260" s="85"/>
      <c r="R1260" s="85"/>
      <c r="S1260" s="85"/>
      <c r="T1260" s="86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T1260" s="18" t="s">
        <v>246</v>
      </c>
      <c r="AU1260" s="18" t="s">
        <v>78</v>
      </c>
    </row>
    <row r="1261" s="13" customFormat="1">
      <c r="A1261" s="13"/>
      <c r="B1261" s="234"/>
      <c r="C1261" s="235"/>
      <c r="D1261" s="227" t="s">
        <v>248</v>
      </c>
      <c r="E1261" s="236" t="s">
        <v>19</v>
      </c>
      <c r="F1261" s="237" t="s">
        <v>341</v>
      </c>
      <c r="G1261" s="235"/>
      <c r="H1261" s="236" t="s">
        <v>19</v>
      </c>
      <c r="I1261" s="238"/>
      <c r="J1261" s="235"/>
      <c r="K1261" s="235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248</v>
      </c>
      <c r="AU1261" s="243" t="s">
        <v>78</v>
      </c>
      <c r="AV1261" s="13" t="s">
        <v>76</v>
      </c>
      <c r="AW1261" s="13" t="s">
        <v>32</v>
      </c>
      <c r="AX1261" s="13" t="s">
        <v>69</v>
      </c>
      <c r="AY1261" s="243" t="s">
        <v>238</v>
      </c>
    </row>
    <row r="1262" s="14" customFormat="1">
      <c r="A1262" s="14"/>
      <c r="B1262" s="244"/>
      <c r="C1262" s="245"/>
      <c r="D1262" s="227" t="s">
        <v>248</v>
      </c>
      <c r="E1262" s="246" t="s">
        <v>19</v>
      </c>
      <c r="F1262" s="247" t="s">
        <v>1199</v>
      </c>
      <c r="G1262" s="245"/>
      <c r="H1262" s="248">
        <v>3.1000000000000001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248</v>
      </c>
      <c r="AU1262" s="254" t="s">
        <v>78</v>
      </c>
      <c r="AV1262" s="14" t="s">
        <v>78</v>
      </c>
      <c r="AW1262" s="14" t="s">
        <v>32</v>
      </c>
      <c r="AX1262" s="14" t="s">
        <v>69</v>
      </c>
      <c r="AY1262" s="254" t="s">
        <v>238</v>
      </c>
    </row>
    <row r="1263" s="14" customFormat="1">
      <c r="A1263" s="14"/>
      <c r="B1263" s="244"/>
      <c r="C1263" s="245"/>
      <c r="D1263" s="227" t="s">
        <v>248</v>
      </c>
      <c r="E1263" s="246" t="s">
        <v>19</v>
      </c>
      <c r="F1263" s="247" t="s">
        <v>1200</v>
      </c>
      <c r="G1263" s="245"/>
      <c r="H1263" s="248">
        <v>3.3999999999999999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248</v>
      </c>
      <c r="AU1263" s="254" t="s">
        <v>78</v>
      </c>
      <c r="AV1263" s="14" t="s">
        <v>78</v>
      </c>
      <c r="AW1263" s="14" t="s">
        <v>32</v>
      </c>
      <c r="AX1263" s="14" t="s">
        <v>69</v>
      </c>
      <c r="AY1263" s="254" t="s">
        <v>238</v>
      </c>
    </row>
    <row r="1264" s="16" customFormat="1">
      <c r="A1264" s="16"/>
      <c r="B1264" s="266"/>
      <c r="C1264" s="267"/>
      <c r="D1264" s="227" t="s">
        <v>248</v>
      </c>
      <c r="E1264" s="268" t="s">
        <v>19</v>
      </c>
      <c r="F1264" s="269" t="s">
        <v>264</v>
      </c>
      <c r="G1264" s="267"/>
      <c r="H1264" s="270">
        <v>6.5</v>
      </c>
      <c r="I1264" s="271"/>
      <c r="J1264" s="267"/>
      <c r="K1264" s="267"/>
      <c r="L1264" s="272"/>
      <c r="M1264" s="273"/>
      <c r="N1264" s="274"/>
      <c r="O1264" s="274"/>
      <c r="P1264" s="274"/>
      <c r="Q1264" s="274"/>
      <c r="R1264" s="274"/>
      <c r="S1264" s="274"/>
      <c r="T1264" s="275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T1264" s="276" t="s">
        <v>248</v>
      </c>
      <c r="AU1264" s="276" t="s">
        <v>78</v>
      </c>
      <c r="AV1264" s="16" t="s">
        <v>109</v>
      </c>
      <c r="AW1264" s="16" t="s">
        <v>32</v>
      </c>
      <c r="AX1264" s="16" t="s">
        <v>69</v>
      </c>
      <c r="AY1264" s="276" t="s">
        <v>238</v>
      </c>
    </row>
    <row r="1265" s="13" customFormat="1">
      <c r="A1265" s="13"/>
      <c r="B1265" s="234"/>
      <c r="C1265" s="235"/>
      <c r="D1265" s="227" t="s">
        <v>248</v>
      </c>
      <c r="E1265" s="236" t="s">
        <v>19</v>
      </c>
      <c r="F1265" s="237" t="s">
        <v>540</v>
      </c>
      <c r="G1265" s="235"/>
      <c r="H1265" s="236" t="s">
        <v>19</v>
      </c>
      <c r="I1265" s="238"/>
      <c r="J1265" s="235"/>
      <c r="K1265" s="235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248</v>
      </c>
      <c r="AU1265" s="243" t="s">
        <v>78</v>
      </c>
      <c r="AV1265" s="13" t="s">
        <v>76</v>
      </c>
      <c r="AW1265" s="13" t="s">
        <v>32</v>
      </c>
      <c r="AX1265" s="13" t="s">
        <v>69</v>
      </c>
      <c r="AY1265" s="243" t="s">
        <v>238</v>
      </c>
    </row>
    <row r="1266" s="14" customFormat="1">
      <c r="A1266" s="14"/>
      <c r="B1266" s="244"/>
      <c r="C1266" s="245"/>
      <c r="D1266" s="227" t="s">
        <v>248</v>
      </c>
      <c r="E1266" s="246" t="s">
        <v>19</v>
      </c>
      <c r="F1266" s="247" t="s">
        <v>1201</v>
      </c>
      <c r="G1266" s="245"/>
      <c r="H1266" s="248">
        <v>2.2000000000000002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248</v>
      </c>
      <c r="AU1266" s="254" t="s">
        <v>78</v>
      </c>
      <c r="AV1266" s="14" t="s">
        <v>78</v>
      </c>
      <c r="AW1266" s="14" t="s">
        <v>32</v>
      </c>
      <c r="AX1266" s="14" t="s">
        <v>69</v>
      </c>
      <c r="AY1266" s="254" t="s">
        <v>238</v>
      </c>
    </row>
    <row r="1267" s="14" customFormat="1">
      <c r="A1267" s="14"/>
      <c r="B1267" s="244"/>
      <c r="C1267" s="245"/>
      <c r="D1267" s="227" t="s">
        <v>248</v>
      </c>
      <c r="E1267" s="246" t="s">
        <v>19</v>
      </c>
      <c r="F1267" s="247" t="s">
        <v>1202</v>
      </c>
      <c r="G1267" s="245"/>
      <c r="H1267" s="248">
        <v>2.2000000000000002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248</v>
      </c>
      <c r="AU1267" s="254" t="s">
        <v>78</v>
      </c>
      <c r="AV1267" s="14" t="s">
        <v>78</v>
      </c>
      <c r="AW1267" s="14" t="s">
        <v>32</v>
      </c>
      <c r="AX1267" s="14" t="s">
        <v>69</v>
      </c>
      <c r="AY1267" s="254" t="s">
        <v>238</v>
      </c>
    </row>
    <row r="1268" s="16" customFormat="1">
      <c r="A1268" s="16"/>
      <c r="B1268" s="266"/>
      <c r="C1268" s="267"/>
      <c r="D1268" s="227" t="s">
        <v>248</v>
      </c>
      <c r="E1268" s="268" t="s">
        <v>19</v>
      </c>
      <c r="F1268" s="269" t="s">
        <v>541</v>
      </c>
      <c r="G1268" s="267"/>
      <c r="H1268" s="270">
        <v>4.4000000000000004</v>
      </c>
      <c r="I1268" s="271"/>
      <c r="J1268" s="267"/>
      <c r="K1268" s="267"/>
      <c r="L1268" s="272"/>
      <c r="M1268" s="273"/>
      <c r="N1268" s="274"/>
      <c r="O1268" s="274"/>
      <c r="P1268" s="274"/>
      <c r="Q1268" s="274"/>
      <c r="R1268" s="274"/>
      <c r="S1268" s="274"/>
      <c r="T1268" s="275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6" t="s">
        <v>248</v>
      </c>
      <c r="AU1268" s="276" t="s">
        <v>78</v>
      </c>
      <c r="AV1268" s="16" t="s">
        <v>109</v>
      </c>
      <c r="AW1268" s="16" t="s">
        <v>32</v>
      </c>
      <c r="AX1268" s="16" t="s">
        <v>69</v>
      </c>
      <c r="AY1268" s="276" t="s">
        <v>238</v>
      </c>
    </row>
    <row r="1269" s="13" customFormat="1">
      <c r="A1269" s="13"/>
      <c r="B1269" s="234"/>
      <c r="C1269" s="235"/>
      <c r="D1269" s="227" t="s">
        <v>248</v>
      </c>
      <c r="E1269" s="236" t="s">
        <v>19</v>
      </c>
      <c r="F1269" s="237" t="s">
        <v>533</v>
      </c>
      <c r="G1269" s="235"/>
      <c r="H1269" s="236" t="s">
        <v>19</v>
      </c>
      <c r="I1269" s="238"/>
      <c r="J1269" s="235"/>
      <c r="K1269" s="235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248</v>
      </c>
      <c r="AU1269" s="243" t="s">
        <v>78</v>
      </c>
      <c r="AV1269" s="13" t="s">
        <v>76</v>
      </c>
      <c r="AW1269" s="13" t="s">
        <v>32</v>
      </c>
      <c r="AX1269" s="13" t="s">
        <v>69</v>
      </c>
      <c r="AY1269" s="243" t="s">
        <v>238</v>
      </c>
    </row>
    <row r="1270" s="13" customFormat="1">
      <c r="A1270" s="13"/>
      <c r="B1270" s="234"/>
      <c r="C1270" s="235"/>
      <c r="D1270" s="227" t="s">
        <v>248</v>
      </c>
      <c r="E1270" s="236" t="s">
        <v>19</v>
      </c>
      <c r="F1270" s="237" t="s">
        <v>559</v>
      </c>
      <c r="G1270" s="235"/>
      <c r="H1270" s="236" t="s">
        <v>19</v>
      </c>
      <c r="I1270" s="238"/>
      <c r="J1270" s="235"/>
      <c r="K1270" s="235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248</v>
      </c>
      <c r="AU1270" s="243" t="s">
        <v>78</v>
      </c>
      <c r="AV1270" s="13" t="s">
        <v>76</v>
      </c>
      <c r="AW1270" s="13" t="s">
        <v>32</v>
      </c>
      <c r="AX1270" s="13" t="s">
        <v>69</v>
      </c>
      <c r="AY1270" s="243" t="s">
        <v>238</v>
      </c>
    </row>
    <row r="1271" s="14" customFormat="1">
      <c r="A1271" s="14"/>
      <c r="B1271" s="244"/>
      <c r="C1271" s="245"/>
      <c r="D1271" s="227" t="s">
        <v>248</v>
      </c>
      <c r="E1271" s="246" t="s">
        <v>19</v>
      </c>
      <c r="F1271" s="247" t="s">
        <v>1203</v>
      </c>
      <c r="G1271" s="245"/>
      <c r="H1271" s="248">
        <v>2.6000000000000001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248</v>
      </c>
      <c r="AU1271" s="254" t="s">
        <v>78</v>
      </c>
      <c r="AV1271" s="14" t="s">
        <v>78</v>
      </c>
      <c r="AW1271" s="14" t="s">
        <v>32</v>
      </c>
      <c r="AX1271" s="14" t="s">
        <v>69</v>
      </c>
      <c r="AY1271" s="254" t="s">
        <v>238</v>
      </c>
    </row>
    <row r="1272" s="16" customFormat="1">
      <c r="A1272" s="16"/>
      <c r="B1272" s="266"/>
      <c r="C1272" s="267"/>
      <c r="D1272" s="227" t="s">
        <v>248</v>
      </c>
      <c r="E1272" s="268" t="s">
        <v>19</v>
      </c>
      <c r="F1272" s="269" t="s">
        <v>561</v>
      </c>
      <c r="G1272" s="267"/>
      <c r="H1272" s="270">
        <v>2.6000000000000001</v>
      </c>
      <c r="I1272" s="271"/>
      <c r="J1272" s="267"/>
      <c r="K1272" s="267"/>
      <c r="L1272" s="272"/>
      <c r="M1272" s="273"/>
      <c r="N1272" s="274"/>
      <c r="O1272" s="274"/>
      <c r="P1272" s="274"/>
      <c r="Q1272" s="274"/>
      <c r="R1272" s="274"/>
      <c r="S1272" s="274"/>
      <c r="T1272" s="275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6" t="s">
        <v>248</v>
      </c>
      <c r="AU1272" s="276" t="s">
        <v>78</v>
      </c>
      <c r="AV1272" s="16" t="s">
        <v>109</v>
      </c>
      <c r="AW1272" s="16" t="s">
        <v>32</v>
      </c>
      <c r="AX1272" s="16" t="s">
        <v>69</v>
      </c>
      <c r="AY1272" s="276" t="s">
        <v>238</v>
      </c>
    </row>
    <row r="1273" s="13" customFormat="1">
      <c r="A1273" s="13"/>
      <c r="B1273" s="234"/>
      <c r="C1273" s="235"/>
      <c r="D1273" s="227" t="s">
        <v>248</v>
      </c>
      <c r="E1273" s="236" t="s">
        <v>19</v>
      </c>
      <c r="F1273" s="237" t="s">
        <v>533</v>
      </c>
      <c r="G1273" s="235"/>
      <c r="H1273" s="236" t="s">
        <v>19</v>
      </c>
      <c r="I1273" s="238"/>
      <c r="J1273" s="235"/>
      <c r="K1273" s="235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248</v>
      </c>
      <c r="AU1273" s="243" t="s">
        <v>78</v>
      </c>
      <c r="AV1273" s="13" t="s">
        <v>76</v>
      </c>
      <c r="AW1273" s="13" t="s">
        <v>32</v>
      </c>
      <c r="AX1273" s="13" t="s">
        <v>69</v>
      </c>
      <c r="AY1273" s="243" t="s">
        <v>238</v>
      </c>
    </row>
    <row r="1274" s="13" customFormat="1">
      <c r="A1274" s="13"/>
      <c r="B1274" s="234"/>
      <c r="C1274" s="235"/>
      <c r="D1274" s="227" t="s">
        <v>248</v>
      </c>
      <c r="E1274" s="236" t="s">
        <v>19</v>
      </c>
      <c r="F1274" s="237" t="s">
        <v>1204</v>
      </c>
      <c r="G1274" s="235"/>
      <c r="H1274" s="236" t="s">
        <v>19</v>
      </c>
      <c r="I1274" s="238"/>
      <c r="J1274" s="235"/>
      <c r="K1274" s="235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248</v>
      </c>
      <c r="AU1274" s="243" t="s">
        <v>78</v>
      </c>
      <c r="AV1274" s="13" t="s">
        <v>76</v>
      </c>
      <c r="AW1274" s="13" t="s">
        <v>32</v>
      </c>
      <c r="AX1274" s="13" t="s">
        <v>69</v>
      </c>
      <c r="AY1274" s="243" t="s">
        <v>238</v>
      </c>
    </row>
    <row r="1275" s="14" customFormat="1">
      <c r="A1275" s="14"/>
      <c r="B1275" s="244"/>
      <c r="C1275" s="245"/>
      <c r="D1275" s="227" t="s">
        <v>248</v>
      </c>
      <c r="E1275" s="246" t="s">
        <v>19</v>
      </c>
      <c r="F1275" s="247" t="s">
        <v>1205</v>
      </c>
      <c r="G1275" s="245"/>
      <c r="H1275" s="248">
        <v>24.5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248</v>
      </c>
      <c r="AU1275" s="254" t="s">
        <v>78</v>
      </c>
      <c r="AV1275" s="14" t="s">
        <v>78</v>
      </c>
      <c r="AW1275" s="14" t="s">
        <v>32</v>
      </c>
      <c r="AX1275" s="14" t="s">
        <v>69</v>
      </c>
      <c r="AY1275" s="254" t="s">
        <v>238</v>
      </c>
    </row>
    <row r="1276" s="16" customFormat="1">
      <c r="A1276" s="16"/>
      <c r="B1276" s="266"/>
      <c r="C1276" s="267"/>
      <c r="D1276" s="227" t="s">
        <v>248</v>
      </c>
      <c r="E1276" s="268" t="s">
        <v>19</v>
      </c>
      <c r="F1276" s="269" t="s">
        <v>561</v>
      </c>
      <c r="G1276" s="267"/>
      <c r="H1276" s="270">
        <v>24.5</v>
      </c>
      <c r="I1276" s="271"/>
      <c r="J1276" s="267"/>
      <c r="K1276" s="267"/>
      <c r="L1276" s="272"/>
      <c r="M1276" s="273"/>
      <c r="N1276" s="274"/>
      <c r="O1276" s="274"/>
      <c r="P1276" s="274"/>
      <c r="Q1276" s="274"/>
      <c r="R1276" s="274"/>
      <c r="S1276" s="274"/>
      <c r="T1276" s="275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T1276" s="276" t="s">
        <v>248</v>
      </c>
      <c r="AU1276" s="276" t="s">
        <v>78</v>
      </c>
      <c r="AV1276" s="16" t="s">
        <v>109</v>
      </c>
      <c r="AW1276" s="16" t="s">
        <v>32</v>
      </c>
      <c r="AX1276" s="16" t="s">
        <v>69</v>
      </c>
      <c r="AY1276" s="276" t="s">
        <v>238</v>
      </c>
    </row>
    <row r="1277" s="13" customFormat="1">
      <c r="A1277" s="13"/>
      <c r="B1277" s="234"/>
      <c r="C1277" s="235"/>
      <c r="D1277" s="227" t="s">
        <v>248</v>
      </c>
      <c r="E1277" s="236" t="s">
        <v>19</v>
      </c>
      <c r="F1277" s="237" t="s">
        <v>1206</v>
      </c>
      <c r="G1277" s="235"/>
      <c r="H1277" s="236" t="s">
        <v>19</v>
      </c>
      <c r="I1277" s="238"/>
      <c r="J1277" s="235"/>
      <c r="K1277" s="235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248</v>
      </c>
      <c r="AU1277" s="243" t="s">
        <v>78</v>
      </c>
      <c r="AV1277" s="13" t="s">
        <v>76</v>
      </c>
      <c r="AW1277" s="13" t="s">
        <v>32</v>
      </c>
      <c r="AX1277" s="13" t="s">
        <v>69</v>
      </c>
      <c r="AY1277" s="243" t="s">
        <v>238</v>
      </c>
    </row>
    <row r="1278" s="14" customFormat="1">
      <c r="A1278" s="14"/>
      <c r="B1278" s="244"/>
      <c r="C1278" s="245"/>
      <c r="D1278" s="227" t="s">
        <v>248</v>
      </c>
      <c r="E1278" s="246" t="s">
        <v>19</v>
      </c>
      <c r="F1278" s="247" t="s">
        <v>143</v>
      </c>
      <c r="G1278" s="245"/>
      <c r="H1278" s="248">
        <v>715.33000000000004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248</v>
      </c>
      <c r="AU1278" s="254" t="s">
        <v>78</v>
      </c>
      <c r="AV1278" s="14" t="s">
        <v>78</v>
      </c>
      <c r="AW1278" s="14" t="s">
        <v>32</v>
      </c>
      <c r="AX1278" s="14" t="s">
        <v>69</v>
      </c>
      <c r="AY1278" s="254" t="s">
        <v>238</v>
      </c>
    </row>
    <row r="1279" s="15" customFormat="1">
      <c r="A1279" s="15"/>
      <c r="B1279" s="255"/>
      <c r="C1279" s="256"/>
      <c r="D1279" s="227" t="s">
        <v>248</v>
      </c>
      <c r="E1279" s="257" t="s">
        <v>19</v>
      </c>
      <c r="F1279" s="258" t="s">
        <v>253</v>
      </c>
      <c r="G1279" s="256"/>
      <c r="H1279" s="259">
        <v>753.33000000000004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5" t="s">
        <v>248</v>
      </c>
      <c r="AU1279" s="265" t="s">
        <v>78</v>
      </c>
      <c r="AV1279" s="15" t="s">
        <v>244</v>
      </c>
      <c r="AW1279" s="15" t="s">
        <v>32</v>
      </c>
      <c r="AX1279" s="15" t="s">
        <v>76</v>
      </c>
      <c r="AY1279" s="265" t="s">
        <v>238</v>
      </c>
    </row>
    <row r="1280" s="2" customFormat="1" ht="24.15" customHeight="1">
      <c r="A1280" s="39"/>
      <c r="B1280" s="40"/>
      <c r="C1280" s="214" t="s">
        <v>1207</v>
      </c>
      <c r="D1280" s="214" t="s">
        <v>240</v>
      </c>
      <c r="E1280" s="215" t="s">
        <v>1208</v>
      </c>
      <c r="F1280" s="216" t="s">
        <v>1209</v>
      </c>
      <c r="G1280" s="217" t="s">
        <v>112</v>
      </c>
      <c r="H1280" s="218">
        <v>709.88999999999999</v>
      </c>
      <c r="I1280" s="219"/>
      <c r="J1280" s="220">
        <f>ROUND(I1280*H1280,2)</f>
        <v>0</v>
      </c>
      <c r="K1280" s="216" t="s">
        <v>243</v>
      </c>
      <c r="L1280" s="45"/>
      <c r="M1280" s="221" t="s">
        <v>19</v>
      </c>
      <c r="N1280" s="222" t="s">
        <v>40</v>
      </c>
      <c r="O1280" s="85"/>
      <c r="P1280" s="223">
        <f>O1280*H1280</f>
        <v>0</v>
      </c>
      <c r="Q1280" s="223">
        <v>4.0000000000000003E-05</v>
      </c>
      <c r="R1280" s="223">
        <f>Q1280*H1280</f>
        <v>0.028395600000000003</v>
      </c>
      <c r="S1280" s="223">
        <v>0</v>
      </c>
      <c r="T1280" s="224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25" t="s">
        <v>244</v>
      </c>
      <c r="AT1280" s="225" t="s">
        <v>240</v>
      </c>
      <c r="AU1280" s="225" t="s">
        <v>78</v>
      </c>
      <c r="AY1280" s="18" t="s">
        <v>238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8" t="s">
        <v>76</v>
      </c>
      <c r="BK1280" s="226">
        <f>ROUND(I1280*H1280,2)</f>
        <v>0</v>
      </c>
      <c r="BL1280" s="18" t="s">
        <v>244</v>
      </c>
      <c r="BM1280" s="225" t="s">
        <v>1210</v>
      </c>
    </row>
    <row r="1281" s="2" customFormat="1">
      <c r="A1281" s="39"/>
      <c r="B1281" s="40"/>
      <c r="C1281" s="41"/>
      <c r="D1281" s="227" t="s">
        <v>245</v>
      </c>
      <c r="E1281" s="41"/>
      <c r="F1281" s="228" t="s">
        <v>1209</v>
      </c>
      <c r="G1281" s="41"/>
      <c r="H1281" s="41"/>
      <c r="I1281" s="229"/>
      <c r="J1281" s="41"/>
      <c r="K1281" s="41"/>
      <c r="L1281" s="45"/>
      <c r="M1281" s="230"/>
      <c r="N1281" s="231"/>
      <c r="O1281" s="85"/>
      <c r="P1281" s="85"/>
      <c r="Q1281" s="85"/>
      <c r="R1281" s="85"/>
      <c r="S1281" s="85"/>
      <c r="T1281" s="86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245</v>
      </c>
      <c r="AU1281" s="18" t="s">
        <v>78</v>
      </c>
    </row>
    <row r="1282" s="2" customFormat="1">
      <c r="A1282" s="39"/>
      <c r="B1282" s="40"/>
      <c r="C1282" s="41"/>
      <c r="D1282" s="232" t="s">
        <v>246</v>
      </c>
      <c r="E1282" s="41"/>
      <c r="F1282" s="233" t="s">
        <v>1211</v>
      </c>
      <c r="G1282" s="41"/>
      <c r="H1282" s="41"/>
      <c r="I1282" s="229"/>
      <c r="J1282" s="41"/>
      <c r="K1282" s="41"/>
      <c r="L1282" s="45"/>
      <c r="M1282" s="230"/>
      <c r="N1282" s="231"/>
      <c r="O1282" s="85"/>
      <c r="P1282" s="85"/>
      <c r="Q1282" s="85"/>
      <c r="R1282" s="85"/>
      <c r="S1282" s="85"/>
      <c r="T1282" s="86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246</v>
      </c>
      <c r="AU1282" s="18" t="s">
        <v>78</v>
      </c>
    </row>
    <row r="1283" s="13" customFormat="1">
      <c r="A1283" s="13"/>
      <c r="B1283" s="234"/>
      <c r="C1283" s="235"/>
      <c r="D1283" s="227" t="s">
        <v>248</v>
      </c>
      <c r="E1283" s="236" t="s">
        <v>19</v>
      </c>
      <c r="F1283" s="237" t="s">
        <v>341</v>
      </c>
      <c r="G1283" s="235"/>
      <c r="H1283" s="236" t="s">
        <v>19</v>
      </c>
      <c r="I1283" s="238"/>
      <c r="J1283" s="235"/>
      <c r="K1283" s="235"/>
      <c r="L1283" s="239"/>
      <c r="M1283" s="240"/>
      <c r="N1283" s="241"/>
      <c r="O1283" s="241"/>
      <c r="P1283" s="241"/>
      <c r="Q1283" s="241"/>
      <c r="R1283" s="241"/>
      <c r="S1283" s="241"/>
      <c r="T1283" s="24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3" t="s">
        <v>248</v>
      </c>
      <c r="AU1283" s="243" t="s">
        <v>78</v>
      </c>
      <c r="AV1283" s="13" t="s">
        <v>76</v>
      </c>
      <c r="AW1283" s="13" t="s">
        <v>32</v>
      </c>
      <c r="AX1283" s="13" t="s">
        <v>69</v>
      </c>
      <c r="AY1283" s="243" t="s">
        <v>238</v>
      </c>
    </row>
    <row r="1284" s="13" customFormat="1">
      <c r="A1284" s="13"/>
      <c r="B1284" s="234"/>
      <c r="C1284" s="235"/>
      <c r="D1284" s="227" t="s">
        <v>248</v>
      </c>
      <c r="E1284" s="236" t="s">
        <v>19</v>
      </c>
      <c r="F1284" s="237" t="s">
        <v>1212</v>
      </c>
      <c r="G1284" s="235"/>
      <c r="H1284" s="236" t="s">
        <v>19</v>
      </c>
      <c r="I1284" s="238"/>
      <c r="J1284" s="235"/>
      <c r="K1284" s="235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248</v>
      </c>
      <c r="AU1284" s="243" t="s">
        <v>78</v>
      </c>
      <c r="AV1284" s="13" t="s">
        <v>76</v>
      </c>
      <c r="AW1284" s="13" t="s">
        <v>32</v>
      </c>
      <c r="AX1284" s="13" t="s">
        <v>69</v>
      </c>
      <c r="AY1284" s="243" t="s">
        <v>238</v>
      </c>
    </row>
    <row r="1285" s="14" customFormat="1">
      <c r="A1285" s="14"/>
      <c r="B1285" s="244"/>
      <c r="C1285" s="245"/>
      <c r="D1285" s="227" t="s">
        <v>248</v>
      </c>
      <c r="E1285" s="246" t="s">
        <v>19</v>
      </c>
      <c r="F1285" s="247" t="s">
        <v>1213</v>
      </c>
      <c r="G1285" s="245"/>
      <c r="H1285" s="248">
        <v>250.56999999999999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248</v>
      </c>
      <c r="AU1285" s="254" t="s">
        <v>78</v>
      </c>
      <c r="AV1285" s="14" t="s">
        <v>78</v>
      </c>
      <c r="AW1285" s="14" t="s">
        <v>32</v>
      </c>
      <c r="AX1285" s="14" t="s">
        <v>69</v>
      </c>
      <c r="AY1285" s="254" t="s">
        <v>238</v>
      </c>
    </row>
    <row r="1286" s="14" customFormat="1">
      <c r="A1286" s="14"/>
      <c r="B1286" s="244"/>
      <c r="C1286" s="245"/>
      <c r="D1286" s="227" t="s">
        <v>248</v>
      </c>
      <c r="E1286" s="246" t="s">
        <v>19</v>
      </c>
      <c r="F1286" s="247" t="s">
        <v>1214</v>
      </c>
      <c r="G1286" s="245"/>
      <c r="H1286" s="248">
        <v>140.59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248</v>
      </c>
      <c r="AU1286" s="254" t="s">
        <v>78</v>
      </c>
      <c r="AV1286" s="14" t="s">
        <v>78</v>
      </c>
      <c r="AW1286" s="14" t="s">
        <v>32</v>
      </c>
      <c r="AX1286" s="14" t="s">
        <v>69</v>
      </c>
      <c r="AY1286" s="254" t="s">
        <v>238</v>
      </c>
    </row>
    <row r="1287" s="16" customFormat="1">
      <c r="A1287" s="16"/>
      <c r="B1287" s="266"/>
      <c r="C1287" s="267"/>
      <c r="D1287" s="227" t="s">
        <v>248</v>
      </c>
      <c r="E1287" s="268" t="s">
        <v>19</v>
      </c>
      <c r="F1287" s="269" t="s">
        <v>264</v>
      </c>
      <c r="G1287" s="267"/>
      <c r="H1287" s="270">
        <v>391.16000000000002</v>
      </c>
      <c r="I1287" s="271"/>
      <c r="J1287" s="267"/>
      <c r="K1287" s="267"/>
      <c r="L1287" s="272"/>
      <c r="M1287" s="273"/>
      <c r="N1287" s="274"/>
      <c r="O1287" s="274"/>
      <c r="P1287" s="274"/>
      <c r="Q1287" s="274"/>
      <c r="R1287" s="274"/>
      <c r="S1287" s="274"/>
      <c r="T1287" s="275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76" t="s">
        <v>248</v>
      </c>
      <c r="AU1287" s="276" t="s">
        <v>78</v>
      </c>
      <c r="AV1287" s="16" t="s">
        <v>109</v>
      </c>
      <c r="AW1287" s="16" t="s">
        <v>32</v>
      </c>
      <c r="AX1287" s="16" t="s">
        <v>69</v>
      </c>
      <c r="AY1287" s="276" t="s">
        <v>238</v>
      </c>
    </row>
    <row r="1288" s="13" customFormat="1">
      <c r="A1288" s="13"/>
      <c r="B1288" s="234"/>
      <c r="C1288" s="235"/>
      <c r="D1288" s="227" t="s">
        <v>248</v>
      </c>
      <c r="E1288" s="236" t="s">
        <v>19</v>
      </c>
      <c r="F1288" s="237" t="s">
        <v>540</v>
      </c>
      <c r="G1288" s="235"/>
      <c r="H1288" s="236" t="s">
        <v>19</v>
      </c>
      <c r="I1288" s="238"/>
      <c r="J1288" s="235"/>
      <c r="K1288" s="235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248</v>
      </c>
      <c r="AU1288" s="243" t="s">
        <v>78</v>
      </c>
      <c r="AV1288" s="13" t="s">
        <v>76</v>
      </c>
      <c r="AW1288" s="13" t="s">
        <v>32</v>
      </c>
      <c r="AX1288" s="13" t="s">
        <v>69</v>
      </c>
      <c r="AY1288" s="243" t="s">
        <v>238</v>
      </c>
    </row>
    <row r="1289" s="13" customFormat="1">
      <c r="A1289" s="13"/>
      <c r="B1289" s="234"/>
      <c r="C1289" s="235"/>
      <c r="D1289" s="227" t="s">
        <v>248</v>
      </c>
      <c r="E1289" s="236" t="s">
        <v>19</v>
      </c>
      <c r="F1289" s="237" t="s">
        <v>1215</v>
      </c>
      <c r="G1289" s="235"/>
      <c r="H1289" s="236" t="s">
        <v>19</v>
      </c>
      <c r="I1289" s="238"/>
      <c r="J1289" s="235"/>
      <c r="K1289" s="235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3" t="s">
        <v>248</v>
      </c>
      <c r="AU1289" s="243" t="s">
        <v>78</v>
      </c>
      <c r="AV1289" s="13" t="s">
        <v>76</v>
      </c>
      <c r="AW1289" s="13" t="s">
        <v>32</v>
      </c>
      <c r="AX1289" s="13" t="s">
        <v>69</v>
      </c>
      <c r="AY1289" s="243" t="s">
        <v>238</v>
      </c>
    </row>
    <row r="1290" s="14" customFormat="1">
      <c r="A1290" s="14"/>
      <c r="B1290" s="244"/>
      <c r="C1290" s="245"/>
      <c r="D1290" s="227" t="s">
        <v>248</v>
      </c>
      <c r="E1290" s="246" t="s">
        <v>19</v>
      </c>
      <c r="F1290" s="247" t="s">
        <v>1216</v>
      </c>
      <c r="G1290" s="245"/>
      <c r="H1290" s="248">
        <v>159.50999999999999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248</v>
      </c>
      <c r="AU1290" s="254" t="s">
        <v>78</v>
      </c>
      <c r="AV1290" s="14" t="s">
        <v>78</v>
      </c>
      <c r="AW1290" s="14" t="s">
        <v>32</v>
      </c>
      <c r="AX1290" s="14" t="s">
        <v>69</v>
      </c>
      <c r="AY1290" s="254" t="s">
        <v>238</v>
      </c>
    </row>
    <row r="1291" s="16" customFormat="1">
      <c r="A1291" s="16"/>
      <c r="B1291" s="266"/>
      <c r="C1291" s="267"/>
      <c r="D1291" s="227" t="s">
        <v>248</v>
      </c>
      <c r="E1291" s="268" t="s">
        <v>19</v>
      </c>
      <c r="F1291" s="269" t="s">
        <v>541</v>
      </c>
      <c r="G1291" s="267"/>
      <c r="H1291" s="270">
        <v>159.50999999999999</v>
      </c>
      <c r="I1291" s="271"/>
      <c r="J1291" s="267"/>
      <c r="K1291" s="267"/>
      <c r="L1291" s="272"/>
      <c r="M1291" s="273"/>
      <c r="N1291" s="274"/>
      <c r="O1291" s="274"/>
      <c r="P1291" s="274"/>
      <c r="Q1291" s="274"/>
      <c r="R1291" s="274"/>
      <c r="S1291" s="274"/>
      <c r="T1291" s="275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76" t="s">
        <v>248</v>
      </c>
      <c r="AU1291" s="276" t="s">
        <v>78</v>
      </c>
      <c r="AV1291" s="16" t="s">
        <v>109</v>
      </c>
      <c r="AW1291" s="16" t="s">
        <v>32</v>
      </c>
      <c r="AX1291" s="16" t="s">
        <v>69</v>
      </c>
      <c r="AY1291" s="276" t="s">
        <v>238</v>
      </c>
    </row>
    <row r="1292" s="13" customFormat="1">
      <c r="A1292" s="13"/>
      <c r="B1292" s="234"/>
      <c r="C1292" s="235"/>
      <c r="D1292" s="227" t="s">
        <v>248</v>
      </c>
      <c r="E1292" s="236" t="s">
        <v>19</v>
      </c>
      <c r="F1292" s="237" t="s">
        <v>549</v>
      </c>
      <c r="G1292" s="235"/>
      <c r="H1292" s="236" t="s">
        <v>19</v>
      </c>
      <c r="I1292" s="238"/>
      <c r="J1292" s="235"/>
      <c r="K1292" s="235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248</v>
      </c>
      <c r="AU1292" s="243" t="s">
        <v>78</v>
      </c>
      <c r="AV1292" s="13" t="s">
        <v>76</v>
      </c>
      <c r="AW1292" s="13" t="s">
        <v>32</v>
      </c>
      <c r="AX1292" s="13" t="s">
        <v>69</v>
      </c>
      <c r="AY1292" s="243" t="s">
        <v>238</v>
      </c>
    </row>
    <row r="1293" s="13" customFormat="1">
      <c r="A1293" s="13"/>
      <c r="B1293" s="234"/>
      <c r="C1293" s="235"/>
      <c r="D1293" s="227" t="s">
        <v>248</v>
      </c>
      <c r="E1293" s="236" t="s">
        <v>19</v>
      </c>
      <c r="F1293" s="237" t="s">
        <v>1217</v>
      </c>
      <c r="G1293" s="235"/>
      <c r="H1293" s="236" t="s">
        <v>19</v>
      </c>
      <c r="I1293" s="238"/>
      <c r="J1293" s="235"/>
      <c r="K1293" s="235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248</v>
      </c>
      <c r="AU1293" s="243" t="s">
        <v>78</v>
      </c>
      <c r="AV1293" s="13" t="s">
        <v>76</v>
      </c>
      <c r="AW1293" s="13" t="s">
        <v>32</v>
      </c>
      <c r="AX1293" s="13" t="s">
        <v>69</v>
      </c>
      <c r="AY1293" s="243" t="s">
        <v>238</v>
      </c>
    </row>
    <row r="1294" s="14" customFormat="1">
      <c r="A1294" s="14"/>
      <c r="B1294" s="244"/>
      <c r="C1294" s="245"/>
      <c r="D1294" s="227" t="s">
        <v>248</v>
      </c>
      <c r="E1294" s="246" t="s">
        <v>19</v>
      </c>
      <c r="F1294" s="247" t="s">
        <v>1218</v>
      </c>
      <c r="G1294" s="245"/>
      <c r="H1294" s="248">
        <v>159.22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248</v>
      </c>
      <c r="AU1294" s="254" t="s">
        <v>78</v>
      </c>
      <c r="AV1294" s="14" t="s">
        <v>78</v>
      </c>
      <c r="AW1294" s="14" t="s">
        <v>32</v>
      </c>
      <c r="AX1294" s="14" t="s">
        <v>69</v>
      </c>
      <c r="AY1294" s="254" t="s">
        <v>238</v>
      </c>
    </row>
    <row r="1295" s="16" customFormat="1">
      <c r="A1295" s="16"/>
      <c r="B1295" s="266"/>
      <c r="C1295" s="267"/>
      <c r="D1295" s="227" t="s">
        <v>248</v>
      </c>
      <c r="E1295" s="268" t="s">
        <v>19</v>
      </c>
      <c r="F1295" s="269" t="s">
        <v>550</v>
      </c>
      <c r="G1295" s="267"/>
      <c r="H1295" s="270">
        <v>159.22</v>
      </c>
      <c r="I1295" s="271"/>
      <c r="J1295" s="267"/>
      <c r="K1295" s="267"/>
      <c r="L1295" s="272"/>
      <c r="M1295" s="273"/>
      <c r="N1295" s="274"/>
      <c r="O1295" s="274"/>
      <c r="P1295" s="274"/>
      <c r="Q1295" s="274"/>
      <c r="R1295" s="274"/>
      <c r="S1295" s="274"/>
      <c r="T1295" s="275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76" t="s">
        <v>248</v>
      </c>
      <c r="AU1295" s="276" t="s">
        <v>78</v>
      </c>
      <c r="AV1295" s="16" t="s">
        <v>109</v>
      </c>
      <c r="AW1295" s="16" t="s">
        <v>32</v>
      </c>
      <c r="AX1295" s="16" t="s">
        <v>69</v>
      </c>
      <c r="AY1295" s="276" t="s">
        <v>238</v>
      </c>
    </row>
    <row r="1296" s="15" customFormat="1">
      <c r="A1296" s="15"/>
      <c r="B1296" s="255"/>
      <c r="C1296" s="256"/>
      <c r="D1296" s="227" t="s">
        <v>248</v>
      </c>
      <c r="E1296" s="257" t="s">
        <v>19</v>
      </c>
      <c r="F1296" s="258" t="s">
        <v>253</v>
      </c>
      <c r="G1296" s="256"/>
      <c r="H1296" s="259">
        <v>709.88999999999999</v>
      </c>
      <c r="I1296" s="260"/>
      <c r="J1296" s="256"/>
      <c r="K1296" s="256"/>
      <c r="L1296" s="261"/>
      <c r="M1296" s="262"/>
      <c r="N1296" s="263"/>
      <c r="O1296" s="263"/>
      <c r="P1296" s="263"/>
      <c r="Q1296" s="263"/>
      <c r="R1296" s="263"/>
      <c r="S1296" s="263"/>
      <c r="T1296" s="264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5" t="s">
        <v>248</v>
      </c>
      <c r="AU1296" s="265" t="s">
        <v>78</v>
      </c>
      <c r="AV1296" s="15" t="s">
        <v>244</v>
      </c>
      <c r="AW1296" s="15" t="s">
        <v>32</v>
      </c>
      <c r="AX1296" s="15" t="s">
        <v>76</v>
      </c>
      <c r="AY1296" s="265" t="s">
        <v>238</v>
      </c>
    </row>
    <row r="1297" s="2" customFormat="1" ht="24.15" customHeight="1">
      <c r="A1297" s="39"/>
      <c r="B1297" s="40"/>
      <c r="C1297" s="214" t="s">
        <v>816</v>
      </c>
      <c r="D1297" s="214" t="s">
        <v>240</v>
      </c>
      <c r="E1297" s="215" t="s">
        <v>1219</v>
      </c>
      <c r="F1297" s="216" t="s">
        <v>1220</v>
      </c>
      <c r="G1297" s="217" t="s">
        <v>107</v>
      </c>
      <c r="H1297" s="218">
        <v>2.8500000000000001</v>
      </c>
      <c r="I1297" s="219"/>
      <c r="J1297" s="220">
        <f>ROUND(I1297*H1297,2)</f>
        <v>0</v>
      </c>
      <c r="K1297" s="216" t="s">
        <v>243</v>
      </c>
      <c r="L1297" s="45"/>
      <c r="M1297" s="221" t="s">
        <v>19</v>
      </c>
      <c r="N1297" s="222" t="s">
        <v>40</v>
      </c>
      <c r="O1297" s="85"/>
      <c r="P1297" s="223">
        <f>O1297*H1297</f>
        <v>0</v>
      </c>
      <c r="Q1297" s="223">
        <v>0.016160000000000001</v>
      </c>
      <c r="R1297" s="223">
        <f>Q1297*H1297</f>
        <v>0.046056000000000007</v>
      </c>
      <c r="S1297" s="223">
        <v>0</v>
      </c>
      <c r="T1297" s="224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25" t="s">
        <v>244</v>
      </c>
      <c r="AT1297" s="225" t="s">
        <v>240</v>
      </c>
      <c r="AU1297" s="225" t="s">
        <v>78</v>
      </c>
      <c r="AY1297" s="18" t="s">
        <v>238</v>
      </c>
      <c r="BE1297" s="226">
        <f>IF(N1297="základní",J1297,0)</f>
        <v>0</v>
      </c>
      <c r="BF1297" s="226">
        <f>IF(N1297="snížená",J1297,0)</f>
        <v>0</v>
      </c>
      <c r="BG1297" s="226">
        <f>IF(N1297="zákl. přenesená",J1297,0)</f>
        <v>0</v>
      </c>
      <c r="BH1297" s="226">
        <f>IF(N1297="sníž. přenesená",J1297,0)</f>
        <v>0</v>
      </c>
      <c r="BI1297" s="226">
        <f>IF(N1297="nulová",J1297,0)</f>
        <v>0</v>
      </c>
      <c r="BJ1297" s="18" t="s">
        <v>76</v>
      </c>
      <c r="BK1297" s="226">
        <f>ROUND(I1297*H1297,2)</f>
        <v>0</v>
      </c>
      <c r="BL1297" s="18" t="s">
        <v>244</v>
      </c>
      <c r="BM1297" s="225" t="s">
        <v>1221</v>
      </c>
    </row>
    <row r="1298" s="2" customFormat="1">
      <c r="A1298" s="39"/>
      <c r="B1298" s="40"/>
      <c r="C1298" s="41"/>
      <c r="D1298" s="227" t="s">
        <v>245</v>
      </c>
      <c r="E1298" s="41"/>
      <c r="F1298" s="228" t="s">
        <v>1220</v>
      </c>
      <c r="G1298" s="41"/>
      <c r="H1298" s="41"/>
      <c r="I1298" s="229"/>
      <c r="J1298" s="41"/>
      <c r="K1298" s="41"/>
      <c r="L1298" s="45"/>
      <c r="M1298" s="230"/>
      <c r="N1298" s="231"/>
      <c r="O1298" s="85"/>
      <c r="P1298" s="85"/>
      <c r="Q1298" s="85"/>
      <c r="R1298" s="85"/>
      <c r="S1298" s="85"/>
      <c r="T1298" s="86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245</v>
      </c>
      <c r="AU1298" s="18" t="s">
        <v>78</v>
      </c>
    </row>
    <row r="1299" s="2" customFormat="1">
      <c r="A1299" s="39"/>
      <c r="B1299" s="40"/>
      <c r="C1299" s="41"/>
      <c r="D1299" s="232" t="s">
        <v>246</v>
      </c>
      <c r="E1299" s="41"/>
      <c r="F1299" s="233" t="s">
        <v>1222</v>
      </c>
      <c r="G1299" s="41"/>
      <c r="H1299" s="41"/>
      <c r="I1299" s="229"/>
      <c r="J1299" s="41"/>
      <c r="K1299" s="41"/>
      <c r="L1299" s="45"/>
      <c r="M1299" s="230"/>
      <c r="N1299" s="231"/>
      <c r="O1299" s="85"/>
      <c r="P1299" s="85"/>
      <c r="Q1299" s="85"/>
      <c r="R1299" s="85"/>
      <c r="S1299" s="85"/>
      <c r="T1299" s="86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T1299" s="18" t="s">
        <v>246</v>
      </c>
      <c r="AU1299" s="18" t="s">
        <v>78</v>
      </c>
    </row>
    <row r="1300" s="13" customFormat="1">
      <c r="A1300" s="13"/>
      <c r="B1300" s="234"/>
      <c r="C1300" s="235"/>
      <c r="D1300" s="227" t="s">
        <v>248</v>
      </c>
      <c r="E1300" s="236" t="s">
        <v>19</v>
      </c>
      <c r="F1300" s="237" t="s">
        <v>262</v>
      </c>
      <c r="G1300" s="235"/>
      <c r="H1300" s="236" t="s">
        <v>19</v>
      </c>
      <c r="I1300" s="238"/>
      <c r="J1300" s="235"/>
      <c r="K1300" s="235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3" t="s">
        <v>248</v>
      </c>
      <c r="AU1300" s="243" t="s">
        <v>78</v>
      </c>
      <c r="AV1300" s="13" t="s">
        <v>76</v>
      </c>
      <c r="AW1300" s="13" t="s">
        <v>32</v>
      </c>
      <c r="AX1300" s="13" t="s">
        <v>69</v>
      </c>
      <c r="AY1300" s="243" t="s">
        <v>238</v>
      </c>
    </row>
    <row r="1301" s="13" customFormat="1">
      <c r="A1301" s="13"/>
      <c r="B1301" s="234"/>
      <c r="C1301" s="235"/>
      <c r="D1301" s="227" t="s">
        <v>248</v>
      </c>
      <c r="E1301" s="236" t="s">
        <v>19</v>
      </c>
      <c r="F1301" s="237" t="s">
        <v>1223</v>
      </c>
      <c r="G1301" s="235"/>
      <c r="H1301" s="236" t="s">
        <v>19</v>
      </c>
      <c r="I1301" s="238"/>
      <c r="J1301" s="235"/>
      <c r="K1301" s="235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248</v>
      </c>
      <c r="AU1301" s="243" t="s">
        <v>78</v>
      </c>
      <c r="AV1301" s="13" t="s">
        <v>76</v>
      </c>
      <c r="AW1301" s="13" t="s">
        <v>32</v>
      </c>
      <c r="AX1301" s="13" t="s">
        <v>69</v>
      </c>
      <c r="AY1301" s="243" t="s">
        <v>238</v>
      </c>
    </row>
    <row r="1302" s="14" customFormat="1">
      <c r="A1302" s="14"/>
      <c r="B1302" s="244"/>
      <c r="C1302" s="245"/>
      <c r="D1302" s="227" t="s">
        <v>248</v>
      </c>
      <c r="E1302" s="246" t="s">
        <v>19</v>
      </c>
      <c r="F1302" s="247" t="s">
        <v>1224</v>
      </c>
      <c r="G1302" s="245"/>
      <c r="H1302" s="248">
        <v>0.54000000000000004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248</v>
      </c>
      <c r="AU1302" s="254" t="s">
        <v>78</v>
      </c>
      <c r="AV1302" s="14" t="s">
        <v>78</v>
      </c>
      <c r="AW1302" s="14" t="s">
        <v>32</v>
      </c>
      <c r="AX1302" s="14" t="s">
        <v>69</v>
      </c>
      <c r="AY1302" s="254" t="s">
        <v>238</v>
      </c>
    </row>
    <row r="1303" s="14" customFormat="1">
      <c r="A1303" s="14"/>
      <c r="B1303" s="244"/>
      <c r="C1303" s="245"/>
      <c r="D1303" s="227" t="s">
        <v>248</v>
      </c>
      <c r="E1303" s="246" t="s">
        <v>19</v>
      </c>
      <c r="F1303" s="247" t="s">
        <v>1225</v>
      </c>
      <c r="G1303" s="245"/>
      <c r="H1303" s="248">
        <v>0.54000000000000004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248</v>
      </c>
      <c r="AU1303" s="254" t="s">
        <v>78</v>
      </c>
      <c r="AV1303" s="14" t="s">
        <v>78</v>
      </c>
      <c r="AW1303" s="14" t="s">
        <v>32</v>
      </c>
      <c r="AX1303" s="14" t="s">
        <v>69</v>
      </c>
      <c r="AY1303" s="254" t="s">
        <v>238</v>
      </c>
    </row>
    <row r="1304" s="14" customFormat="1">
      <c r="A1304" s="14"/>
      <c r="B1304" s="244"/>
      <c r="C1304" s="245"/>
      <c r="D1304" s="227" t="s">
        <v>248</v>
      </c>
      <c r="E1304" s="246" t="s">
        <v>19</v>
      </c>
      <c r="F1304" s="247" t="s">
        <v>1226</v>
      </c>
      <c r="G1304" s="245"/>
      <c r="H1304" s="248">
        <v>0.58999999999999997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248</v>
      </c>
      <c r="AU1304" s="254" t="s">
        <v>78</v>
      </c>
      <c r="AV1304" s="14" t="s">
        <v>78</v>
      </c>
      <c r="AW1304" s="14" t="s">
        <v>32</v>
      </c>
      <c r="AX1304" s="14" t="s">
        <v>69</v>
      </c>
      <c r="AY1304" s="254" t="s">
        <v>238</v>
      </c>
    </row>
    <row r="1305" s="16" customFormat="1">
      <c r="A1305" s="16"/>
      <c r="B1305" s="266"/>
      <c r="C1305" s="267"/>
      <c r="D1305" s="227" t="s">
        <v>248</v>
      </c>
      <c r="E1305" s="268" t="s">
        <v>19</v>
      </c>
      <c r="F1305" s="269" t="s">
        <v>264</v>
      </c>
      <c r="G1305" s="267"/>
      <c r="H1305" s="270">
        <v>1.6699999999999999</v>
      </c>
      <c r="I1305" s="271"/>
      <c r="J1305" s="267"/>
      <c r="K1305" s="267"/>
      <c r="L1305" s="272"/>
      <c r="M1305" s="273"/>
      <c r="N1305" s="274"/>
      <c r="O1305" s="274"/>
      <c r="P1305" s="274"/>
      <c r="Q1305" s="274"/>
      <c r="R1305" s="274"/>
      <c r="S1305" s="274"/>
      <c r="T1305" s="275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T1305" s="276" t="s">
        <v>248</v>
      </c>
      <c r="AU1305" s="276" t="s">
        <v>78</v>
      </c>
      <c r="AV1305" s="16" t="s">
        <v>109</v>
      </c>
      <c r="AW1305" s="16" t="s">
        <v>32</v>
      </c>
      <c r="AX1305" s="16" t="s">
        <v>69</v>
      </c>
      <c r="AY1305" s="276" t="s">
        <v>238</v>
      </c>
    </row>
    <row r="1306" s="13" customFormat="1">
      <c r="A1306" s="13"/>
      <c r="B1306" s="234"/>
      <c r="C1306" s="235"/>
      <c r="D1306" s="227" t="s">
        <v>248</v>
      </c>
      <c r="E1306" s="236" t="s">
        <v>19</v>
      </c>
      <c r="F1306" s="237" t="s">
        <v>774</v>
      </c>
      <c r="G1306" s="235"/>
      <c r="H1306" s="236" t="s">
        <v>19</v>
      </c>
      <c r="I1306" s="238"/>
      <c r="J1306" s="235"/>
      <c r="K1306" s="235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248</v>
      </c>
      <c r="AU1306" s="243" t="s">
        <v>78</v>
      </c>
      <c r="AV1306" s="13" t="s">
        <v>76</v>
      </c>
      <c r="AW1306" s="13" t="s">
        <v>32</v>
      </c>
      <c r="AX1306" s="13" t="s">
        <v>69</v>
      </c>
      <c r="AY1306" s="243" t="s">
        <v>238</v>
      </c>
    </row>
    <row r="1307" s="13" customFormat="1">
      <c r="A1307" s="13"/>
      <c r="B1307" s="234"/>
      <c r="C1307" s="235"/>
      <c r="D1307" s="227" t="s">
        <v>248</v>
      </c>
      <c r="E1307" s="236" t="s">
        <v>19</v>
      </c>
      <c r="F1307" s="237" t="s">
        <v>1223</v>
      </c>
      <c r="G1307" s="235"/>
      <c r="H1307" s="236" t="s">
        <v>19</v>
      </c>
      <c r="I1307" s="238"/>
      <c r="J1307" s="235"/>
      <c r="K1307" s="235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248</v>
      </c>
      <c r="AU1307" s="243" t="s">
        <v>78</v>
      </c>
      <c r="AV1307" s="13" t="s">
        <v>76</v>
      </c>
      <c r="AW1307" s="13" t="s">
        <v>32</v>
      </c>
      <c r="AX1307" s="13" t="s">
        <v>69</v>
      </c>
      <c r="AY1307" s="243" t="s">
        <v>238</v>
      </c>
    </row>
    <row r="1308" s="14" customFormat="1">
      <c r="A1308" s="14"/>
      <c r="B1308" s="244"/>
      <c r="C1308" s="245"/>
      <c r="D1308" s="227" t="s">
        <v>248</v>
      </c>
      <c r="E1308" s="246" t="s">
        <v>19</v>
      </c>
      <c r="F1308" s="247" t="s">
        <v>1227</v>
      </c>
      <c r="G1308" s="245"/>
      <c r="H1308" s="248">
        <v>0.58999999999999997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248</v>
      </c>
      <c r="AU1308" s="254" t="s">
        <v>78</v>
      </c>
      <c r="AV1308" s="14" t="s">
        <v>78</v>
      </c>
      <c r="AW1308" s="14" t="s">
        <v>32</v>
      </c>
      <c r="AX1308" s="14" t="s">
        <v>69</v>
      </c>
      <c r="AY1308" s="254" t="s">
        <v>238</v>
      </c>
    </row>
    <row r="1309" s="14" customFormat="1">
      <c r="A1309" s="14"/>
      <c r="B1309" s="244"/>
      <c r="C1309" s="245"/>
      <c r="D1309" s="227" t="s">
        <v>248</v>
      </c>
      <c r="E1309" s="246" t="s">
        <v>19</v>
      </c>
      <c r="F1309" s="247" t="s">
        <v>1228</v>
      </c>
      <c r="G1309" s="245"/>
      <c r="H1309" s="248">
        <v>0.58999999999999997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248</v>
      </c>
      <c r="AU1309" s="254" t="s">
        <v>78</v>
      </c>
      <c r="AV1309" s="14" t="s">
        <v>78</v>
      </c>
      <c r="AW1309" s="14" t="s">
        <v>32</v>
      </c>
      <c r="AX1309" s="14" t="s">
        <v>69</v>
      </c>
      <c r="AY1309" s="254" t="s">
        <v>238</v>
      </c>
    </row>
    <row r="1310" s="16" customFormat="1">
      <c r="A1310" s="16"/>
      <c r="B1310" s="266"/>
      <c r="C1310" s="267"/>
      <c r="D1310" s="227" t="s">
        <v>248</v>
      </c>
      <c r="E1310" s="268" t="s">
        <v>19</v>
      </c>
      <c r="F1310" s="269" t="s">
        <v>541</v>
      </c>
      <c r="G1310" s="267"/>
      <c r="H1310" s="270">
        <v>1.1799999999999999</v>
      </c>
      <c r="I1310" s="271"/>
      <c r="J1310" s="267"/>
      <c r="K1310" s="267"/>
      <c r="L1310" s="272"/>
      <c r="M1310" s="273"/>
      <c r="N1310" s="274"/>
      <c r="O1310" s="274"/>
      <c r="P1310" s="274"/>
      <c r="Q1310" s="274"/>
      <c r="R1310" s="274"/>
      <c r="S1310" s="274"/>
      <c r="T1310" s="275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6" t="s">
        <v>248</v>
      </c>
      <c r="AU1310" s="276" t="s">
        <v>78</v>
      </c>
      <c r="AV1310" s="16" t="s">
        <v>109</v>
      </c>
      <c r="AW1310" s="16" t="s">
        <v>32</v>
      </c>
      <c r="AX1310" s="16" t="s">
        <v>69</v>
      </c>
      <c r="AY1310" s="276" t="s">
        <v>238</v>
      </c>
    </row>
    <row r="1311" s="15" customFormat="1">
      <c r="A1311" s="15"/>
      <c r="B1311" s="255"/>
      <c r="C1311" s="256"/>
      <c r="D1311" s="227" t="s">
        <v>248</v>
      </c>
      <c r="E1311" s="257" t="s">
        <v>19</v>
      </c>
      <c r="F1311" s="258" t="s">
        <v>253</v>
      </c>
      <c r="G1311" s="256"/>
      <c r="H1311" s="259">
        <v>2.8500000000000001</v>
      </c>
      <c r="I1311" s="260"/>
      <c r="J1311" s="256"/>
      <c r="K1311" s="256"/>
      <c r="L1311" s="261"/>
      <c r="M1311" s="262"/>
      <c r="N1311" s="263"/>
      <c r="O1311" s="263"/>
      <c r="P1311" s="263"/>
      <c r="Q1311" s="263"/>
      <c r="R1311" s="263"/>
      <c r="S1311" s="263"/>
      <c r="T1311" s="264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5" t="s">
        <v>248</v>
      </c>
      <c r="AU1311" s="265" t="s">
        <v>78</v>
      </c>
      <c r="AV1311" s="15" t="s">
        <v>244</v>
      </c>
      <c r="AW1311" s="15" t="s">
        <v>32</v>
      </c>
      <c r="AX1311" s="15" t="s">
        <v>76</v>
      </c>
      <c r="AY1311" s="265" t="s">
        <v>238</v>
      </c>
    </row>
    <row r="1312" s="2" customFormat="1" ht="24.15" customHeight="1">
      <c r="A1312" s="39"/>
      <c r="B1312" s="40"/>
      <c r="C1312" s="214" t="s">
        <v>1229</v>
      </c>
      <c r="D1312" s="214" t="s">
        <v>240</v>
      </c>
      <c r="E1312" s="215" t="s">
        <v>1230</v>
      </c>
      <c r="F1312" s="216" t="s">
        <v>1231</v>
      </c>
      <c r="G1312" s="217" t="s">
        <v>107</v>
      </c>
      <c r="H1312" s="218">
        <v>0.58999999999999997</v>
      </c>
      <c r="I1312" s="219"/>
      <c r="J1312" s="220">
        <f>ROUND(I1312*H1312,2)</f>
        <v>0</v>
      </c>
      <c r="K1312" s="216" t="s">
        <v>243</v>
      </c>
      <c r="L1312" s="45"/>
      <c r="M1312" s="221" t="s">
        <v>19</v>
      </c>
      <c r="N1312" s="222" t="s">
        <v>40</v>
      </c>
      <c r="O1312" s="85"/>
      <c r="P1312" s="223">
        <f>O1312*H1312</f>
        <v>0</v>
      </c>
      <c r="Q1312" s="223">
        <v>0.018360000000000001</v>
      </c>
      <c r="R1312" s="223">
        <f>Q1312*H1312</f>
        <v>0.010832400000000001</v>
      </c>
      <c r="S1312" s="223">
        <v>0</v>
      </c>
      <c r="T1312" s="224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25" t="s">
        <v>244</v>
      </c>
      <c r="AT1312" s="225" t="s">
        <v>240</v>
      </c>
      <c r="AU1312" s="225" t="s">
        <v>78</v>
      </c>
      <c r="AY1312" s="18" t="s">
        <v>238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8" t="s">
        <v>76</v>
      </c>
      <c r="BK1312" s="226">
        <f>ROUND(I1312*H1312,2)</f>
        <v>0</v>
      </c>
      <c r="BL1312" s="18" t="s">
        <v>244</v>
      </c>
      <c r="BM1312" s="225" t="s">
        <v>1232</v>
      </c>
    </row>
    <row r="1313" s="2" customFormat="1">
      <c r="A1313" s="39"/>
      <c r="B1313" s="40"/>
      <c r="C1313" s="41"/>
      <c r="D1313" s="227" t="s">
        <v>245</v>
      </c>
      <c r="E1313" s="41"/>
      <c r="F1313" s="228" t="s">
        <v>1231</v>
      </c>
      <c r="G1313" s="41"/>
      <c r="H1313" s="41"/>
      <c r="I1313" s="229"/>
      <c r="J1313" s="41"/>
      <c r="K1313" s="41"/>
      <c r="L1313" s="45"/>
      <c r="M1313" s="230"/>
      <c r="N1313" s="231"/>
      <c r="O1313" s="85"/>
      <c r="P1313" s="85"/>
      <c r="Q1313" s="85"/>
      <c r="R1313" s="85"/>
      <c r="S1313" s="85"/>
      <c r="T1313" s="86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245</v>
      </c>
      <c r="AU1313" s="18" t="s">
        <v>78</v>
      </c>
    </row>
    <row r="1314" s="2" customFormat="1">
      <c r="A1314" s="39"/>
      <c r="B1314" s="40"/>
      <c r="C1314" s="41"/>
      <c r="D1314" s="232" t="s">
        <v>246</v>
      </c>
      <c r="E1314" s="41"/>
      <c r="F1314" s="233" t="s">
        <v>1233</v>
      </c>
      <c r="G1314" s="41"/>
      <c r="H1314" s="41"/>
      <c r="I1314" s="229"/>
      <c r="J1314" s="41"/>
      <c r="K1314" s="41"/>
      <c r="L1314" s="45"/>
      <c r="M1314" s="230"/>
      <c r="N1314" s="231"/>
      <c r="O1314" s="85"/>
      <c r="P1314" s="85"/>
      <c r="Q1314" s="85"/>
      <c r="R1314" s="85"/>
      <c r="S1314" s="85"/>
      <c r="T1314" s="86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18" t="s">
        <v>246</v>
      </c>
      <c r="AU1314" s="18" t="s">
        <v>78</v>
      </c>
    </row>
    <row r="1315" s="13" customFormat="1">
      <c r="A1315" s="13"/>
      <c r="B1315" s="234"/>
      <c r="C1315" s="235"/>
      <c r="D1315" s="227" t="s">
        <v>248</v>
      </c>
      <c r="E1315" s="236" t="s">
        <v>19</v>
      </c>
      <c r="F1315" s="237" t="s">
        <v>779</v>
      </c>
      <c r="G1315" s="235"/>
      <c r="H1315" s="236" t="s">
        <v>19</v>
      </c>
      <c r="I1315" s="238"/>
      <c r="J1315" s="235"/>
      <c r="K1315" s="235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248</v>
      </c>
      <c r="AU1315" s="243" t="s">
        <v>78</v>
      </c>
      <c r="AV1315" s="13" t="s">
        <v>76</v>
      </c>
      <c r="AW1315" s="13" t="s">
        <v>32</v>
      </c>
      <c r="AX1315" s="13" t="s">
        <v>69</v>
      </c>
      <c r="AY1315" s="243" t="s">
        <v>238</v>
      </c>
    </row>
    <row r="1316" s="13" customFormat="1">
      <c r="A1316" s="13"/>
      <c r="B1316" s="234"/>
      <c r="C1316" s="235"/>
      <c r="D1316" s="227" t="s">
        <v>248</v>
      </c>
      <c r="E1316" s="236" t="s">
        <v>19</v>
      </c>
      <c r="F1316" s="237" t="s">
        <v>1234</v>
      </c>
      <c r="G1316" s="235"/>
      <c r="H1316" s="236" t="s">
        <v>19</v>
      </c>
      <c r="I1316" s="238"/>
      <c r="J1316" s="235"/>
      <c r="K1316" s="235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248</v>
      </c>
      <c r="AU1316" s="243" t="s">
        <v>78</v>
      </c>
      <c r="AV1316" s="13" t="s">
        <v>76</v>
      </c>
      <c r="AW1316" s="13" t="s">
        <v>32</v>
      </c>
      <c r="AX1316" s="13" t="s">
        <v>69</v>
      </c>
      <c r="AY1316" s="243" t="s">
        <v>238</v>
      </c>
    </row>
    <row r="1317" s="14" customFormat="1">
      <c r="A1317" s="14"/>
      <c r="B1317" s="244"/>
      <c r="C1317" s="245"/>
      <c r="D1317" s="227" t="s">
        <v>248</v>
      </c>
      <c r="E1317" s="246" t="s">
        <v>19</v>
      </c>
      <c r="F1317" s="247" t="s">
        <v>1235</v>
      </c>
      <c r="G1317" s="245"/>
      <c r="H1317" s="248">
        <v>0.58999999999999997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248</v>
      </c>
      <c r="AU1317" s="254" t="s">
        <v>78</v>
      </c>
      <c r="AV1317" s="14" t="s">
        <v>78</v>
      </c>
      <c r="AW1317" s="14" t="s">
        <v>32</v>
      </c>
      <c r="AX1317" s="14" t="s">
        <v>69</v>
      </c>
      <c r="AY1317" s="254" t="s">
        <v>238</v>
      </c>
    </row>
    <row r="1318" s="16" customFormat="1">
      <c r="A1318" s="16"/>
      <c r="B1318" s="266"/>
      <c r="C1318" s="267"/>
      <c r="D1318" s="227" t="s">
        <v>248</v>
      </c>
      <c r="E1318" s="268" t="s">
        <v>19</v>
      </c>
      <c r="F1318" s="269" t="s">
        <v>550</v>
      </c>
      <c r="G1318" s="267"/>
      <c r="H1318" s="270">
        <v>0.58999999999999997</v>
      </c>
      <c r="I1318" s="271"/>
      <c r="J1318" s="267"/>
      <c r="K1318" s="267"/>
      <c r="L1318" s="272"/>
      <c r="M1318" s="273"/>
      <c r="N1318" s="274"/>
      <c r="O1318" s="274"/>
      <c r="P1318" s="274"/>
      <c r="Q1318" s="274"/>
      <c r="R1318" s="274"/>
      <c r="S1318" s="274"/>
      <c r="T1318" s="275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76" t="s">
        <v>248</v>
      </c>
      <c r="AU1318" s="276" t="s">
        <v>78</v>
      </c>
      <c r="AV1318" s="16" t="s">
        <v>109</v>
      </c>
      <c r="AW1318" s="16" t="s">
        <v>32</v>
      </c>
      <c r="AX1318" s="16" t="s">
        <v>69</v>
      </c>
      <c r="AY1318" s="276" t="s">
        <v>238</v>
      </c>
    </row>
    <row r="1319" s="15" customFormat="1">
      <c r="A1319" s="15"/>
      <c r="B1319" s="255"/>
      <c r="C1319" s="256"/>
      <c r="D1319" s="227" t="s">
        <v>248</v>
      </c>
      <c r="E1319" s="257" t="s">
        <v>19</v>
      </c>
      <c r="F1319" s="258" t="s">
        <v>253</v>
      </c>
      <c r="G1319" s="256"/>
      <c r="H1319" s="259">
        <v>0.58999999999999997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248</v>
      </c>
      <c r="AU1319" s="265" t="s">
        <v>78</v>
      </c>
      <c r="AV1319" s="15" t="s">
        <v>244</v>
      </c>
      <c r="AW1319" s="15" t="s">
        <v>32</v>
      </c>
      <c r="AX1319" s="15" t="s">
        <v>76</v>
      </c>
      <c r="AY1319" s="265" t="s">
        <v>238</v>
      </c>
    </row>
    <row r="1320" s="2" customFormat="1" ht="24.15" customHeight="1">
      <c r="A1320" s="39"/>
      <c r="B1320" s="40"/>
      <c r="C1320" s="214" t="s">
        <v>822</v>
      </c>
      <c r="D1320" s="214" t="s">
        <v>240</v>
      </c>
      <c r="E1320" s="215" t="s">
        <v>1236</v>
      </c>
      <c r="F1320" s="216" t="s">
        <v>1237</v>
      </c>
      <c r="G1320" s="217" t="s">
        <v>107</v>
      </c>
      <c r="H1320" s="218">
        <v>2.8999999999999999</v>
      </c>
      <c r="I1320" s="219"/>
      <c r="J1320" s="220">
        <f>ROUND(I1320*H1320,2)</f>
        <v>0</v>
      </c>
      <c r="K1320" s="216" t="s">
        <v>243</v>
      </c>
      <c r="L1320" s="45"/>
      <c r="M1320" s="221" t="s">
        <v>19</v>
      </c>
      <c r="N1320" s="222" t="s">
        <v>40</v>
      </c>
      <c r="O1320" s="85"/>
      <c r="P1320" s="223">
        <f>O1320*H1320</f>
        <v>0</v>
      </c>
      <c r="Q1320" s="223">
        <v>0.021010000000000001</v>
      </c>
      <c r="R1320" s="223">
        <f>Q1320*H1320</f>
        <v>0.060929000000000004</v>
      </c>
      <c r="S1320" s="223">
        <v>0</v>
      </c>
      <c r="T1320" s="224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25" t="s">
        <v>244</v>
      </c>
      <c r="AT1320" s="225" t="s">
        <v>240</v>
      </c>
      <c r="AU1320" s="225" t="s">
        <v>78</v>
      </c>
      <c r="AY1320" s="18" t="s">
        <v>238</v>
      </c>
      <c r="BE1320" s="226">
        <f>IF(N1320="základní",J1320,0)</f>
        <v>0</v>
      </c>
      <c r="BF1320" s="226">
        <f>IF(N1320="snížená",J1320,0)</f>
        <v>0</v>
      </c>
      <c r="BG1320" s="226">
        <f>IF(N1320="zákl. přenesená",J1320,0)</f>
        <v>0</v>
      </c>
      <c r="BH1320" s="226">
        <f>IF(N1320="sníž. přenesená",J1320,0)</f>
        <v>0</v>
      </c>
      <c r="BI1320" s="226">
        <f>IF(N1320="nulová",J1320,0)</f>
        <v>0</v>
      </c>
      <c r="BJ1320" s="18" t="s">
        <v>76</v>
      </c>
      <c r="BK1320" s="226">
        <f>ROUND(I1320*H1320,2)</f>
        <v>0</v>
      </c>
      <c r="BL1320" s="18" t="s">
        <v>244</v>
      </c>
      <c r="BM1320" s="225" t="s">
        <v>1238</v>
      </c>
    </row>
    <row r="1321" s="2" customFormat="1">
      <c r="A1321" s="39"/>
      <c r="B1321" s="40"/>
      <c r="C1321" s="41"/>
      <c r="D1321" s="227" t="s">
        <v>245</v>
      </c>
      <c r="E1321" s="41"/>
      <c r="F1321" s="228" t="s">
        <v>1237</v>
      </c>
      <c r="G1321" s="41"/>
      <c r="H1321" s="41"/>
      <c r="I1321" s="229"/>
      <c r="J1321" s="41"/>
      <c r="K1321" s="41"/>
      <c r="L1321" s="45"/>
      <c r="M1321" s="230"/>
      <c r="N1321" s="231"/>
      <c r="O1321" s="85"/>
      <c r="P1321" s="85"/>
      <c r="Q1321" s="85"/>
      <c r="R1321" s="85"/>
      <c r="S1321" s="85"/>
      <c r="T1321" s="86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245</v>
      </c>
      <c r="AU1321" s="18" t="s">
        <v>78</v>
      </c>
    </row>
    <row r="1322" s="2" customFormat="1">
      <c r="A1322" s="39"/>
      <c r="B1322" s="40"/>
      <c r="C1322" s="41"/>
      <c r="D1322" s="232" t="s">
        <v>246</v>
      </c>
      <c r="E1322" s="41"/>
      <c r="F1322" s="233" t="s">
        <v>1239</v>
      </c>
      <c r="G1322" s="41"/>
      <c r="H1322" s="41"/>
      <c r="I1322" s="229"/>
      <c r="J1322" s="41"/>
      <c r="K1322" s="41"/>
      <c r="L1322" s="45"/>
      <c r="M1322" s="230"/>
      <c r="N1322" s="231"/>
      <c r="O1322" s="85"/>
      <c r="P1322" s="85"/>
      <c r="Q1322" s="85"/>
      <c r="R1322" s="85"/>
      <c r="S1322" s="85"/>
      <c r="T1322" s="86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246</v>
      </c>
      <c r="AU1322" s="18" t="s">
        <v>78</v>
      </c>
    </row>
    <row r="1323" s="13" customFormat="1">
      <c r="A1323" s="13"/>
      <c r="B1323" s="234"/>
      <c r="C1323" s="235"/>
      <c r="D1323" s="227" t="s">
        <v>248</v>
      </c>
      <c r="E1323" s="236" t="s">
        <v>19</v>
      </c>
      <c r="F1323" s="237" t="s">
        <v>262</v>
      </c>
      <c r="G1323" s="235"/>
      <c r="H1323" s="236" t="s">
        <v>19</v>
      </c>
      <c r="I1323" s="238"/>
      <c r="J1323" s="235"/>
      <c r="K1323" s="235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248</v>
      </c>
      <c r="AU1323" s="243" t="s">
        <v>78</v>
      </c>
      <c r="AV1323" s="13" t="s">
        <v>76</v>
      </c>
      <c r="AW1323" s="13" t="s">
        <v>32</v>
      </c>
      <c r="AX1323" s="13" t="s">
        <v>69</v>
      </c>
      <c r="AY1323" s="243" t="s">
        <v>238</v>
      </c>
    </row>
    <row r="1324" s="13" customFormat="1">
      <c r="A1324" s="13"/>
      <c r="B1324" s="234"/>
      <c r="C1324" s="235"/>
      <c r="D1324" s="227" t="s">
        <v>248</v>
      </c>
      <c r="E1324" s="236" t="s">
        <v>19</v>
      </c>
      <c r="F1324" s="237" t="s">
        <v>1240</v>
      </c>
      <c r="G1324" s="235"/>
      <c r="H1324" s="236" t="s">
        <v>19</v>
      </c>
      <c r="I1324" s="238"/>
      <c r="J1324" s="235"/>
      <c r="K1324" s="235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248</v>
      </c>
      <c r="AU1324" s="243" t="s">
        <v>78</v>
      </c>
      <c r="AV1324" s="13" t="s">
        <v>76</v>
      </c>
      <c r="AW1324" s="13" t="s">
        <v>32</v>
      </c>
      <c r="AX1324" s="13" t="s">
        <v>69</v>
      </c>
      <c r="AY1324" s="243" t="s">
        <v>238</v>
      </c>
    </row>
    <row r="1325" s="14" customFormat="1">
      <c r="A1325" s="14"/>
      <c r="B1325" s="244"/>
      <c r="C1325" s="245"/>
      <c r="D1325" s="227" t="s">
        <v>248</v>
      </c>
      <c r="E1325" s="246" t="s">
        <v>19</v>
      </c>
      <c r="F1325" s="247" t="s">
        <v>1224</v>
      </c>
      <c r="G1325" s="245"/>
      <c r="H1325" s="248">
        <v>0.54000000000000004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248</v>
      </c>
      <c r="AU1325" s="254" t="s">
        <v>78</v>
      </c>
      <c r="AV1325" s="14" t="s">
        <v>78</v>
      </c>
      <c r="AW1325" s="14" t="s">
        <v>32</v>
      </c>
      <c r="AX1325" s="14" t="s">
        <v>69</v>
      </c>
      <c r="AY1325" s="254" t="s">
        <v>238</v>
      </c>
    </row>
    <row r="1326" s="14" customFormat="1">
      <c r="A1326" s="14"/>
      <c r="B1326" s="244"/>
      <c r="C1326" s="245"/>
      <c r="D1326" s="227" t="s">
        <v>248</v>
      </c>
      <c r="E1326" s="246" t="s">
        <v>19</v>
      </c>
      <c r="F1326" s="247" t="s">
        <v>1241</v>
      </c>
      <c r="G1326" s="245"/>
      <c r="H1326" s="248">
        <v>0.58999999999999997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248</v>
      </c>
      <c r="AU1326" s="254" t="s">
        <v>78</v>
      </c>
      <c r="AV1326" s="14" t="s">
        <v>78</v>
      </c>
      <c r="AW1326" s="14" t="s">
        <v>32</v>
      </c>
      <c r="AX1326" s="14" t="s">
        <v>69</v>
      </c>
      <c r="AY1326" s="254" t="s">
        <v>238</v>
      </c>
    </row>
    <row r="1327" s="16" customFormat="1">
      <c r="A1327" s="16"/>
      <c r="B1327" s="266"/>
      <c r="C1327" s="267"/>
      <c r="D1327" s="227" t="s">
        <v>248</v>
      </c>
      <c r="E1327" s="268" t="s">
        <v>19</v>
      </c>
      <c r="F1327" s="269" t="s">
        <v>264</v>
      </c>
      <c r="G1327" s="267"/>
      <c r="H1327" s="270">
        <v>1.1299999999999999</v>
      </c>
      <c r="I1327" s="271"/>
      <c r="J1327" s="267"/>
      <c r="K1327" s="267"/>
      <c r="L1327" s="272"/>
      <c r="M1327" s="273"/>
      <c r="N1327" s="274"/>
      <c r="O1327" s="274"/>
      <c r="P1327" s="274"/>
      <c r="Q1327" s="274"/>
      <c r="R1327" s="274"/>
      <c r="S1327" s="274"/>
      <c r="T1327" s="275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T1327" s="276" t="s">
        <v>248</v>
      </c>
      <c r="AU1327" s="276" t="s">
        <v>78</v>
      </c>
      <c r="AV1327" s="16" t="s">
        <v>109</v>
      </c>
      <c r="AW1327" s="16" t="s">
        <v>32</v>
      </c>
      <c r="AX1327" s="16" t="s">
        <v>69</v>
      </c>
      <c r="AY1327" s="276" t="s">
        <v>238</v>
      </c>
    </row>
    <row r="1328" s="13" customFormat="1">
      <c r="A1328" s="13"/>
      <c r="B1328" s="234"/>
      <c r="C1328" s="235"/>
      <c r="D1328" s="227" t="s">
        <v>248</v>
      </c>
      <c r="E1328" s="236" t="s">
        <v>19</v>
      </c>
      <c r="F1328" s="237" t="s">
        <v>774</v>
      </c>
      <c r="G1328" s="235"/>
      <c r="H1328" s="236" t="s">
        <v>19</v>
      </c>
      <c r="I1328" s="238"/>
      <c r="J1328" s="235"/>
      <c r="K1328" s="235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248</v>
      </c>
      <c r="AU1328" s="243" t="s">
        <v>78</v>
      </c>
      <c r="AV1328" s="13" t="s">
        <v>76</v>
      </c>
      <c r="AW1328" s="13" t="s">
        <v>32</v>
      </c>
      <c r="AX1328" s="13" t="s">
        <v>69</v>
      </c>
      <c r="AY1328" s="243" t="s">
        <v>238</v>
      </c>
    </row>
    <row r="1329" s="13" customFormat="1">
      <c r="A1329" s="13"/>
      <c r="B1329" s="234"/>
      <c r="C1329" s="235"/>
      <c r="D1329" s="227" t="s">
        <v>248</v>
      </c>
      <c r="E1329" s="236" t="s">
        <v>19</v>
      </c>
      <c r="F1329" s="237" t="s">
        <v>1240</v>
      </c>
      <c r="G1329" s="235"/>
      <c r="H1329" s="236" t="s">
        <v>19</v>
      </c>
      <c r="I1329" s="238"/>
      <c r="J1329" s="235"/>
      <c r="K1329" s="235"/>
      <c r="L1329" s="239"/>
      <c r="M1329" s="240"/>
      <c r="N1329" s="241"/>
      <c r="O1329" s="241"/>
      <c r="P1329" s="241"/>
      <c r="Q1329" s="241"/>
      <c r="R1329" s="241"/>
      <c r="S1329" s="241"/>
      <c r="T1329" s="24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3" t="s">
        <v>248</v>
      </c>
      <c r="AU1329" s="243" t="s">
        <v>78</v>
      </c>
      <c r="AV1329" s="13" t="s">
        <v>76</v>
      </c>
      <c r="AW1329" s="13" t="s">
        <v>32</v>
      </c>
      <c r="AX1329" s="13" t="s">
        <v>69</v>
      </c>
      <c r="AY1329" s="243" t="s">
        <v>238</v>
      </c>
    </row>
    <row r="1330" s="14" customFormat="1">
      <c r="A1330" s="14"/>
      <c r="B1330" s="244"/>
      <c r="C1330" s="245"/>
      <c r="D1330" s="227" t="s">
        <v>248</v>
      </c>
      <c r="E1330" s="246" t="s">
        <v>19</v>
      </c>
      <c r="F1330" s="247" t="s">
        <v>1227</v>
      </c>
      <c r="G1330" s="245"/>
      <c r="H1330" s="248">
        <v>0.58999999999999997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248</v>
      </c>
      <c r="AU1330" s="254" t="s">
        <v>78</v>
      </c>
      <c r="AV1330" s="14" t="s">
        <v>78</v>
      </c>
      <c r="AW1330" s="14" t="s">
        <v>32</v>
      </c>
      <c r="AX1330" s="14" t="s">
        <v>69</v>
      </c>
      <c r="AY1330" s="254" t="s">
        <v>238</v>
      </c>
    </row>
    <row r="1331" s="14" customFormat="1">
      <c r="A1331" s="14"/>
      <c r="B1331" s="244"/>
      <c r="C1331" s="245"/>
      <c r="D1331" s="227" t="s">
        <v>248</v>
      </c>
      <c r="E1331" s="246" t="s">
        <v>19</v>
      </c>
      <c r="F1331" s="247" t="s">
        <v>1242</v>
      </c>
      <c r="G1331" s="245"/>
      <c r="H1331" s="248">
        <v>0.58999999999999997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248</v>
      </c>
      <c r="AU1331" s="254" t="s">
        <v>78</v>
      </c>
      <c r="AV1331" s="14" t="s">
        <v>78</v>
      </c>
      <c r="AW1331" s="14" t="s">
        <v>32</v>
      </c>
      <c r="AX1331" s="14" t="s">
        <v>69</v>
      </c>
      <c r="AY1331" s="254" t="s">
        <v>238</v>
      </c>
    </row>
    <row r="1332" s="16" customFormat="1">
      <c r="A1332" s="16"/>
      <c r="B1332" s="266"/>
      <c r="C1332" s="267"/>
      <c r="D1332" s="227" t="s">
        <v>248</v>
      </c>
      <c r="E1332" s="268" t="s">
        <v>19</v>
      </c>
      <c r="F1332" s="269" t="s">
        <v>541</v>
      </c>
      <c r="G1332" s="267"/>
      <c r="H1332" s="270">
        <v>1.1799999999999999</v>
      </c>
      <c r="I1332" s="271"/>
      <c r="J1332" s="267"/>
      <c r="K1332" s="267"/>
      <c r="L1332" s="272"/>
      <c r="M1332" s="273"/>
      <c r="N1332" s="274"/>
      <c r="O1332" s="274"/>
      <c r="P1332" s="274"/>
      <c r="Q1332" s="274"/>
      <c r="R1332" s="274"/>
      <c r="S1332" s="274"/>
      <c r="T1332" s="275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T1332" s="276" t="s">
        <v>248</v>
      </c>
      <c r="AU1332" s="276" t="s">
        <v>78</v>
      </c>
      <c r="AV1332" s="16" t="s">
        <v>109</v>
      </c>
      <c r="AW1332" s="16" t="s">
        <v>32</v>
      </c>
      <c r="AX1332" s="16" t="s">
        <v>69</v>
      </c>
      <c r="AY1332" s="276" t="s">
        <v>238</v>
      </c>
    </row>
    <row r="1333" s="13" customFormat="1">
      <c r="A1333" s="13"/>
      <c r="B1333" s="234"/>
      <c r="C1333" s="235"/>
      <c r="D1333" s="227" t="s">
        <v>248</v>
      </c>
      <c r="E1333" s="236" t="s">
        <v>19</v>
      </c>
      <c r="F1333" s="237" t="s">
        <v>779</v>
      </c>
      <c r="G1333" s="235"/>
      <c r="H1333" s="236" t="s">
        <v>19</v>
      </c>
      <c r="I1333" s="238"/>
      <c r="J1333" s="235"/>
      <c r="K1333" s="235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248</v>
      </c>
      <c r="AU1333" s="243" t="s">
        <v>78</v>
      </c>
      <c r="AV1333" s="13" t="s">
        <v>76</v>
      </c>
      <c r="AW1333" s="13" t="s">
        <v>32</v>
      </c>
      <c r="AX1333" s="13" t="s">
        <v>69</v>
      </c>
      <c r="AY1333" s="243" t="s">
        <v>238</v>
      </c>
    </row>
    <row r="1334" s="13" customFormat="1">
      <c r="A1334" s="13"/>
      <c r="B1334" s="234"/>
      <c r="C1334" s="235"/>
      <c r="D1334" s="227" t="s">
        <v>248</v>
      </c>
      <c r="E1334" s="236" t="s">
        <v>19</v>
      </c>
      <c r="F1334" s="237" t="s">
        <v>1240</v>
      </c>
      <c r="G1334" s="235"/>
      <c r="H1334" s="236" t="s">
        <v>19</v>
      </c>
      <c r="I1334" s="238"/>
      <c r="J1334" s="235"/>
      <c r="K1334" s="235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248</v>
      </c>
      <c r="AU1334" s="243" t="s">
        <v>78</v>
      </c>
      <c r="AV1334" s="13" t="s">
        <v>76</v>
      </c>
      <c r="AW1334" s="13" t="s">
        <v>32</v>
      </c>
      <c r="AX1334" s="13" t="s">
        <v>69</v>
      </c>
      <c r="AY1334" s="243" t="s">
        <v>238</v>
      </c>
    </row>
    <row r="1335" s="14" customFormat="1">
      <c r="A1335" s="14"/>
      <c r="B1335" s="244"/>
      <c r="C1335" s="245"/>
      <c r="D1335" s="227" t="s">
        <v>248</v>
      </c>
      <c r="E1335" s="246" t="s">
        <v>19</v>
      </c>
      <c r="F1335" s="247" t="s">
        <v>1243</v>
      </c>
      <c r="G1335" s="245"/>
      <c r="H1335" s="248">
        <v>0.58999999999999997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248</v>
      </c>
      <c r="AU1335" s="254" t="s">
        <v>78</v>
      </c>
      <c r="AV1335" s="14" t="s">
        <v>78</v>
      </c>
      <c r="AW1335" s="14" t="s">
        <v>32</v>
      </c>
      <c r="AX1335" s="14" t="s">
        <v>69</v>
      </c>
      <c r="AY1335" s="254" t="s">
        <v>238</v>
      </c>
    </row>
    <row r="1336" s="16" customFormat="1">
      <c r="A1336" s="16"/>
      <c r="B1336" s="266"/>
      <c r="C1336" s="267"/>
      <c r="D1336" s="227" t="s">
        <v>248</v>
      </c>
      <c r="E1336" s="268" t="s">
        <v>19</v>
      </c>
      <c r="F1336" s="269" t="s">
        <v>550</v>
      </c>
      <c r="G1336" s="267"/>
      <c r="H1336" s="270">
        <v>0.58999999999999997</v>
      </c>
      <c r="I1336" s="271"/>
      <c r="J1336" s="267"/>
      <c r="K1336" s="267"/>
      <c r="L1336" s="272"/>
      <c r="M1336" s="273"/>
      <c r="N1336" s="274"/>
      <c r="O1336" s="274"/>
      <c r="P1336" s="274"/>
      <c r="Q1336" s="274"/>
      <c r="R1336" s="274"/>
      <c r="S1336" s="274"/>
      <c r="T1336" s="275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6" t="s">
        <v>248</v>
      </c>
      <c r="AU1336" s="276" t="s">
        <v>78</v>
      </c>
      <c r="AV1336" s="16" t="s">
        <v>109</v>
      </c>
      <c r="AW1336" s="16" t="s">
        <v>32</v>
      </c>
      <c r="AX1336" s="16" t="s">
        <v>69</v>
      </c>
      <c r="AY1336" s="276" t="s">
        <v>238</v>
      </c>
    </row>
    <row r="1337" s="15" customFormat="1">
      <c r="A1337" s="15"/>
      <c r="B1337" s="255"/>
      <c r="C1337" s="256"/>
      <c r="D1337" s="227" t="s">
        <v>248</v>
      </c>
      <c r="E1337" s="257" t="s">
        <v>19</v>
      </c>
      <c r="F1337" s="258" t="s">
        <v>253</v>
      </c>
      <c r="G1337" s="256"/>
      <c r="H1337" s="259">
        <v>2.8999999999999999</v>
      </c>
      <c r="I1337" s="260"/>
      <c r="J1337" s="256"/>
      <c r="K1337" s="256"/>
      <c r="L1337" s="261"/>
      <c r="M1337" s="262"/>
      <c r="N1337" s="263"/>
      <c r="O1337" s="263"/>
      <c r="P1337" s="263"/>
      <c r="Q1337" s="263"/>
      <c r="R1337" s="263"/>
      <c r="S1337" s="263"/>
      <c r="T1337" s="264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5" t="s">
        <v>248</v>
      </c>
      <c r="AU1337" s="265" t="s">
        <v>78</v>
      </c>
      <c r="AV1337" s="15" t="s">
        <v>244</v>
      </c>
      <c r="AW1337" s="15" t="s">
        <v>32</v>
      </c>
      <c r="AX1337" s="15" t="s">
        <v>76</v>
      </c>
      <c r="AY1337" s="265" t="s">
        <v>238</v>
      </c>
    </row>
    <row r="1338" s="2" customFormat="1" ht="16.5" customHeight="1">
      <c r="A1338" s="39"/>
      <c r="B1338" s="40"/>
      <c r="C1338" s="214" t="s">
        <v>1244</v>
      </c>
      <c r="D1338" s="214" t="s">
        <v>240</v>
      </c>
      <c r="E1338" s="215" t="s">
        <v>1245</v>
      </c>
      <c r="F1338" s="216" t="s">
        <v>1246</v>
      </c>
      <c r="G1338" s="217" t="s">
        <v>281</v>
      </c>
      <c r="H1338" s="218">
        <v>3</v>
      </c>
      <c r="I1338" s="219"/>
      <c r="J1338" s="220">
        <f>ROUND(I1338*H1338,2)</f>
        <v>0</v>
      </c>
      <c r="K1338" s="216" t="s">
        <v>243</v>
      </c>
      <c r="L1338" s="45"/>
      <c r="M1338" s="221" t="s">
        <v>19</v>
      </c>
      <c r="N1338" s="222" t="s">
        <v>40</v>
      </c>
      <c r="O1338" s="85"/>
      <c r="P1338" s="223">
        <f>O1338*H1338</f>
        <v>0</v>
      </c>
      <c r="Q1338" s="223">
        <v>0.00018000000000000001</v>
      </c>
      <c r="R1338" s="223">
        <f>Q1338*H1338</f>
        <v>0.00054000000000000001</v>
      </c>
      <c r="S1338" s="223">
        <v>0</v>
      </c>
      <c r="T1338" s="224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25" t="s">
        <v>244</v>
      </c>
      <c r="AT1338" s="225" t="s">
        <v>240</v>
      </c>
      <c r="AU1338" s="225" t="s">
        <v>78</v>
      </c>
      <c r="AY1338" s="18" t="s">
        <v>238</v>
      </c>
      <c r="BE1338" s="226">
        <f>IF(N1338="základní",J1338,0)</f>
        <v>0</v>
      </c>
      <c r="BF1338" s="226">
        <f>IF(N1338="snížená",J1338,0)</f>
        <v>0</v>
      </c>
      <c r="BG1338" s="226">
        <f>IF(N1338="zákl. přenesená",J1338,0)</f>
        <v>0</v>
      </c>
      <c r="BH1338" s="226">
        <f>IF(N1338="sníž. přenesená",J1338,0)</f>
        <v>0</v>
      </c>
      <c r="BI1338" s="226">
        <f>IF(N1338="nulová",J1338,0)</f>
        <v>0</v>
      </c>
      <c r="BJ1338" s="18" t="s">
        <v>76</v>
      </c>
      <c r="BK1338" s="226">
        <f>ROUND(I1338*H1338,2)</f>
        <v>0</v>
      </c>
      <c r="BL1338" s="18" t="s">
        <v>244</v>
      </c>
      <c r="BM1338" s="225" t="s">
        <v>1247</v>
      </c>
    </row>
    <row r="1339" s="2" customFormat="1">
      <c r="A1339" s="39"/>
      <c r="B1339" s="40"/>
      <c r="C1339" s="41"/>
      <c r="D1339" s="227" t="s">
        <v>245</v>
      </c>
      <c r="E1339" s="41"/>
      <c r="F1339" s="228" t="s">
        <v>1246</v>
      </c>
      <c r="G1339" s="41"/>
      <c r="H1339" s="41"/>
      <c r="I1339" s="229"/>
      <c r="J1339" s="41"/>
      <c r="K1339" s="41"/>
      <c r="L1339" s="45"/>
      <c r="M1339" s="230"/>
      <c r="N1339" s="231"/>
      <c r="O1339" s="85"/>
      <c r="P1339" s="85"/>
      <c r="Q1339" s="85"/>
      <c r="R1339" s="85"/>
      <c r="S1339" s="85"/>
      <c r="T1339" s="86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245</v>
      </c>
      <c r="AU1339" s="18" t="s">
        <v>78</v>
      </c>
    </row>
    <row r="1340" s="2" customFormat="1">
      <c r="A1340" s="39"/>
      <c r="B1340" s="40"/>
      <c r="C1340" s="41"/>
      <c r="D1340" s="232" t="s">
        <v>246</v>
      </c>
      <c r="E1340" s="41"/>
      <c r="F1340" s="233" t="s">
        <v>1248</v>
      </c>
      <c r="G1340" s="41"/>
      <c r="H1340" s="41"/>
      <c r="I1340" s="229"/>
      <c r="J1340" s="41"/>
      <c r="K1340" s="41"/>
      <c r="L1340" s="45"/>
      <c r="M1340" s="230"/>
      <c r="N1340" s="231"/>
      <c r="O1340" s="85"/>
      <c r="P1340" s="85"/>
      <c r="Q1340" s="85"/>
      <c r="R1340" s="85"/>
      <c r="S1340" s="85"/>
      <c r="T1340" s="86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T1340" s="18" t="s">
        <v>246</v>
      </c>
      <c r="AU1340" s="18" t="s">
        <v>78</v>
      </c>
    </row>
    <row r="1341" s="13" customFormat="1">
      <c r="A1341" s="13"/>
      <c r="B1341" s="234"/>
      <c r="C1341" s="235"/>
      <c r="D1341" s="227" t="s">
        <v>248</v>
      </c>
      <c r="E1341" s="236" t="s">
        <v>19</v>
      </c>
      <c r="F1341" s="237" t="s">
        <v>321</v>
      </c>
      <c r="G1341" s="235"/>
      <c r="H1341" s="236" t="s">
        <v>19</v>
      </c>
      <c r="I1341" s="238"/>
      <c r="J1341" s="235"/>
      <c r="K1341" s="235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248</v>
      </c>
      <c r="AU1341" s="243" t="s">
        <v>78</v>
      </c>
      <c r="AV1341" s="13" t="s">
        <v>76</v>
      </c>
      <c r="AW1341" s="13" t="s">
        <v>32</v>
      </c>
      <c r="AX1341" s="13" t="s">
        <v>69</v>
      </c>
      <c r="AY1341" s="243" t="s">
        <v>238</v>
      </c>
    </row>
    <row r="1342" s="13" customFormat="1">
      <c r="A1342" s="13"/>
      <c r="B1342" s="234"/>
      <c r="C1342" s="235"/>
      <c r="D1342" s="227" t="s">
        <v>248</v>
      </c>
      <c r="E1342" s="236" t="s">
        <v>19</v>
      </c>
      <c r="F1342" s="237" t="s">
        <v>1249</v>
      </c>
      <c r="G1342" s="235"/>
      <c r="H1342" s="236" t="s">
        <v>19</v>
      </c>
      <c r="I1342" s="238"/>
      <c r="J1342" s="235"/>
      <c r="K1342" s="235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248</v>
      </c>
      <c r="AU1342" s="243" t="s">
        <v>78</v>
      </c>
      <c r="AV1342" s="13" t="s">
        <v>76</v>
      </c>
      <c r="AW1342" s="13" t="s">
        <v>32</v>
      </c>
      <c r="AX1342" s="13" t="s">
        <v>69</v>
      </c>
      <c r="AY1342" s="243" t="s">
        <v>238</v>
      </c>
    </row>
    <row r="1343" s="13" customFormat="1">
      <c r="A1343" s="13"/>
      <c r="B1343" s="234"/>
      <c r="C1343" s="235"/>
      <c r="D1343" s="227" t="s">
        <v>248</v>
      </c>
      <c r="E1343" s="236" t="s">
        <v>19</v>
      </c>
      <c r="F1343" s="237" t="s">
        <v>1250</v>
      </c>
      <c r="G1343" s="235"/>
      <c r="H1343" s="236" t="s">
        <v>19</v>
      </c>
      <c r="I1343" s="238"/>
      <c r="J1343" s="235"/>
      <c r="K1343" s="235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248</v>
      </c>
      <c r="AU1343" s="243" t="s">
        <v>78</v>
      </c>
      <c r="AV1343" s="13" t="s">
        <v>76</v>
      </c>
      <c r="AW1343" s="13" t="s">
        <v>32</v>
      </c>
      <c r="AX1343" s="13" t="s">
        <v>69</v>
      </c>
      <c r="AY1343" s="243" t="s">
        <v>238</v>
      </c>
    </row>
    <row r="1344" s="14" customFormat="1">
      <c r="A1344" s="14"/>
      <c r="B1344" s="244"/>
      <c r="C1344" s="245"/>
      <c r="D1344" s="227" t="s">
        <v>248</v>
      </c>
      <c r="E1344" s="246" t="s">
        <v>19</v>
      </c>
      <c r="F1344" s="247" t="s">
        <v>109</v>
      </c>
      <c r="G1344" s="245"/>
      <c r="H1344" s="248">
        <v>3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248</v>
      </c>
      <c r="AU1344" s="254" t="s">
        <v>78</v>
      </c>
      <c r="AV1344" s="14" t="s">
        <v>78</v>
      </c>
      <c r="AW1344" s="14" t="s">
        <v>32</v>
      </c>
      <c r="AX1344" s="14" t="s">
        <v>69</v>
      </c>
      <c r="AY1344" s="254" t="s">
        <v>238</v>
      </c>
    </row>
    <row r="1345" s="15" customFormat="1">
      <c r="A1345" s="15"/>
      <c r="B1345" s="255"/>
      <c r="C1345" s="256"/>
      <c r="D1345" s="227" t="s">
        <v>248</v>
      </c>
      <c r="E1345" s="257" t="s">
        <v>19</v>
      </c>
      <c r="F1345" s="258" t="s">
        <v>253</v>
      </c>
      <c r="G1345" s="256"/>
      <c r="H1345" s="259">
        <v>3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248</v>
      </c>
      <c r="AU1345" s="265" t="s">
        <v>78</v>
      </c>
      <c r="AV1345" s="15" t="s">
        <v>244</v>
      </c>
      <c r="AW1345" s="15" t="s">
        <v>32</v>
      </c>
      <c r="AX1345" s="15" t="s">
        <v>76</v>
      </c>
      <c r="AY1345" s="265" t="s">
        <v>238</v>
      </c>
    </row>
    <row r="1346" s="2" customFormat="1" ht="21.75" customHeight="1">
      <c r="A1346" s="39"/>
      <c r="B1346" s="40"/>
      <c r="C1346" s="277" t="s">
        <v>873</v>
      </c>
      <c r="D1346" s="277" t="s">
        <v>425</v>
      </c>
      <c r="E1346" s="278" t="s">
        <v>1251</v>
      </c>
      <c r="F1346" s="279" t="s">
        <v>1252</v>
      </c>
      <c r="G1346" s="280" t="s">
        <v>1253</v>
      </c>
      <c r="H1346" s="281">
        <v>2</v>
      </c>
      <c r="I1346" s="282"/>
      <c r="J1346" s="283">
        <f>ROUND(I1346*H1346,2)</f>
        <v>0</v>
      </c>
      <c r="K1346" s="279" t="s">
        <v>581</v>
      </c>
      <c r="L1346" s="284"/>
      <c r="M1346" s="285" t="s">
        <v>19</v>
      </c>
      <c r="N1346" s="286" t="s">
        <v>40</v>
      </c>
      <c r="O1346" s="85"/>
      <c r="P1346" s="223">
        <f>O1346*H1346</f>
        <v>0</v>
      </c>
      <c r="Q1346" s="223">
        <v>0.0050000000000000001</v>
      </c>
      <c r="R1346" s="223">
        <f>Q1346*H1346</f>
        <v>0.01</v>
      </c>
      <c r="S1346" s="223">
        <v>0</v>
      </c>
      <c r="T1346" s="224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25" t="s">
        <v>267</v>
      </c>
      <c r="AT1346" s="225" t="s">
        <v>425</v>
      </c>
      <c r="AU1346" s="225" t="s">
        <v>78</v>
      </c>
      <c r="AY1346" s="18" t="s">
        <v>238</v>
      </c>
      <c r="BE1346" s="226">
        <f>IF(N1346="základní",J1346,0)</f>
        <v>0</v>
      </c>
      <c r="BF1346" s="226">
        <f>IF(N1346="snížená",J1346,0)</f>
        <v>0</v>
      </c>
      <c r="BG1346" s="226">
        <f>IF(N1346="zákl. přenesená",J1346,0)</f>
        <v>0</v>
      </c>
      <c r="BH1346" s="226">
        <f>IF(N1346="sníž. přenesená",J1346,0)</f>
        <v>0</v>
      </c>
      <c r="BI1346" s="226">
        <f>IF(N1346="nulová",J1346,0)</f>
        <v>0</v>
      </c>
      <c r="BJ1346" s="18" t="s">
        <v>76</v>
      </c>
      <c r="BK1346" s="226">
        <f>ROUND(I1346*H1346,2)</f>
        <v>0</v>
      </c>
      <c r="BL1346" s="18" t="s">
        <v>244</v>
      </c>
      <c r="BM1346" s="225" t="s">
        <v>1254</v>
      </c>
    </row>
    <row r="1347" s="2" customFormat="1">
      <c r="A1347" s="39"/>
      <c r="B1347" s="40"/>
      <c r="C1347" s="41"/>
      <c r="D1347" s="227" t="s">
        <v>245</v>
      </c>
      <c r="E1347" s="41"/>
      <c r="F1347" s="228" t="s">
        <v>1252</v>
      </c>
      <c r="G1347" s="41"/>
      <c r="H1347" s="41"/>
      <c r="I1347" s="229"/>
      <c r="J1347" s="41"/>
      <c r="K1347" s="41"/>
      <c r="L1347" s="45"/>
      <c r="M1347" s="230"/>
      <c r="N1347" s="231"/>
      <c r="O1347" s="85"/>
      <c r="P1347" s="85"/>
      <c r="Q1347" s="85"/>
      <c r="R1347" s="85"/>
      <c r="S1347" s="85"/>
      <c r="T1347" s="86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T1347" s="18" t="s">
        <v>245</v>
      </c>
      <c r="AU1347" s="18" t="s">
        <v>78</v>
      </c>
    </row>
    <row r="1348" s="2" customFormat="1" ht="16.5" customHeight="1">
      <c r="A1348" s="39"/>
      <c r="B1348" s="40"/>
      <c r="C1348" s="277" t="s">
        <v>1255</v>
      </c>
      <c r="D1348" s="277" t="s">
        <v>425</v>
      </c>
      <c r="E1348" s="278" t="s">
        <v>1256</v>
      </c>
      <c r="F1348" s="279" t="s">
        <v>1257</v>
      </c>
      <c r="G1348" s="280" t="s">
        <v>1253</v>
      </c>
      <c r="H1348" s="281">
        <v>1</v>
      </c>
      <c r="I1348" s="282"/>
      <c r="J1348" s="283">
        <f>ROUND(I1348*H1348,2)</f>
        <v>0</v>
      </c>
      <c r="K1348" s="279" t="s">
        <v>581</v>
      </c>
      <c r="L1348" s="284"/>
      <c r="M1348" s="285" t="s">
        <v>19</v>
      </c>
      <c r="N1348" s="286" t="s">
        <v>40</v>
      </c>
      <c r="O1348" s="85"/>
      <c r="P1348" s="223">
        <f>O1348*H1348</f>
        <v>0</v>
      </c>
      <c r="Q1348" s="223">
        <v>0.0050000000000000001</v>
      </c>
      <c r="R1348" s="223">
        <f>Q1348*H1348</f>
        <v>0.0050000000000000001</v>
      </c>
      <c r="S1348" s="223">
        <v>0</v>
      </c>
      <c r="T1348" s="224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25" t="s">
        <v>267</v>
      </c>
      <c r="AT1348" s="225" t="s">
        <v>425</v>
      </c>
      <c r="AU1348" s="225" t="s">
        <v>78</v>
      </c>
      <c r="AY1348" s="18" t="s">
        <v>238</v>
      </c>
      <c r="BE1348" s="226">
        <f>IF(N1348="základní",J1348,0)</f>
        <v>0</v>
      </c>
      <c r="BF1348" s="226">
        <f>IF(N1348="snížená",J1348,0)</f>
        <v>0</v>
      </c>
      <c r="BG1348" s="226">
        <f>IF(N1348="zákl. přenesená",J1348,0)</f>
        <v>0</v>
      </c>
      <c r="BH1348" s="226">
        <f>IF(N1348="sníž. přenesená",J1348,0)</f>
        <v>0</v>
      </c>
      <c r="BI1348" s="226">
        <f>IF(N1348="nulová",J1348,0)</f>
        <v>0</v>
      </c>
      <c r="BJ1348" s="18" t="s">
        <v>76</v>
      </c>
      <c r="BK1348" s="226">
        <f>ROUND(I1348*H1348,2)</f>
        <v>0</v>
      </c>
      <c r="BL1348" s="18" t="s">
        <v>244</v>
      </c>
      <c r="BM1348" s="225" t="s">
        <v>1258</v>
      </c>
    </row>
    <row r="1349" s="2" customFormat="1">
      <c r="A1349" s="39"/>
      <c r="B1349" s="40"/>
      <c r="C1349" s="41"/>
      <c r="D1349" s="227" t="s">
        <v>245</v>
      </c>
      <c r="E1349" s="41"/>
      <c r="F1349" s="228" t="s">
        <v>1257</v>
      </c>
      <c r="G1349" s="41"/>
      <c r="H1349" s="41"/>
      <c r="I1349" s="229"/>
      <c r="J1349" s="41"/>
      <c r="K1349" s="41"/>
      <c r="L1349" s="45"/>
      <c r="M1349" s="230"/>
      <c r="N1349" s="231"/>
      <c r="O1349" s="85"/>
      <c r="P1349" s="85"/>
      <c r="Q1349" s="85"/>
      <c r="R1349" s="85"/>
      <c r="S1349" s="85"/>
      <c r="T1349" s="86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T1349" s="18" t="s">
        <v>245</v>
      </c>
      <c r="AU1349" s="18" t="s">
        <v>78</v>
      </c>
    </row>
    <row r="1350" s="2" customFormat="1" ht="21.75" customHeight="1">
      <c r="A1350" s="39"/>
      <c r="B1350" s="40"/>
      <c r="C1350" s="214" t="s">
        <v>877</v>
      </c>
      <c r="D1350" s="214" t="s">
        <v>240</v>
      </c>
      <c r="E1350" s="215" t="s">
        <v>1259</v>
      </c>
      <c r="F1350" s="216" t="s">
        <v>1260</v>
      </c>
      <c r="G1350" s="217" t="s">
        <v>112</v>
      </c>
      <c r="H1350" s="218">
        <v>55.988999999999997</v>
      </c>
      <c r="I1350" s="219"/>
      <c r="J1350" s="220">
        <f>ROUND(I1350*H1350,2)</f>
        <v>0</v>
      </c>
      <c r="K1350" s="216" t="s">
        <v>243</v>
      </c>
      <c r="L1350" s="45"/>
      <c r="M1350" s="221" t="s">
        <v>19</v>
      </c>
      <c r="N1350" s="222" t="s">
        <v>40</v>
      </c>
      <c r="O1350" s="85"/>
      <c r="P1350" s="223">
        <f>O1350*H1350</f>
        <v>0</v>
      </c>
      <c r="Q1350" s="223">
        <v>0</v>
      </c>
      <c r="R1350" s="223">
        <f>Q1350*H1350</f>
        <v>0</v>
      </c>
      <c r="S1350" s="223">
        <v>0.13100000000000001</v>
      </c>
      <c r="T1350" s="224">
        <f>S1350*H1350</f>
        <v>7.3345589999999996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25" t="s">
        <v>244</v>
      </c>
      <c r="AT1350" s="225" t="s">
        <v>240</v>
      </c>
      <c r="AU1350" s="225" t="s">
        <v>78</v>
      </c>
      <c r="AY1350" s="18" t="s">
        <v>238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8" t="s">
        <v>76</v>
      </c>
      <c r="BK1350" s="226">
        <f>ROUND(I1350*H1350,2)</f>
        <v>0</v>
      </c>
      <c r="BL1350" s="18" t="s">
        <v>244</v>
      </c>
      <c r="BM1350" s="225" t="s">
        <v>1261</v>
      </c>
    </row>
    <row r="1351" s="2" customFormat="1">
      <c r="A1351" s="39"/>
      <c r="B1351" s="40"/>
      <c r="C1351" s="41"/>
      <c r="D1351" s="227" t="s">
        <v>245</v>
      </c>
      <c r="E1351" s="41"/>
      <c r="F1351" s="228" t="s">
        <v>1260</v>
      </c>
      <c r="G1351" s="41"/>
      <c r="H1351" s="41"/>
      <c r="I1351" s="229"/>
      <c r="J1351" s="41"/>
      <c r="K1351" s="41"/>
      <c r="L1351" s="45"/>
      <c r="M1351" s="230"/>
      <c r="N1351" s="231"/>
      <c r="O1351" s="85"/>
      <c r="P1351" s="85"/>
      <c r="Q1351" s="85"/>
      <c r="R1351" s="85"/>
      <c r="S1351" s="85"/>
      <c r="T1351" s="86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245</v>
      </c>
      <c r="AU1351" s="18" t="s">
        <v>78</v>
      </c>
    </row>
    <row r="1352" s="2" customFormat="1">
      <c r="A1352" s="39"/>
      <c r="B1352" s="40"/>
      <c r="C1352" s="41"/>
      <c r="D1352" s="232" t="s">
        <v>246</v>
      </c>
      <c r="E1352" s="41"/>
      <c r="F1352" s="233" t="s">
        <v>1262</v>
      </c>
      <c r="G1352" s="41"/>
      <c r="H1352" s="41"/>
      <c r="I1352" s="229"/>
      <c r="J1352" s="41"/>
      <c r="K1352" s="41"/>
      <c r="L1352" s="45"/>
      <c r="M1352" s="230"/>
      <c r="N1352" s="231"/>
      <c r="O1352" s="85"/>
      <c r="P1352" s="85"/>
      <c r="Q1352" s="85"/>
      <c r="R1352" s="85"/>
      <c r="S1352" s="85"/>
      <c r="T1352" s="86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T1352" s="18" t="s">
        <v>246</v>
      </c>
      <c r="AU1352" s="18" t="s">
        <v>78</v>
      </c>
    </row>
    <row r="1353" s="2" customFormat="1" ht="21.75" customHeight="1">
      <c r="A1353" s="39"/>
      <c r="B1353" s="40"/>
      <c r="C1353" s="214" t="s">
        <v>1263</v>
      </c>
      <c r="D1353" s="214" t="s">
        <v>240</v>
      </c>
      <c r="E1353" s="215" t="s">
        <v>1264</v>
      </c>
      <c r="F1353" s="216" t="s">
        <v>1265</v>
      </c>
      <c r="G1353" s="217" t="s">
        <v>112</v>
      </c>
      <c r="H1353" s="218">
        <v>11.060000000000001</v>
      </c>
      <c r="I1353" s="219"/>
      <c r="J1353" s="220">
        <f>ROUND(I1353*H1353,2)</f>
        <v>0</v>
      </c>
      <c r="K1353" s="216" t="s">
        <v>243</v>
      </c>
      <c r="L1353" s="45"/>
      <c r="M1353" s="221" t="s">
        <v>19</v>
      </c>
      <c r="N1353" s="222" t="s">
        <v>40</v>
      </c>
      <c r="O1353" s="85"/>
      <c r="P1353" s="223">
        <f>O1353*H1353</f>
        <v>0</v>
      </c>
      <c r="Q1353" s="223">
        <v>0</v>
      </c>
      <c r="R1353" s="223">
        <f>Q1353*H1353</f>
        <v>0</v>
      </c>
      <c r="S1353" s="223">
        <v>0.26100000000000001</v>
      </c>
      <c r="T1353" s="224">
        <f>S1353*H1353</f>
        <v>2.8866600000000004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25" t="s">
        <v>244</v>
      </c>
      <c r="AT1353" s="225" t="s">
        <v>240</v>
      </c>
      <c r="AU1353" s="225" t="s">
        <v>78</v>
      </c>
      <c r="AY1353" s="18" t="s">
        <v>238</v>
      </c>
      <c r="BE1353" s="226">
        <f>IF(N1353="základní",J1353,0)</f>
        <v>0</v>
      </c>
      <c r="BF1353" s="226">
        <f>IF(N1353="snížená",J1353,0)</f>
        <v>0</v>
      </c>
      <c r="BG1353" s="226">
        <f>IF(N1353="zákl. přenesená",J1353,0)</f>
        <v>0</v>
      </c>
      <c r="BH1353" s="226">
        <f>IF(N1353="sníž. přenesená",J1353,0)</f>
        <v>0</v>
      </c>
      <c r="BI1353" s="226">
        <f>IF(N1353="nulová",J1353,0)</f>
        <v>0</v>
      </c>
      <c r="BJ1353" s="18" t="s">
        <v>76</v>
      </c>
      <c r="BK1353" s="226">
        <f>ROUND(I1353*H1353,2)</f>
        <v>0</v>
      </c>
      <c r="BL1353" s="18" t="s">
        <v>244</v>
      </c>
      <c r="BM1353" s="225" t="s">
        <v>1266</v>
      </c>
    </row>
    <row r="1354" s="2" customFormat="1">
      <c r="A1354" s="39"/>
      <c r="B1354" s="40"/>
      <c r="C1354" s="41"/>
      <c r="D1354" s="227" t="s">
        <v>245</v>
      </c>
      <c r="E1354" s="41"/>
      <c r="F1354" s="228" t="s">
        <v>1265</v>
      </c>
      <c r="G1354" s="41"/>
      <c r="H1354" s="41"/>
      <c r="I1354" s="229"/>
      <c r="J1354" s="41"/>
      <c r="K1354" s="41"/>
      <c r="L1354" s="45"/>
      <c r="M1354" s="230"/>
      <c r="N1354" s="231"/>
      <c r="O1354" s="85"/>
      <c r="P1354" s="85"/>
      <c r="Q1354" s="85"/>
      <c r="R1354" s="85"/>
      <c r="S1354" s="85"/>
      <c r="T1354" s="86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245</v>
      </c>
      <c r="AU1354" s="18" t="s">
        <v>78</v>
      </c>
    </row>
    <row r="1355" s="2" customFormat="1">
      <c r="A1355" s="39"/>
      <c r="B1355" s="40"/>
      <c r="C1355" s="41"/>
      <c r="D1355" s="232" t="s">
        <v>246</v>
      </c>
      <c r="E1355" s="41"/>
      <c r="F1355" s="233" t="s">
        <v>1267</v>
      </c>
      <c r="G1355" s="41"/>
      <c r="H1355" s="41"/>
      <c r="I1355" s="229"/>
      <c r="J1355" s="41"/>
      <c r="K1355" s="41"/>
      <c r="L1355" s="45"/>
      <c r="M1355" s="230"/>
      <c r="N1355" s="231"/>
      <c r="O1355" s="85"/>
      <c r="P1355" s="85"/>
      <c r="Q1355" s="85"/>
      <c r="R1355" s="85"/>
      <c r="S1355" s="85"/>
      <c r="T1355" s="86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246</v>
      </c>
      <c r="AU1355" s="18" t="s">
        <v>78</v>
      </c>
    </row>
    <row r="1356" s="13" customFormat="1">
      <c r="A1356" s="13"/>
      <c r="B1356" s="234"/>
      <c r="C1356" s="235"/>
      <c r="D1356" s="227" t="s">
        <v>248</v>
      </c>
      <c r="E1356" s="236" t="s">
        <v>19</v>
      </c>
      <c r="F1356" s="237" t="s">
        <v>262</v>
      </c>
      <c r="G1356" s="235"/>
      <c r="H1356" s="236" t="s">
        <v>19</v>
      </c>
      <c r="I1356" s="238"/>
      <c r="J1356" s="235"/>
      <c r="K1356" s="235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248</v>
      </c>
      <c r="AU1356" s="243" t="s">
        <v>78</v>
      </c>
      <c r="AV1356" s="13" t="s">
        <v>76</v>
      </c>
      <c r="AW1356" s="13" t="s">
        <v>32</v>
      </c>
      <c r="AX1356" s="13" t="s">
        <v>69</v>
      </c>
      <c r="AY1356" s="243" t="s">
        <v>238</v>
      </c>
    </row>
    <row r="1357" s="14" customFormat="1">
      <c r="A1357" s="14"/>
      <c r="B1357" s="244"/>
      <c r="C1357" s="245"/>
      <c r="D1357" s="227" t="s">
        <v>248</v>
      </c>
      <c r="E1357" s="246" t="s">
        <v>19</v>
      </c>
      <c r="F1357" s="247" t="s">
        <v>1268</v>
      </c>
      <c r="G1357" s="245"/>
      <c r="H1357" s="248">
        <v>11.060000000000001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248</v>
      </c>
      <c r="AU1357" s="254" t="s">
        <v>78</v>
      </c>
      <c r="AV1357" s="14" t="s">
        <v>78</v>
      </c>
      <c r="AW1357" s="14" t="s">
        <v>32</v>
      </c>
      <c r="AX1357" s="14" t="s">
        <v>69</v>
      </c>
      <c r="AY1357" s="254" t="s">
        <v>238</v>
      </c>
    </row>
    <row r="1358" s="16" customFormat="1">
      <c r="A1358" s="16"/>
      <c r="B1358" s="266"/>
      <c r="C1358" s="267"/>
      <c r="D1358" s="227" t="s">
        <v>248</v>
      </c>
      <c r="E1358" s="268" t="s">
        <v>19</v>
      </c>
      <c r="F1358" s="269" t="s">
        <v>264</v>
      </c>
      <c r="G1358" s="267"/>
      <c r="H1358" s="270">
        <v>11.060000000000001</v>
      </c>
      <c r="I1358" s="271"/>
      <c r="J1358" s="267"/>
      <c r="K1358" s="267"/>
      <c r="L1358" s="272"/>
      <c r="M1358" s="273"/>
      <c r="N1358" s="274"/>
      <c r="O1358" s="274"/>
      <c r="P1358" s="274"/>
      <c r="Q1358" s="274"/>
      <c r="R1358" s="274"/>
      <c r="S1358" s="274"/>
      <c r="T1358" s="275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6" t="s">
        <v>248</v>
      </c>
      <c r="AU1358" s="276" t="s">
        <v>78</v>
      </c>
      <c r="AV1358" s="16" t="s">
        <v>109</v>
      </c>
      <c r="AW1358" s="16" t="s">
        <v>32</v>
      </c>
      <c r="AX1358" s="16" t="s">
        <v>69</v>
      </c>
      <c r="AY1358" s="276" t="s">
        <v>238</v>
      </c>
    </row>
    <row r="1359" s="15" customFormat="1">
      <c r="A1359" s="15"/>
      <c r="B1359" s="255"/>
      <c r="C1359" s="256"/>
      <c r="D1359" s="227" t="s">
        <v>248</v>
      </c>
      <c r="E1359" s="257" t="s">
        <v>19</v>
      </c>
      <c r="F1359" s="258" t="s">
        <v>253</v>
      </c>
      <c r="G1359" s="256"/>
      <c r="H1359" s="259">
        <v>11.060000000000001</v>
      </c>
      <c r="I1359" s="260"/>
      <c r="J1359" s="256"/>
      <c r="K1359" s="256"/>
      <c r="L1359" s="261"/>
      <c r="M1359" s="262"/>
      <c r="N1359" s="263"/>
      <c r="O1359" s="263"/>
      <c r="P1359" s="263"/>
      <c r="Q1359" s="263"/>
      <c r="R1359" s="263"/>
      <c r="S1359" s="263"/>
      <c r="T1359" s="264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5" t="s">
        <v>248</v>
      </c>
      <c r="AU1359" s="265" t="s">
        <v>78</v>
      </c>
      <c r="AV1359" s="15" t="s">
        <v>244</v>
      </c>
      <c r="AW1359" s="15" t="s">
        <v>32</v>
      </c>
      <c r="AX1359" s="15" t="s">
        <v>76</v>
      </c>
      <c r="AY1359" s="265" t="s">
        <v>238</v>
      </c>
    </row>
    <row r="1360" s="2" customFormat="1" ht="24.15" customHeight="1">
      <c r="A1360" s="39"/>
      <c r="B1360" s="40"/>
      <c r="C1360" s="214" t="s">
        <v>885</v>
      </c>
      <c r="D1360" s="214" t="s">
        <v>240</v>
      </c>
      <c r="E1360" s="215" t="s">
        <v>1269</v>
      </c>
      <c r="F1360" s="216" t="s">
        <v>1270</v>
      </c>
      <c r="G1360" s="217" t="s">
        <v>308</v>
      </c>
      <c r="H1360" s="218">
        <v>9.2189999999999994</v>
      </c>
      <c r="I1360" s="219"/>
      <c r="J1360" s="220">
        <f>ROUND(I1360*H1360,2)</f>
        <v>0</v>
      </c>
      <c r="K1360" s="216" t="s">
        <v>243</v>
      </c>
      <c r="L1360" s="45"/>
      <c r="M1360" s="221" t="s">
        <v>19</v>
      </c>
      <c r="N1360" s="222" t="s">
        <v>40</v>
      </c>
      <c r="O1360" s="85"/>
      <c r="P1360" s="223">
        <f>O1360*H1360</f>
        <v>0</v>
      </c>
      <c r="Q1360" s="223">
        <v>0</v>
      </c>
      <c r="R1360" s="223">
        <f>Q1360*H1360</f>
        <v>0</v>
      </c>
      <c r="S1360" s="223">
        <v>1.8</v>
      </c>
      <c r="T1360" s="224">
        <f>S1360*H1360</f>
        <v>16.594200000000001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25" t="s">
        <v>244</v>
      </c>
      <c r="AT1360" s="225" t="s">
        <v>240</v>
      </c>
      <c r="AU1360" s="225" t="s">
        <v>78</v>
      </c>
      <c r="AY1360" s="18" t="s">
        <v>238</v>
      </c>
      <c r="BE1360" s="226">
        <f>IF(N1360="základní",J1360,0)</f>
        <v>0</v>
      </c>
      <c r="BF1360" s="226">
        <f>IF(N1360="snížená",J1360,0)</f>
        <v>0</v>
      </c>
      <c r="BG1360" s="226">
        <f>IF(N1360="zákl. přenesená",J1360,0)</f>
        <v>0</v>
      </c>
      <c r="BH1360" s="226">
        <f>IF(N1360="sníž. přenesená",J1360,0)</f>
        <v>0</v>
      </c>
      <c r="BI1360" s="226">
        <f>IF(N1360="nulová",J1360,0)</f>
        <v>0</v>
      </c>
      <c r="BJ1360" s="18" t="s">
        <v>76</v>
      </c>
      <c r="BK1360" s="226">
        <f>ROUND(I1360*H1360,2)</f>
        <v>0</v>
      </c>
      <c r="BL1360" s="18" t="s">
        <v>244</v>
      </c>
      <c r="BM1360" s="225" t="s">
        <v>1271</v>
      </c>
    </row>
    <row r="1361" s="2" customFormat="1">
      <c r="A1361" s="39"/>
      <c r="B1361" s="40"/>
      <c r="C1361" s="41"/>
      <c r="D1361" s="227" t="s">
        <v>245</v>
      </c>
      <c r="E1361" s="41"/>
      <c r="F1361" s="228" t="s">
        <v>1270</v>
      </c>
      <c r="G1361" s="41"/>
      <c r="H1361" s="41"/>
      <c r="I1361" s="229"/>
      <c r="J1361" s="41"/>
      <c r="K1361" s="41"/>
      <c r="L1361" s="45"/>
      <c r="M1361" s="230"/>
      <c r="N1361" s="231"/>
      <c r="O1361" s="85"/>
      <c r="P1361" s="85"/>
      <c r="Q1361" s="85"/>
      <c r="R1361" s="85"/>
      <c r="S1361" s="85"/>
      <c r="T1361" s="86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T1361" s="18" t="s">
        <v>245</v>
      </c>
      <c r="AU1361" s="18" t="s">
        <v>78</v>
      </c>
    </row>
    <row r="1362" s="2" customFormat="1">
      <c r="A1362" s="39"/>
      <c r="B1362" s="40"/>
      <c r="C1362" s="41"/>
      <c r="D1362" s="232" t="s">
        <v>246</v>
      </c>
      <c r="E1362" s="41"/>
      <c r="F1362" s="233" t="s">
        <v>1272</v>
      </c>
      <c r="G1362" s="41"/>
      <c r="H1362" s="41"/>
      <c r="I1362" s="229"/>
      <c r="J1362" s="41"/>
      <c r="K1362" s="41"/>
      <c r="L1362" s="45"/>
      <c r="M1362" s="230"/>
      <c r="N1362" s="231"/>
      <c r="O1362" s="85"/>
      <c r="P1362" s="85"/>
      <c r="Q1362" s="85"/>
      <c r="R1362" s="85"/>
      <c r="S1362" s="85"/>
      <c r="T1362" s="86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246</v>
      </c>
      <c r="AU1362" s="18" t="s">
        <v>78</v>
      </c>
    </row>
    <row r="1363" s="13" customFormat="1">
      <c r="A1363" s="13"/>
      <c r="B1363" s="234"/>
      <c r="C1363" s="235"/>
      <c r="D1363" s="227" t="s">
        <v>248</v>
      </c>
      <c r="E1363" s="236" t="s">
        <v>19</v>
      </c>
      <c r="F1363" s="237" t="s">
        <v>533</v>
      </c>
      <c r="G1363" s="235"/>
      <c r="H1363" s="236" t="s">
        <v>19</v>
      </c>
      <c r="I1363" s="238"/>
      <c r="J1363" s="235"/>
      <c r="K1363" s="235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248</v>
      </c>
      <c r="AU1363" s="243" t="s">
        <v>78</v>
      </c>
      <c r="AV1363" s="13" t="s">
        <v>76</v>
      </c>
      <c r="AW1363" s="13" t="s">
        <v>32</v>
      </c>
      <c r="AX1363" s="13" t="s">
        <v>69</v>
      </c>
      <c r="AY1363" s="243" t="s">
        <v>238</v>
      </c>
    </row>
    <row r="1364" s="13" customFormat="1">
      <c r="A1364" s="13"/>
      <c r="B1364" s="234"/>
      <c r="C1364" s="235"/>
      <c r="D1364" s="227" t="s">
        <v>248</v>
      </c>
      <c r="E1364" s="236" t="s">
        <v>19</v>
      </c>
      <c r="F1364" s="237" t="s">
        <v>1204</v>
      </c>
      <c r="G1364" s="235"/>
      <c r="H1364" s="236" t="s">
        <v>19</v>
      </c>
      <c r="I1364" s="238"/>
      <c r="J1364" s="235"/>
      <c r="K1364" s="235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248</v>
      </c>
      <c r="AU1364" s="243" t="s">
        <v>78</v>
      </c>
      <c r="AV1364" s="13" t="s">
        <v>76</v>
      </c>
      <c r="AW1364" s="13" t="s">
        <v>32</v>
      </c>
      <c r="AX1364" s="13" t="s">
        <v>69</v>
      </c>
      <c r="AY1364" s="243" t="s">
        <v>238</v>
      </c>
    </row>
    <row r="1365" s="14" customFormat="1">
      <c r="A1365" s="14"/>
      <c r="B1365" s="244"/>
      <c r="C1365" s="245"/>
      <c r="D1365" s="227" t="s">
        <v>248</v>
      </c>
      <c r="E1365" s="246" t="s">
        <v>19</v>
      </c>
      <c r="F1365" s="247" t="s">
        <v>1273</v>
      </c>
      <c r="G1365" s="245"/>
      <c r="H1365" s="248">
        <v>10.8192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248</v>
      </c>
      <c r="AU1365" s="254" t="s">
        <v>78</v>
      </c>
      <c r="AV1365" s="14" t="s">
        <v>78</v>
      </c>
      <c r="AW1365" s="14" t="s">
        <v>32</v>
      </c>
      <c r="AX1365" s="14" t="s">
        <v>69</v>
      </c>
      <c r="AY1365" s="254" t="s">
        <v>238</v>
      </c>
    </row>
    <row r="1366" s="14" customFormat="1">
      <c r="A1366" s="14"/>
      <c r="B1366" s="244"/>
      <c r="C1366" s="245"/>
      <c r="D1366" s="227" t="s">
        <v>248</v>
      </c>
      <c r="E1366" s="246" t="s">
        <v>19</v>
      </c>
      <c r="F1366" s="247" t="s">
        <v>1274</v>
      </c>
      <c r="G1366" s="245"/>
      <c r="H1366" s="248">
        <v>-1.024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248</v>
      </c>
      <c r="AU1366" s="254" t="s">
        <v>78</v>
      </c>
      <c r="AV1366" s="14" t="s">
        <v>78</v>
      </c>
      <c r="AW1366" s="14" t="s">
        <v>32</v>
      </c>
      <c r="AX1366" s="14" t="s">
        <v>69</v>
      </c>
      <c r="AY1366" s="254" t="s">
        <v>238</v>
      </c>
    </row>
    <row r="1367" s="14" customFormat="1">
      <c r="A1367" s="14"/>
      <c r="B1367" s="244"/>
      <c r="C1367" s="245"/>
      <c r="D1367" s="227" t="s">
        <v>248</v>
      </c>
      <c r="E1367" s="246" t="s">
        <v>19</v>
      </c>
      <c r="F1367" s="247" t="s">
        <v>1275</v>
      </c>
      <c r="G1367" s="245"/>
      <c r="H1367" s="248">
        <v>-0.57599999999999996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248</v>
      </c>
      <c r="AU1367" s="254" t="s">
        <v>78</v>
      </c>
      <c r="AV1367" s="14" t="s">
        <v>78</v>
      </c>
      <c r="AW1367" s="14" t="s">
        <v>32</v>
      </c>
      <c r="AX1367" s="14" t="s">
        <v>69</v>
      </c>
      <c r="AY1367" s="254" t="s">
        <v>238</v>
      </c>
    </row>
    <row r="1368" s="15" customFormat="1">
      <c r="A1368" s="15"/>
      <c r="B1368" s="255"/>
      <c r="C1368" s="256"/>
      <c r="D1368" s="227" t="s">
        <v>248</v>
      </c>
      <c r="E1368" s="257" t="s">
        <v>19</v>
      </c>
      <c r="F1368" s="258" t="s">
        <v>253</v>
      </c>
      <c r="G1368" s="256"/>
      <c r="H1368" s="259">
        <v>9.2192000000000007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248</v>
      </c>
      <c r="AU1368" s="265" t="s">
        <v>78</v>
      </c>
      <c r="AV1368" s="15" t="s">
        <v>244</v>
      </c>
      <c r="AW1368" s="15" t="s">
        <v>32</v>
      </c>
      <c r="AX1368" s="15" t="s">
        <v>76</v>
      </c>
      <c r="AY1368" s="265" t="s">
        <v>238</v>
      </c>
    </row>
    <row r="1369" s="2" customFormat="1" ht="37.8" customHeight="1">
      <c r="A1369" s="39"/>
      <c r="B1369" s="40"/>
      <c r="C1369" s="214" t="s">
        <v>1276</v>
      </c>
      <c r="D1369" s="214" t="s">
        <v>240</v>
      </c>
      <c r="E1369" s="215" t="s">
        <v>1277</v>
      </c>
      <c r="F1369" s="216" t="s">
        <v>1278</v>
      </c>
      <c r="G1369" s="217" t="s">
        <v>308</v>
      </c>
      <c r="H1369" s="218">
        <v>22.303999999999998</v>
      </c>
      <c r="I1369" s="219"/>
      <c r="J1369" s="220">
        <f>ROUND(I1369*H1369,2)</f>
        <v>0</v>
      </c>
      <c r="K1369" s="216" t="s">
        <v>243</v>
      </c>
      <c r="L1369" s="45"/>
      <c r="M1369" s="221" t="s">
        <v>19</v>
      </c>
      <c r="N1369" s="222" t="s">
        <v>40</v>
      </c>
      <c r="O1369" s="85"/>
      <c r="P1369" s="223">
        <f>O1369*H1369</f>
        <v>0</v>
      </c>
      <c r="Q1369" s="223">
        <v>0</v>
      </c>
      <c r="R1369" s="223">
        <f>Q1369*H1369</f>
        <v>0</v>
      </c>
      <c r="S1369" s="223">
        <v>2.2000000000000002</v>
      </c>
      <c r="T1369" s="224">
        <f>S1369*H1369</f>
        <v>49.068800000000003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25" t="s">
        <v>244</v>
      </c>
      <c r="AT1369" s="225" t="s">
        <v>240</v>
      </c>
      <c r="AU1369" s="225" t="s">
        <v>78</v>
      </c>
      <c r="AY1369" s="18" t="s">
        <v>238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8" t="s">
        <v>76</v>
      </c>
      <c r="BK1369" s="226">
        <f>ROUND(I1369*H1369,2)</f>
        <v>0</v>
      </c>
      <c r="BL1369" s="18" t="s">
        <v>244</v>
      </c>
      <c r="BM1369" s="225" t="s">
        <v>1279</v>
      </c>
    </row>
    <row r="1370" s="2" customFormat="1">
      <c r="A1370" s="39"/>
      <c r="B1370" s="40"/>
      <c r="C1370" s="41"/>
      <c r="D1370" s="227" t="s">
        <v>245</v>
      </c>
      <c r="E1370" s="41"/>
      <c r="F1370" s="228" t="s">
        <v>1278</v>
      </c>
      <c r="G1370" s="41"/>
      <c r="H1370" s="41"/>
      <c r="I1370" s="229"/>
      <c r="J1370" s="41"/>
      <c r="K1370" s="41"/>
      <c r="L1370" s="45"/>
      <c r="M1370" s="230"/>
      <c r="N1370" s="231"/>
      <c r="O1370" s="85"/>
      <c r="P1370" s="85"/>
      <c r="Q1370" s="85"/>
      <c r="R1370" s="85"/>
      <c r="S1370" s="85"/>
      <c r="T1370" s="86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245</v>
      </c>
      <c r="AU1370" s="18" t="s">
        <v>78</v>
      </c>
    </row>
    <row r="1371" s="2" customFormat="1">
      <c r="A1371" s="39"/>
      <c r="B1371" s="40"/>
      <c r="C1371" s="41"/>
      <c r="D1371" s="232" t="s">
        <v>246</v>
      </c>
      <c r="E1371" s="41"/>
      <c r="F1371" s="233" t="s">
        <v>1280</v>
      </c>
      <c r="G1371" s="41"/>
      <c r="H1371" s="41"/>
      <c r="I1371" s="229"/>
      <c r="J1371" s="41"/>
      <c r="K1371" s="41"/>
      <c r="L1371" s="45"/>
      <c r="M1371" s="230"/>
      <c r="N1371" s="231"/>
      <c r="O1371" s="85"/>
      <c r="P1371" s="85"/>
      <c r="Q1371" s="85"/>
      <c r="R1371" s="85"/>
      <c r="S1371" s="85"/>
      <c r="T1371" s="86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246</v>
      </c>
      <c r="AU1371" s="18" t="s">
        <v>78</v>
      </c>
    </row>
    <row r="1372" s="13" customFormat="1">
      <c r="A1372" s="13"/>
      <c r="B1372" s="234"/>
      <c r="C1372" s="235"/>
      <c r="D1372" s="227" t="s">
        <v>248</v>
      </c>
      <c r="E1372" s="236" t="s">
        <v>19</v>
      </c>
      <c r="F1372" s="237" t="s">
        <v>262</v>
      </c>
      <c r="G1372" s="235"/>
      <c r="H1372" s="236" t="s">
        <v>19</v>
      </c>
      <c r="I1372" s="238"/>
      <c r="J1372" s="235"/>
      <c r="K1372" s="235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248</v>
      </c>
      <c r="AU1372" s="243" t="s">
        <v>78</v>
      </c>
      <c r="AV1372" s="13" t="s">
        <v>76</v>
      </c>
      <c r="AW1372" s="13" t="s">
        <v>32</v>
      </c>
      <c r="AX1372" s="13" t="s">
        <v>69</v>
      </c>
      <c r="AY1372" s="243" t="s">
        <v>238</v>
      </c>
    </row>
    <row r="1373" s="14" customFormat="1">
      <c r="A1373" s="14"/>
      <c r="B1373" s="244"/>
      <c r="C1373" s="245"/>
      <c r="D1373" s="227" t="s">
        <v>248</v>
      </c>
      <c r="E1373" s="246" t="s">
        <v>19</v>
      </c>
      <c r="F1373" s="247" t="s">
        <v>1281</v>
      </c>
      <c r="G1373" s="245"/>
      <c r="H1373" s="248">
        <v>8.1172500000000003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248</v>
      </c>
      <c r="AU1373" s="254" t="s">
        <v>78</v>
      </c>
      <c r="AV1373" s="14" t="s">
        <v>78</v>
      </c>
      <c r="AW1373" s="14" t="s">
        <v>32</v>
      </c>
      <c r="AX1373" s="14" t="s">
        <v>69</v>
      </c>
      <c r="AY1373" s="254" t="s">
        <v>238</v>
      </c>
    </row>
    <row r="1374" s="14" customFormat="1">
      <c r="A1374" s="14"/>
      <c r="B1374" s="244"/>
      <c r="C1374" s="245"/>
      <c r="D1374" s="227" t="s">
        <v>248</v>
      </c>
      <c r="E1374" s="246" t="s">
        <v>19</v>
      </c>
      <c r="F1374" s="247" t="s">
        <v>1282</v>
      </c>
      <c r="G1374" s="245"/>
      <c r="H1374" s="248">
        <v>4.4437499999999996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248</v>
      </c>
      <c r="AU1374" s="254" t="s">
        <v>78</v>
      </c>
      <c r="AV1374" s="14" t="s">
        <v>78</v>
      </c>
      <c r="AW1374" s="14" t="s">
        <v>32</v>
      </c>
      <c r="AX1374" s="14" t="s">
        <v>69</v>
      </c>
      <c r="AY1374" s="254" t="s">
        <v>238</v>
      </c>
    </row>
    <row r="1375" s="14" customFormat="1">
      <c r="A1375" s="14"/>
      <c r="B1375" s="244"/>
      <c r="C1375" s="245"/>
      <c r="D1375" s="227" t="s">
        <v>248</v>
      </c>
      <c r="E1375" s="246" t="s">
        <v>19</v>
      </c>
      <c r="F1375" s="247" t="s">
        <v>1283</v>
      </c>
      <c r="G1375" s="245"/>
      <c r="H1375" s="248">
        <v>9.7426499999999994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248</v>
      </c>
      <c r="AU1375" s="254" t="s">
        <v>78</v>
      </c>
      <c r="AV1375" s="14" t="s">
        <v>78</v>
      </c>
      <c r="AW1375" s="14" t="s">
        <v>32</v>
      </c>
      <c r="AX1375" s="14" t="s">
        <v>69</v>
      </c>
      <c r="AY1375" s="254" t="s">
        <v>238</v>
      </c>
    </row>
    <row r="1376" s="16" customFormat="1">
      <c r="A1376" s="16"/>
      <c r="B1376" s="266"/>
      <c r="C1376" s="267"/>
      <c r="D1376" s="227" t="s">
        <v>248</v>
      </c>
      <c r="E1376" s="268" t="s">
        <v>19</v>
      </c>
      <c r="F1376" s="269" t="s">
        <v>264</v>
      </c>
      <c r="G1376" s="267"/>
      <c r="H1376" s="270">
        <v>22.303650000000001</v>
      </c>
      <c r="I1376" s="271"/>
      <c r="J1376" s="267"/>
      <c r="K1376" s="267"/>
      <c r="L1376" s="272"/>
      <c r="M1376" s="273"/>
      <c r="N1376" s="274"/>
      <c r="O1376" s="274"/>
      <c r="P1376" s="274"/>
      <c r="Q1376" s="274"/>
      <c r="R1376" s="274"/>
      <c r="S1376" s="274"/>
      <c r="T1376" s="275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76" t="s">
        <v>248</v>
      </c>
      <c r="AU1376" s="276" t="s">
        <v>78</v>
      </c>
      <c r="AV1376" s="16" t="s">
        <v>109</v>
      </c>
      <c r="AW1376" s="16" t="s">
        <v>32</v>
      </c>
      <c r="AX1376" s="16" t="s">
        <v>69</v>
      </c>
      <c r="AY1376" s="276" t="s">
        <v>238</v>
      </c>
    </row>
    <row r="1377" s="15" customFormat="1">
      <c r="A1377" s="15"/>
      <c r="B1377" s="255"/>
      <c r="C1377" s="256"/>
      <c r="D1377" s="227" t="s">
        <v>248</v>
      </c>
      <c r="E1377" s="257" t="s">
        <v>19</v>
      </c>
      <c r="F1377" s="258" t="s">
        <v>253</v>
      </c>
      <c r="G1377" s="256"/>
      <c r="H1377" s="259">
        <v>22.303650000000001</v>
      </c>
      <c r="I1377" s="260"/>
      <c r="J1377" s="256"/>
      <c r="K1377" s="256"/>
      <c r="L1377" s="261"/>
      <c r="M1377" s="262"/>
      <c r="N1377" s="263"/>
      <c r="O1377" s="263"/>
      <c r="P1377" s="263"/>
      <c r="Q1377" s="263"/>
      <c r="R1377" s="263"/>
      <c r="S1377" s="263"/>
      <c r="T1377" s="264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5" t="s">
        <v>248</v>
      </c>
      <c r="AU1377" s="265" t="s">
        <v>78</v>
      </c>
      <c r="AV1377" s="15" t="s">
        <v>244</v>
      </c>
      <c r="AW1377" s="15" t="s">
        <v>32</v>
      </c>
      <c r="AX1377" s="15" t="s">
        <v>76</v>
      </c>
      <c r="AY1377" s="265" t="s">
        <v>238</v>
      </c>
    </row>
    <row r="1378" s="2" customFormat="1" ht="21.75" customHeight="1">
      <c r="A1378" s="39"/>
      <c r="B1378" s="40"/>
      <c r="C1378" s="214" t="s">
        <v>889</v>
      </c>
      <c r="D1378" s="214" t="s">
        <v>240</v>
      </c>
      <c r="E1378" s="215" t="s">
        <v>1284</v>
      </c>
      <c r="F1378" s="216" t="s">
        <v>1285</v>
      </c>
      <c r="G1378" s="217" t="s">
        <v>112</v>
      </c>
      <c r="H1378" s="218">
        <v>600.90999999999997</v>
      </c>
      <c r="I1378" s="219"/>
      <c r="J1378" s="220">
        <f>ROUND(I1378*H1378,2)</f>
        <v>0</v>
      </c>
      <c r="K1378" s="216" t="s">
        <v>243</v>
      </c>
      <c r="L1378" s="45"/>
      <c r="M1378" s="221" t="s">
        <v>19</v>
      </c>
      <c r="N1378" s="222" t="s">
        <v>40</v>
      </c>
      <c r="O1378" s="85"/>
      <c r="P1378" s="223">
        <f>O1378*H1378</f>
        <v>0</v>
      </c>
      <c r="Q1378" s="223">
        <v>0</v>
      </c>
      <c r="R1378" s="223">
        <f>Q1378*H1378</f>
        <v>0</v>
      </c>
      <c r="S1378" s="223">
        <v>0</v>
      </c>
      <c r="T1378" s="224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25" t="s">
        <v>244</v>
      </c>
      <c r="AT1378" s="225" t="s">
        <v>240</v>
      </c>
      <c r="AU1378" s="225" t="s">
        <v>78</v>
      </c>
      <c r="AY1378" s="18" t="s">
        <v>238</v>
      </c>
      <c r="BE1378" s="226">
        <f>IF(N1378="základní",J1378,0)</f>
        <v>0</v>
      </c>
      <c r="BF1378" s="226">
        <f>IF(N1378="snížená",J1378,0)</f>
        <v>0</v>
      </c>
      <c r="BG1378" s="226">
        <f>IF(N1378="zákl. přenesená",J1378,0)</f>
        <v>0</v>
      </c>
      <c r="BH1378" s="226">
        <f>IF(N1378="sníž. přenesená",J1378,0)</f>
        <v>0</v>
      </c>
      <c r="BI1378" s="226">
        <f>IF(N1378="nulová",J1378,0)</f>
        <v>0</v>
      </c>
      <c r="BJ1378" s="18" t="s">
        <v>76</v>
      </c>
      <c r="BK1378" s="226">
        <f>ROUND(I1378*H1378,2)</f>
        <v>0</v>
      </c>
      <c r="BL1378" s="18" t="s">
        <v>244</v>
      </c>
      <c r="BM1378" s="225" t="s">
        <v>1286</v>
      </c>
    </row>
    <row r="1379" s="2" customFormat="1">
      <c r="A1379" s="39"/>
      <c r="B1379" s="40"/>
      <c r="C1379" s="41"/>
      <c r="D1379" s="227" t="s">
        <v>245</v>
      </c>
      <c r="E1379" s="41"/>
      <c r="F1379" s="228" t="s">
        <v>1285</v>
      </c>
      <c r="G1379" s="41"/>
      <c r="H1379" s="41"/>
      <c r="I1379" s="229"/>
      <c r="J1379" s="41"/>
      <c r="K1379" s="41"/>
      <c r="L1379" s="45"/>
      <c r="M1379" s="230"/>
      <c r="N1379" s="231"/>
      <c r="O1379" s="85"/>
      <c r="P1379" s="85"/>
      <c r="Q1379" s="85"/>
      <c r="R1379" s="85"/>
      <c r="S1379" s="85"/>
      <c r="T1379" s="86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T1379" s="18" t="s">
        <v>245</v>
      </c>
      <c r="AU1379" s="18" t="s">
        <v>78</v>
      </c>
    </row>
    <row r="1380" s="2" customFormat="1">
      <c r="A1380" s="39"/>
      <c r="B1380" s="40"/>
      <c r="C1380" s="41"/>
      <c r="D1380" s="232" t="s">
        <v>246</v>
      </c>
      <c r="E1380" s="41"/>
      <c r="F1380" s="233" t="s">
        <v>1287</v>
      </c>
      <c r="G1380" s="41"/>
      <c r="H1380" s="41"/>
      <c r="I1380" s="229"/>
      <c r="J1380" s="41"/>
      <c r="K1380" s="41"/>
      <c r="L1380" s="45"/>
      <c r="M1380" s="230"/>
      <c r="N1380" s="231"/>
      <c r="O1380" s="85"/>
      <c r="P1380" s="85"/>
      <c r="Q1380" s="85"/>
      <c r="R1380" s="85"/>
      <c r="S1380" s="85"/>
      <c r="T1380" s="86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246</v>
      </c>
      <c r="AU1380" s="18" t="s">
        <v>78</v>
      </c>
    </row>
    <row r="1381" s="13" customFormat="1">
      <c r="A1381" s="13"/>
      <c r="B1381" s="234"/>
      <c r="C1381" s="235"/>
      <c r="D1381" s="227" t="s">
        <v>248</v>
      </c>
      <c r="E1381" s="236" t="s">
        <v>19</v>
      </c>
      <c r="F1381" s="237" t="s">
        <v>1288</v>
      </c>
      <c r="G1381" s="235"/>
      <c r="H1381" s="236" t="s">
        <v>19</v>
      </c>
      <c r="I1381" s="238"/>
      <c r="J1381" s="235"/>
      <c r="K1381" s="235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248</v>
      </c>
      <c r="AU1381" s="243" t="s">
        <v>78</v>
      </c>
      <c r="AV1381" s="13" t="s">
        <v>76</v>
      </c>
      <c r="AW1381" s="13" t="s">
        <v>32</v>
      </c>
      <c r="AX1381" s="13" t="s">
        <v>69</v>
      </c>
      <c r="AY1381" s="243" t="s">
        <v>238</v>
      </c>
    </row>
    <row r="1382" s="13" customFormat="1">
      <c r="A1382" s="13"/>
      <c r="B1382" s="234"/>
      <c r="C1382" s="235"/>
      <c r="D1382" s="227" t="s">
        <v>248</v>
      </c>
      <c r="E1382" s="236" t="s">
        <v>19</v>
      </c>
      <c r="F1382" s="237" t="s">
        <v>262</v>
      </c>
      <c r="G1382" s="235"/>
      <c r="H1382" s="236" t="s">
        <v>19</v>
      </c>
      <c r="I1382" s="238"/>
      <c r="J1382" s="235"/>
      <c r="K1382" s="235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248</v>
      </c>
      <c r="AU1382" s="243" t="s">
        <v>78</v>
      </c>
      <c r="AV1382" s="13" t="s">
        <v>76</v>
      </c>
      <c r="AW1382" s="13" t="s">
        <v>32</v>
      </c>
      <c r="AX1382" s="13" t="s">
        <v>69</v>
      </c>
      <c r="AY1382" s="243" t="s">
        <v>238</v>
      </c>
    </row>
    <row r="1383" s="14" customFormat="1">
      <c r="A1383" s="14"/>
      <c r="B1383" s="244"/>
      <c r="C1383" s="245"/>
      <c r="D1383" s="227" t="s">
        <v>248</v>
      </c>
      <c r="E1383" s="246" t="s">
        <v>19</v>
      </c>
      <c r="F1383" s="247" t="s">
        <v>1289</v>
      </c>
      <c r="G1383" s="245"/>
      <c r="H1383" s="248">
        <v>3.3799999999999999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248</v>
      </c>
      <c r="AU1383" s="254" t="s">
        <v>78</v>
      </c>
      <c r="AV1383" s="14" t="s">
        <v>78</v>
      </c>
      <c r="AW1383" s="14" t="s">
        <v>32</v>
      </c>
      <c r="AX1383" s="14" t="s">
        <v>69</v>
      </c>
      <c r="AY1383" s="254" t="s">
        <v>238</v>
      </c>
    </row>
    <row r="1384" s="14" customFormat="1">
      <c r="A1384" s="14"/>
      <c r="B1384" s="244"/>
      <c r="C1384" s="245"/>
      <c r="D1384" s="227" t="s">
        <v>248</v>
      </c>
      <c r="E1384" s="246" t="s">
        <v>19</v>
      </c>
      <c r="F1384" s="247" t="s">
        <v>1290</v>
      </c>
      <c r="G1384" s="245"/>
      <c r="H1384" s="248">
        <v>51.25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248</v>
      </c>
      <c r="AU1384" s="254" t="s">
        <v>78</v>
      </c>
      <c r="AV1384" s="14" t="s">
        <v>78</v>
      </c>
      <c r="AW1384" s="14" t="s">
        <v>32</v>
      </c>
      <c r="AX1384" s="14" t="s">
        <v>69</v>
      </c>
      <c r="AY1384" s="254" t="s">
        <v>238</v>
      </c>
    </row>
    <row r="1385" s="14" customFormat="1">
      <c r="A1385" s="14"/>
      <c r="B1385" s="244"/>
      <c r="C1385" s="245"/>
      <c r="D1385" s="227" t="s">
        <v>248</v>
      </c>
      <c r="E1385" s="246" t="s">
        <v>19</v>
      </c>
      <c r="F1385" s="247" t="s">
        <v>761</v>
      </c>
      <c r="G1385" s="245"/>
      <c r="H1385" s="248">
        <v>4.8499999999999996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248</v>
      </c>
      <c r="AU1385" s="254" t="s">
        <v>78</v>
      </c>
      <c r="AV1385" s="14" t="s">
        <v>78</v>
      </c>
      <c r="AW1385" s="14" t="s">
        <v>32</v>
      </c>
      <c r="AX1385" s="14" t="s">
        <v>69</v>
      </c>
      <c r="AY1385" s="254" t="s">
        <v>238</v>
      </c>
    </row>
    <row r="1386" s="14" customFormat="1">
      <c r="A1386" s="14"/>
      <c r="B1386" s="244"/>
      <c r="C1386" s="245"/>
      <c r="D1386" s="227" t="s">
        <v>248</v>
      </c>
      <c r="E1386" s="246" t="s">
        <v>19</v>
      </c>
      <c r="F1386" s="247" t="s">
        <v>762</v>
      </c>
      <c r="G1386" s="245"/>
      <c r="H1386" s="248">
        <v>1.46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248</v>
      </c>
      <c r="AU1386" s="254" t="s">
        <v>78</v>
      </c>
      <c r="AV1386" s="14" t="s">
        <v>78</v>
      </c>
      <c r="AW1386" s="14" t="s">
        <v>32</v>
      </c>
      <c r="AX1386" s="14" t="s">
        <v>69</v>
      </c>
      <c r="AY1386" s="254" t="s">
        <v>238</v>
      </c>
    </row>
    <row r="1387" s="14" customFormat="1">
      <c r="A1387" s="14"/>
      <c r="B1387" s="244"/>
      <c r="C1387" s="245"/>
      <c r="D1387" s="227" t="s">
        <v>248</v>
      </c>
      <c r="E1387" s="246" t="s">
        <v>19</v>
      </c>
      <c r="F1387" s="247" t="s">
        <v>1291</v>
      </c>
      <c r="G1387" s="245"/>
      <c r="H1387" s="248">
        <v>26.510000000000002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248</v>
      </c>
      <c r="AU1387" s="254" t="s">
        <v>78</v>
      </c>
      <c r="AV1387" s="14" t="s">
        <v>78</v>
      </c>
      <c r="AW1387" s="14" t="s">
        <v>32</v>
      </c>
      <c r="AX1387" s="14" t="s">
        <v>69</v>
      </c>
      <c r="AY1387" s="254" t="s">
        <v>238</v>
      </c>
    </row>
    <row r="1388" s="14" customFormat="1">
      <c r="A1388" s="14"/>
      <c r="B1388" s="244"/>
      <c r="C1388" s="245"/>
      <c r="D1388" s="227" t="s">
        <v>248</v>
      </c>
      <c r="E1388" s="246" t="s">
        <v>19</v>
      </c>
      <c r="F1388" s="247" t="s">
        <v>768</v>
      </c>
      <c r="G1388" s="245"/>
      <c r="H1388" s="248">
        <v>1.97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248</v>
      </c>
      <c r="AU1388" s="254" t="s">
        <v>78</v>
      </c>
      <c r="AV1388" s="14" t="s">
        <v>78</v>
      </c>
      <c r="AW1388" s="14" t="s">
        <v>32</v>
      </c>
      <c r="AX1388" s="14" t="s">
        <v>69</v>
      </c>
      <c r="AY1388" s="254" t="s">
        <v>238</v>
      </c>
    </row>
    <row r="1389" s="14" customFormat="1">
      <c r="A1389" s="14"/>
      <c r="B1389" s="244"/>
      <c r="C1389" s="245"/>
      <c r="D1389" s="227" t="s">
        <v>248</v>
      </c>
      <c r="E1389" s="246" t="s">
        <v>19</v>
      </c>
      <c r="F1389" s="247" t="s">
        <v>769</v>
      </c>
      <c r="G1389" s="245"/>
      <c r="H1389" s="248">
        <v>2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248</v>
      </c>
      <c r="AU1389" s="254" t="s">
        <v>78</v>
      </c>
      <c r="AV1389" s="14" t="s">
        <v>78</v>
      </c>
      <c r="AW1389" s="14" t="s">
        <v>32</v>
      </c>
      <c r="AX1389" s="14" t="s">
        <v>69</v>
      </c>
      <c r="AY1389" s="254" t="s">
        <v>238</v>
      </c>
    </row>
    <row r="1390" s="14" customFormat="1">
      <c r="A1390" s="14"/>
      <c r="B1390" s="244"/>
      <c r="C1390" s="245"/>
      <c r="D1390" s="227" t="s">
        <v>248</v>
      </c>
      <c r="E1390" s="246" t="s">
        <v>19</v>
      </c>
      <c r="F1390" s="247" t="s">
        <v>1292</v>
      </c>
      <c r="G1390" s="245"/>
      <c r="H1390" s="248">
        <v>6.5300000000000002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248</v>
      </c>
      <c r="AU1390" s="254" t="s">
        <v>78</v>
      </c>
      <c r="AV1390" s="14" t="s">
        <v>78</v>
      </c>
      <c r="AW1390" s="14" t="s">
        <v>32</v>
      </c>
      <c r="AX1390" s="14" t="s">
        <v>69</v>
      </c>
      <c r="AY1390" s="254" t="s">
        <v>238</v>
      </c>
    </row>
    <row r="1391" s="14" customFormat="1">
      <c r="A1391" s="14"/>
      <c r="B1391" s="244"/>
      <c r="C1391" s="245"/>
      <c r="D1391" s="227" t="s">
        <v>248</v>
      </c>
      <c r="E1391" s="246" t="s">
        <v>19</v>
      </c>
      <c r="F1391" s="247" t="s">
        <v>1293</v>
      </c>
      <c r="G1391" s="245"/>
      <c r="H1391" s="248">
        <v>4.5999999999999996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248</v>
      </c>
      <c r="AU1391" s="254" t="s">
        <v>78</v>
      </c>
      <c r="AV1391" s="14" t="s">
        <v>78</v>
      </c>
      <c r="AW1391" s="14" t="s">
        <v>32</v>
      </c>
      <c r="AX1391" s="14" t="s">
        <v>69</v>
      </c>
      <c r="AY1391" s="254" t="s">
        <v>238</v>
      </c>
    </row>
    <row r="1392" s="14" customFormat="1">
      <c r="A1392" s="14"/>
      <c r="B1392" s="244"/>
      <c r="C1392" s="245"/>
      <c r="D1392" s="227" t="s">
        <v>248</v>
      </c>
      <c r="E1392" s="246" t="s">
        <v>19</v>
      </c>
      <c r="F1392" s="247" t="s">
        <v>1294</v>
      </c>
      <c r="G1392" s="245"/>
      <c r="H1392" s="248">
        <v>4.5999999999999996</v>
      </c>
      <c r="I1392" s="249"/>
      <c r="J1392" s="245"/>
      <c r="K1392" s="245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4" t="s">
        <v>248</v>
      </c>
      <c r="AU1392" s="254" t="s">
        <v>78</v>
      </c>
      <c r="AV1392" s="14" t="s">
        <v>78</v>
      </c>
      <c r="AW1392" s="14" t="s">
        <v>32</v>
      </c>
      <c r="AX1392" s="14" t="s">
        <v>69</v>
      </c>
      <c r="AY1392" s="254" t="s">
        <v>238</v>
      </c>
    </row>
    <row r="1393" s="14" customFormat="1">
      <c r="A1393" s="14"/>
      <c r="B1393" s="244"/>
      <c r="C1393" s="245"/>
      <c r="D1393" s="227" t="s">
        <v>248</v>
      </c>
      <c r="E1393" s="246" t="s">
        <v>19</v>
      </c>
      <c r="F1393" s="247" t="s">
        <v>1295</v>
      </c>
      <c r="G1393" s="245"/>
      <c r="H1393" s="248">
        <v>9.7300000000000004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248</v>
      </c>
      <c r="AU1393" s="254" t="s">
        <v>78</v>
      </c>
      <c r="AV1393" s="14" t="s">
        <v>78</v>
      </c>
      <c r="AW1393" s="14" t="s">
        <v>32</v>
      </c>
      <c r="AX1393" s="14" t="s">
        <v>69</v>
      </c>
      <c r="AY1393" s="254" t="s">
        <v>238</v>
      </c>
    </row>
    <row r="1394" s="14" customFormat="1">
      <c r="A1394" s="14"/>
      <c r="B1394" s="244"/>
      <c r="C1394" s="245"/>
      <c r="D1394" s="227" t="s">
        <v>248</v>
      </c>
      <c r="E1394" s="246" t="s">
        <v>19</v>
      </c>
      <c r="F1394" s="247" t="s">
        <v>1296</v>
      </c>
      <c r="G1394" s="245"/>
      <c r="H1394" s="248">
        <v>8.4499999999999993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248</v>
      </c>
      <c r="AU1394" s="254" t="s">
        <v>78</v>
      </c>
      <c r="AV1394" s="14" t="s">
        <v>78</v>
      </c>
      <c r="AW1394" s="14" t="s">
        <v>32</v>
      </c>
      <c r="AX1394" s="14" t="s">
        <v>69</v>
      </c>
      <c r="AY1394" s="254" t="s">
        <v>238</v>
      </c>
    </row>
    <row r="1395" s="14" customFormat="1">
      <c r="A1395" s="14"/>
      <c r="B1395" s="244"/>
      <c r="C1395" s="245"/>
      <c r="D1395" s="227" t="s">
        <v>248</v>
      </c>
      <c r="E1395" s="246" t="s">
        <v>19</v>
      </c>
      <c r="F1395" s="247" t="s">
        <v>1297</v>
      </c>
      <c r="G1395" s="245"/>
      <c r="H1395" s="248">
        <v>1.4299999999999999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248</v>
      </c>
      <c r="AU1395" s="254" t="s">
        <v>78</v>
      </c>
      <c r="AV1395" s="14" t="s">
        <v>78</v>
      </c>
      <c r="AW1395" s="14" t="s">
        <v>32</v>
      </c>
      <c r="AX1395" s="14" t="s">
        <v>69</v>
      </c>
      <c r="AY1395" s="254" t="s">
        <v>238</v>
      </c>
    </row>
    <row r="1396" s="14" customFormat="1">
      <c r="A1396" s="14"/>
      <c r="B1396" s="244"/>
      <c r="C1396" s="245"/>
      <c r="D1396" s="227" t="s">
        <v>248</v>
      </c>
      <c r="E1396" s="246" t="s">
        <v>19</v>
      </c>
      <c r="F1396" s="247" t="s">
        <v>1298</v>
      </c>
      <c r="G1396" s="245"/>
      <c r="H1396" s="248">
        <v>32.189999999999998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248</v>
      </c>
      <c r="AU1396" s="254" t="s">
        <v>78</v>
      </c>
      <c r="AV1396" s="14" t="s">
        <v>78</v>
      </c>
      <c r="AW1396" s="14" t="s">
        <v>32</v>
      </c>
      <c r="AX1396" s="14" t="s">
        <v>69</v>
      </c>
      <c r="AY1396" s="254" t="s">
        <v>238</v>
      </c>
    </row>
    <row r="1397" s="14" customFormat="1">
      <c r="A1397" s="14"/>
      <c r="B1397" s="244"/>
      <c r="C1397" s="245"/>
      <c r="D1397" s="227" t="s">
        <v>248</v>
      </c>
      <c r="E1397" s="246" t="s">
        <v>19</v>
      </c>
      <c r="F1397" s="247" t="s">
        <v>1299</v>
      </c>
      <c r="G1397" s="245"/>
      <c r="H1397" s="248">
        <v>12.210000000000001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248</v>
      </c>
      <c r="AU1397" s="254" t="s">
        <v>78</v>
      </c>
      <c r="AV1397" s="14" t="s">
        <v>78</v>
      </c>
      <c r="AW1397" s="14" t="s">
        <v>32</v>
      </c>
      <c r="AX1397" s="14" t="s">
        <v>69</v>
      </c>
      <c r="AY1397" s="254" t="s">
        <v>238</v>
      </c>
    </row>
    <row r="1398" s="14" customFormat="1">
      <c r="A1398" s="14"/>
      <c r="B1398" s="244"/>
      <c r="C1398" s="245"/>
      <c r="D1398" s="227" t="s">
        <v>248</v>
      </c>
      <c r="E1398" s="246" t="s">
        <v>19</v>
      </c>
      <c r="F1398" s="247" t="s">
        <v>1300</v>
      </c>
      <c r="G1398" s="245"/>
      <c r="H1398" s="248">
        <v>17.84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248</v>
      </c>
      <c r="AU1398" s="254" t="s">
        <v>78</v>
      </c>
      <c r="AV1398" s="14" t="s">
        <v>78</v>
      </c>
      <c r="AW1398" s="14" t="s">
        <v>32</v>
      </c>
      <c r="AX1398" s="14" t="s">
        <v>69</v>
      </c>
      <c r="AY1398" s="254" t="s">
        <v>238</v>
      </c>
    </row>
    <row r="1399" s="14" customFormat="1">
      <c r="A1399" s="14"/>
      <c r="B1399" s="244"/>
      <c r="C1399" s="245"/>
      <c r="D1399" s="227" t="s">
        <v>248</v>
      </c>
      <c r="E1399" s="246" t="s">
        <v>19</v>
      </c>
      <c r="F1399" s="247" t="s">
        <v>770</v>
      </c>
      <c r="G1399" s="245"/>
      <c r="H1399" s="248">
        <v>1.44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248</v>
      </c>
      <c r="AU1399" s="254" t="s">
        <v>78</v>
      </c>
      <c r="AV1399" s="14" t="s">
        <v>78</v>
      </c>
      <c r="AW1399" s="14" t="s">
        <v>32</v>
      </c>
      <c r="AX1399" s="14" t="s">
        <v>69</v>
      </c>
      <c r="AY1399" s="254" t="s">
        <v>238</v>
      </c>
    </row>
    <row r="1400" s="14" customFormat="1">
      <c r="A1400" s="14"/>
      <c r="B1400" s="244"/>
      <c r="C1400" s="245"/>
      <c r="D1400" s="227" t="s">
        <v>248</v>
      </c>
      <c r="E1400" s="246" t="s">
        <v>19</v>
      </c>
      <c r="F1400" s="247" t="s">
        <v>771</v>
      </c>
      <c r="G1400" s="245"/>
      <c r="H1400" s="248">
        <v>6.3200000000000003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248</v>
      </c>
      <c r="AU1400" s="254" t="s">
        <v>78</v>
      </c>
      <c r="AV1400" s="14" t="s">
        <v>78</v>
      </c>
      <c r="AW1400" s="14" t="s">
        <v>32</v>
      </c>
      <c r="AX1400" s="14" t="s">
        <v>69</v>
      </c>
      <c r="AY1400" s="254" t="s">
        <v>238</v>
      </c>
    </row>
    <row r="1401" s="14" customFormat="1">
      <c r="A1401" s="14"/>
      <c r="B1401" s="244"/>
      <c r="C1401" s="245"/>
      <c r="D1401" s="227" t="s">
        <v>248</v>
      </c>
      <c r="E1401" s="246" t="s">
        <v>19</v>
      </c>
      <c r="F1401" s="247" t="s">
        <v>1059</v>
      </c>
      <c r="G1401" s="245"/>
      <c r="H1401" s="248">
        <v>53.649999999999999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248</v>
      </c>
      <c r="AU1401" s="254" t="s">
        <v>78</v>
      </c>
      <c r="AV1401" s="14" t="s">
        <v>78</v>
      </c>
      <c r="AW1401" s="14" t="s">
        <v>32</v>
      </c>
      <c r="AX1401" s="14" t="s">
        <v>69</v>
      </c>
      <c r="AY1401" s="254" t="s">
        <v>238</v>
      </c>
    </row>
    <row r="1402" s="14" customFormat="1">
      <c r="A1402" s="14"/>
      <c r="B1402" s="244"/>
      <c r="C1402" s="245"/>
      <c r="D1402" s="227" t="s">
        <v>248</v>
      </c>
      <c r="E1402" s="246" t="s">
        <v>19</v>
      </c>
      <c r="F1402" s="247" t="s">
        <v>1301</v>
      </c>
      <c r="G1402" s="245"/>
      <c r="H1402" s="248">
        <v>17.260000000000002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248</v>
      </c>
      <c r="AU1402" s="254" t="s">
        <v>78</v>
      </c>
      <c r="AV1402" s="14" t="s">
        <v>78</v>
      </c>
      <c r="AW1402" s="14" t="s">
        <v>32</v>
      </c>
      <c r="AX1402" s="14" t="s">
        <v>69</v>
      </c>
      <c r="AY1402" s="254" t="s">
        <v>238</v>
      </c>
    </row>
    <row r="1403" s="14" customFormat="1">
      <c r="A1403" s="14"/>
      <c r="B1403" s="244"/>
      <c r="C1403" s="245"/>
      <c r="D1403" s="227" t="s">
        <v>248</v>
      </c>
      <c r="E1403" s="246" t="s">
        <v>19</v>
      </c>
      <c r="F1403" s="247" t="s">
        <v>1302</v>
      </c>
      <c r="G1403" s="245"/>
      <c r="H1403" s="248">
        <v>36.399999999999999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248</v>
      </c>
      <c r="AU1403" s="254" t="s">
        <v>78</v>
      </c>
      <c r="AV1403" s="14" t="s">
        <v>78</v>
      </c>
      <c r="AW1403" s="14" t="s">
        <v>32</v>
      </c>
      <c r="AX1403" s="14" t="s">
        <v>69</v>
      </c>
      <c r="AY1403" s="254" t="s">
        <v>238</v>
      </c>
    </row>
    <row r="1404" s="14" customFormat="1">
      <c r="A1404" s="14"/>
      <c r="B1404" s="244"/>
      <c r="C1404" s="245"/>
      <c r="D1404" s="227" t="s">
        <v>248</v>
      </c>
      <c r="E1404" s="246" t="s">
        <v>19</v>
      </c>
      <c r="F1404" s="247" t="s">
        <v>772</v>
      </c>
      <c r="G1404" s="245"/>
      <c r="H1404" s="248">
        <v>1.44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248</v>
      </c>
      <c r="AU1404" s="254" t="s">
        <v>78</v>
      </c>
      <c r="AV1404" s="14" t="s">
        <v>78</v>
      </c>
      <c r="AW1404" s="14" t="s">
        <v>32</v>
      </c>
      <c r="AX1404" s="14" t="s">
        <v>69</v>
      </c>
      <c r="AY1404" s="254" t="s">
        <v>238</v>
      </c>
    </row>
    <row r="1405" s="14" customFormat="1">
      <c r="A1405" s="14"/>
      <c r="B1405" s="244"/>
      <c r="C1405" s="245"/>
      <c r="D1405" s="227" t="s">
        <v>248</v>
      </c>
      <c r="E1405" s="246" t="s">
        <v>19</v>
      </c>
      <c r="F1405" s="247" t="s">
        <v>773</v>
      </c>
      <c r="G1405" s="245"/>
      <c r="H1405" s="248">
        <v>4.2599999999999998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248</v>
      </c>
      <c r="AU1405" s="254" t="s">
        <v>78</v>
      </c>
      <c r="AV1405" s="14" t="s">
        <v>78</v>
      </c>
      <c r="AW1405" s="14" t="s">
        <v>32</v>
      </c>
      <c r="AX1405" s="14" t="s">
        <v>69</v>
      </c>
      <c r="AY1405" s="254" t="s">
        <v>238</v>
      </c>
    </row>
    <row r="1406" s="14" customFormat="1">
      <c r="A1406" s="14"/>
      <c r="B1406" s="244"/>
      <c r="C1406" s="245"/>
      <c r="D1406" s="227" t="s">
        <v>248</v>
      </c>
      <c r="E1406" s="246" t="s">
        <v>19</v>
      </c>
      <c r="F1406" s="247" t="s">
        <v>1303</v>
      </c>
      <c r="G1406" s="245"/>
      <c r="H1406" s="248">
        <v>1.9199999999999999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248</v>
      </c>
      <c r="AU1406" s="254" t="s">
        <v>78</v>
      </c>
      <c r="AV1406" s="14" t="s">
        <v>78</v>
      </c>
      <c r="AW1406" s="14" t="s">
        <v>32</v>
      </c>
      <c r="AX1406" s="14" t="s">
        <v>69</v>
      </c>
      <c r="AY1406" s="254" t="s">
        <v>238</v>
      </c>
    </row>
    <row r="1407" s="16" customFormat="1">
      <c r="A1407" s="16"/>
      <c r="B1407" s="266"/>
      <c r="C1407" s="267"/>
      <c r="D1407" s="227" t="s">
        <v>248</v>
      </c>
      <c r="E1407" s="268" t="s">
        <v>19</v>
      </c>
      <c r="F1407" s="269" t="s">
        <v>264</v>
      </c>
      <c r="G1407" s="267"/>
      <c r="H1407" s="270">
        <v>311.69</v>
      </c>
      <c r="I1407" s="271"/>
      <c r="J1407" s="267"/>
      <c r="K1407" s="267"/>
      <c r="L1407" s="272"/>
      <c r="M1407" s="273"/>
      <c r="N1407" s="274"/>
      <c r="O1407" s="274"/>
      <c r="P1407" s="274"/>
      <c r="Q1407" s="274"/>
      <c r="R1407" s="274"/>
      <c r="S1407" s="274"/>
      <c r="T1407" s="275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76" t="s">
        <v>248</v>
      </c>
      <c r="AU1407" s="276" t="s">
        <v>78</v>
      </c>
      <c r="AV1407" s="16" t="s">
        <v>109</v>
      </c>
      <c r="AW1407" s="16" t="s">
        <v>32</v>
      </c>
      <c r="AX1407" s="16" t="s">
        <v>69</v>
      </c>
      <c r="AY1407" s="276" t="s">
        <v>238</v>
      </c>
    </row>
    <row r="1408" s="13" customFormat="1">
      <c r="A1408" s="13"/>
      <c r="B1408" s="234"/>
      <c r="C1408" s="235"/>
      <c r="D1408" s="227" t="s">
        <v>248</v>
      </c>
      <c r="E1408" s="236" t="s">
        <v>19</v>
      </c>
      <c r="F1408" s="237" t="s">
        <v>774</v>
      </c>
      <c r="G1408" s="235"/>
      <c r="H1408" s="236" t="s">
        <v>19</v>
      </c>
      <c r="I1408" s="238"/>
      <c r="J1408" s="235"/>
      <c r="K1408" s="235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248</v>
      </c>
      <c r="AU1408" s="243" t="s">
        <v>78</v>
      </c>
      <c r="AV1408" s="13" t="s">
        <v>76</v>
      </c>
      <c r="AW1408" s="13" t="s">
        <v>32</v>
      </c>
      <c r="AX1408" s="13" t="s">
        <v>69</v>
      </c>
      <c r="AY1408" s="243" t="s">
        <v>238</v>
      </c>
    </row>
    <row r="1409" s="14" customFormat="1">
      <c r="A1409" s="14"/>
      <c r="B1409" s="244"/>
      <c r="C1409" s="245"/>
      <c r="D1409" s="227" t="s">
        <v>248</v>
      </c>
      <c r="E1409" s="246" t="s">
        <v>19</v>
      </c>
      <c r="F1409" s="247" t="s">
        <v>1304</v>
      </c>
      <c r="G1409" s="245"/>
      <c r="H1409" s="248">
        <v>19.050000000000001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248</v>
      </c>
      <c r="AU1409" s="254" t="s">
        <v>78</v>
      </c>
      <c r="AV1409" s="14" t="s">
        <v>78</v>
      </c>
      <c r="AW1409" s="14" t="s">
        <v>32</v>
      </c>
      <c r="AX1409" s="14" t="s">
        <v>69</v>
      </c>
      <c r="AY1409" s="254" t="s">
        <v>238</v>
      </c>
    </row>
    <row r="1410" s="14" customFormat="1">
      <c r="A1410" s="14"/>
      <c r="B1410" s="244"/>
      <c r="C1410" s="245"/>
      <c r="D1410" s="227" t="s">
        <v>248</v>
      </c>
      <c r="E1410" s="246" t="s">
        <v>19</v>
      </c>
      <c r="F1410" s="247" t="s">
        <v>775</v>
      </c>
      <c r="G1410" s="245"/>
      <c r="H1410" s="248">
        <v>8.5800000000000001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248</v>
      </c>
      <c r="AU1410" s="254" t="s">
        <v>78</v>
      </c>
      <c r="AV1410" s="14" t="s">
        <v>78</v>
      </c>
      <c r="AW1410" s="14" t="s">
        <v>32</v>
      </c>
      <c r="AX1410" s="14" t="s">
        <v>69</v>
      </c>
      <c r="AY1410" s="254" t="s">
        <v>238</v>
      </c>
    </row>
    <row r="1411" s="14" customFormat="1">
      <c r="A1411" s="14"/>
      <c r="B1411" s="244"/>
      <c r="C1411" s="245"/>
      <c r="D1411" s="227" t="s">
        <v>248</v>
      </c>
      <c r="E1411" s="246" t="s">
        <v>19</v>
      </c>
      <c r="F1411" s="247" t="s">
        <v>776</v>
      </c>
      <c r="G1411" s="245"/>
      <c r="H1411" s="248">
        <v>0.69999999999999996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248</v>
      </c>
      <c r="AU1411" s="254" t="s">
        <v>78</v>
      </c>
      <c r="AV1411" s="14" t="s">
        <v>78</v>
      </c>
      <c r="AW1411" s="14" t="s">
        <v>32</v>
      </c>
      <c r="AX1411" s="14" t="s">
        <v>69</v>
      </c>
      <c r="AY1411" s="254" t="s">
        <v>238</v>
      </c>
    </row>
    <row r="1412" s="14" customFormat="1">
      <c r="A1412" s="14"/>
      <c r="B1412" s="244"/>
      <c r="C1412" s="245"/>
      <c r="D1412" s="227" t="s">
        <v>248</v>
      </c>
      <c r="E1412" s="246" t="s">
        <v>19</v>
      </c>
      <c r="F1412" s="247" t="s">
        <v>1305</v>
      </c>
      <c r="G1412" s="245"/>
      <c r="H1412" s="248">
        <v>36.299999999999997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248</v>
      </c>
      <c r="AU1412" s="254" t="s">
        <v>78</v>
      </c>
      <c r="AV1412" s="14" t="s">
        <v>78</v>
      </c>
      <c r="AW1412" s="14" t="s">
        <v>32</v>
      </c>
      <c r="AX1412" s="14" t="s">
        <v>69</v>
      </c>
      <c r="AY1412" s="254" t="s">
        <v>238</v>
      </c>
    </row>
    <row r="1413" s="14" customFormat="1">
      <c r="A1413" s="14"/>
      <c r="B1413" s="244"/>
      <c r="C1413" s="245"/>
      <c r="D1413" s="227" t="s">
        <v>248</v>
      </c>
      <c r="E1413" s="246" t="s">
        <v>19</v>
      </c>
      <c r="F1413" s="247" t="s">
        <v>1306</v>
      </c>
      <c r="G1413" s="245"/>
      <c r="H1413" s="248">
        <v>37.020000000000003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248</v>
      </c>
      <c r="AU1413" s="254" t="s">
        <v>78</v>
      </c>
      <c r="AV1413" s="14" t="s">
        <v>78</v>
      </c>
      <c r="AW1413" s="14" t="s">
        <v>32</v>
      </c>
      <c r="AX1413" s="14" t="s">
        <v>69</v>
      </c>
      <c r="AY1413" s="254" t="s">
        <v>238</v>
      </c>
    </row>
    <row r="1414" s="14" customFormat="1">
      <c r="A1414" s="14"/>
      <c r="B1414" s="244"/>
      <c r="C1414" s="245"/>
      <c r="D1414" s="227" t="s">
        <v>248</v>
      </c>
      <c r="E1414" s="246" t="s">
        <v>19</v>
      </c>
      <c r="F1414" s="247" t="s">
        <v>1307</v>
      </c>
      <c r="G1414" s="245"/>
      <c r="H1414" s="248">
        <v>35.880000000000003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248</v>
      </c>
      <c r="AU1414" s="254" t="s">
        <v>78</v>
      </c>
      <c r="AV1414" s="14" t="s">
        <v>78</v>
      </c>
      <c r="AW1414" s="14" t="s">
        <v>32</v>
      </c>
      <c r="AX1414" s="14" t="s">
        <v>69</v>
      </c>
      <c r="AY1414" s="254" t="s">
        <v>238</v>
      </c>
    </row>
    <row r="1415" s="14" customFormat="1">
      <c r="A1415" s="14"/>
      <c r="B1415" s="244"/>
      <c r="C1415" s="245"/>
      <c r="D1415" s="227" t="s">
        <v>248</v>
      </c>
      <c r="E1415" s="246" t="s">
        <v>19</v>
      </c>
      <c r="F1415" s="247" t="s">
        <v>777</v>
      </c>
      <c r="G1415" s="245"/>
      <c r="H1415" s="248">
        <v>1.6000000000000001</v>
      </c>
      <c r="I1415" s="249"/>
      <c r="J1415" s="245"/>
      <c r="K1415" s="245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4" t="s">
        <v>248</v>
      </c>
      <c r="AU1415" s="254" t="s">
        <v>78</v>
      </c>
      <c r="AV1415" s="14" t="s">
        <v>78</v>
      </c>
      <c r="AW1415" s="14" t="s">
        <v>32</v>
      </c>
      <c r="AX1415" s="14" t="s">
        <v>69</v>
      </c>
      <c r="AY1415" s="254" t="s">
        <v>238</v>
      </c>
    </row>
    <row r="1416" s="14" customFormat="1">
      <c r="A1416" s="14"/>
      <c r="B1416" s="244"/>
      <c r="C1416" s="245"/>
      <c r="D1416" s="227" t="s">
        <v>248</v>
      </c>
      <c r="E1416" s="246" t="s">
        <v>19</v>
      </c>
      <c r="F1416" s="247" t="s">
        <v>778</v>
      </c>
      <c r="G1416" s="245"/>
      <c r="H1416" s="248">
        <v>7.0300000000000002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248</v>
      </c>
      <c r="AU1416" s="254" t="s">
        <v>78</v>
      </c>
      <c r="AV1416" s="14" t="s">
        <v>78</v>
      </c>
      <c r="AW1416" s="14" t="s">
        <v>32</v>
      </c>
      <c r="AX1416" s="14" t="s">
        <v>69</v>
      </c>
      <c r="AY1416" s="254" t="s">
        <v>238</v>
      </c>
    </row>
    <row r="1417" s="16" customFormat="1">
      <c r="A1417" s="16"/>
      <c r="B1417" s="266"/>
      <c r="C1417" s="267"/>
      <c r="D1417" s="227" t="s">
        <v>248</v>
      </c>
      <c r="E1417" s="268" t="s">
        <v>19</v>
      </c>
      <c r="F1417" s="269" t="s">
        <v>541</v>
      </c>
      <c r="G1417" s="267"/>
      <c r="H1417" s="270">
        <v>146.16</v>
      </c>
      <c r="I1417" s="271"/>
      <c r="J1417" s="267"/>
      <c r="K1417" s="267"/>
      <c r="L1417" s="272"/>
      <c r="M1417" s="273"/>
      <c r="N1417" s="274"/>
      <c r="O1417" s="274"/>
      <c r="P1417" s="274"/>
      <c r="Q1417" s="274"/>
      <c r="R1417" s="274"/>
      <c r="S1417" s="274"/>
      <c r="T1417" s="275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6" t="s">
        <v>248</v>
      </c>
      <c r="AU1417" s="276" t="s">
        <v>78</v>
      </c>
      <c r="AV1417" s="16" t="s">
        <v>109</v>
      </c>
      <c r="AW1417" s="16" t="s">
        <v>32</v>
      </c>
      <c r="AX1417" s="16" t="s">
        <v>69</v>
      </c>
      <c r="AY1417" s="276" t="s">
        <v>238</v>
      </c>
    </row>
    <row r="1418" s="13" customFormat="1">
      <c r="A1418" s="13"/>
      <c r="B1418" s="234"/>
      <c r="C1418" s="235"/>
      <c r="D1418" s="227" t="s">
        <v>248</v>
      </c>
      <c r="E1418" s="236" t="s">
        <v>19</v>
      </c>
      <c r="F1418" s="237" t="s">
        <v>779</v>
      </c>
      <c r="G1418" s="235"/>
      <c r="H1418" s="236" t="s">
        <v>19</v>
      </c>
      <c r="I1418" s="238"/>
      <c r="J1418" s="235"/>
      <c r="K1418" s="235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248</v>
      </c>
      <c r="AU1418" s="243" t="s">
        <v>78</v>
      </c>
      <c r="AV1418" s="13" t="s">
        <v>76</v>
      </c>
      <c r="AW1418" s="13" t="s">
        <v>32</v>
      </c>
      <c r="AX1418" s="13" t="s">
        <v>69</v>
      </c>
      <c r="AY1418" s="243" t="s">
        <v>238</v>
      </c>
    </row>
    <row r="1419" s="14" customFormat="1">
      <c r="A1419" s="14"/>
      <c r="B1419" s="244"/>
      <c r="C1419" s="245"/>
      <c r="D1419" s="227" t="s">
        <v>248</v>
      </c>
      <c r="E1419" s="246" t="s">
        <v>19</v>
      </c>
      <c r="F1419" s="247" t="s">
        <v>1308</v>
      </c>
      <c r="G1419" s="245"/>
      <c r="H1419" s="248">
        <v>16.289999999999999</v>
      </c>
      <c r="I1419" s="249"/>
      <c r="J1419" s="245"/>
      <c r="K1419" s="245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4" t="s">
        <v>248</v>
      </c>
      <c r="AU1419" s="254" t="s">
        <v>78</v>
      </c>
      <c r="AV1419" s="14" t="s">
        <v>78</v>
      </c>
      <c r="AW1419" s="14" t="s">
        <v>32</v>
      </c>
      <c r="AX1419" s="14" t="s">
        <v>69</v>
      </c>
      <c r="AY1419" s="254" t="s">
        <v>238</v>
      </c>
    </row>
    <row r="1420" s="14" customFormat="1">
      <c r="A1420" s="14"/>
      <c r="B1420" s="244"/>
      <c r="C1420" s="245"/>
      <c r="D1420" s="227" t="s">
        <v>248</v>
      </c>
      <c r="E1420" s="246" t="s">
        <v>19</v>
      </c>
      <c r="F1420" s="247" t="s">
        <v>780</v>
      </c>
      <c r="G1420" s="245"/>
      <c r="H1420" s="248">
        <v>2.4900000000000002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248</v>
      </c>
      <c r="AU1420" s="254" t="s">
        <v>78</v>
      </c>
      <c r="AV1420" s="14" t="s">
        <v>78</v>
      </c>
      <c r="AW1420" s="14" t="s">
        <v>32</v>
      </c>
      <c r="AX1420" s="14" t="s">
        <v>69</v>
      </c>
      <c r="AY1420" s="254" t="s">
        <v>238</v>
      </c>
    </row>
    <row r="1421" s="14" customFormat="1">
      <c r="A1421" s="14"/>
      <c r="B1421" s="244"/>
      <c r="C1421" s="245"/>
      <c r="D1421" s="227" t="s">
        <v>248</v>
      </c>
      <c r="E1421" s="246" t="s">
        <v>19</v>
      </c>
      <c r="F1421" s="247" t="s">
        <v>781</v>
      </c>
      <c r="G1421" s="245"/>
      <c r="H1421" s="248">
        <v>6.5899999999999999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248</v>
      </c>
      <c r="AU1421" s="254" t="s">
        <v>78</v>
      </c>
      <c r="AV1421" s="14" t="s">
        <v>78</v>
      </c>
      <c r="AW1421" s="14" t="s">
        <v>32</v>
      </c>
      <c r="AX1421" s="14" t="s">
        <v>69</v>
      </c>
      <c r="AY1421" s="254" t="s">
        <v>238</v>
      </c>
    </row>
    <row r="1422" s="14" customFormat="1">
      <c r="A1422" s="14"/>
      <c r="B1422" s="244"/>
      <c r="C1422" s="245"/>
      <c r="D1422" s="227" t="s">
        <v>248</v>
      </c>
      <c r="E1422" s="246" t="s">
        <v>19</v>
      </c>
      <c r="F1422" s="247" t="s">
        <v>1309</v>
      </c>
      <c r="G1422" s="245"/>
      <c r="H1422" s="248">
        <v>2.9399999999999999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248</v>
      </c>
      <c r="AU1422" s="254" t="s">
        <v>78</v>
      </c>
      <c r="AV1422" s="14" t="s">
        <v>78</v>
      </c>
      <c r="AW1422" s="14" t="s">
        <v>32</v>
      </c>
      <c r="AX1422" s="14" t="s">
        <v>69</v>
      </c>
      <c r="AY1422" s="254" t="s">
        <v>238</v>
      </c>
    </row>
    <row r="1423" s="14" customFormat="1">
      <c r="A1423" s="14"/>
      <c r="B1423" s="244"/>
      <c r="C1423" s="245"/>
      <c r="D1423" s="227" t="s">
        <v>248</v>
      </c>
      <c r="E1423" s="246" t="s">
        <v>19</v>
      </c>
      <c r="F1423" s="247" t="s">
        <v>1310</v>
      </c>
      <c r="G1423" s="245"/>
      <c r="H1423" s="248">
        <v>35.880000000000003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248</v>
      </c>
      <c r="AU1423" s="254" t="s">
        <v>78</v>
      </c>
      <c r="AV1423" s="14" t="s">
        <v>78</v>
      </c>
      <c r="AW1423" s="14" t="s">
        <v>32</v>
      </c>
      <c r="AX1423" s="14" t="s">
        <v>69</v>
      </c>
      <c r="AY1423" s="254" t="s">
        <v>238</v>
      </c>
    </row>
    <row r="1424" s="14" customFormat="1">
      <c r="A1424" s="14"/>
      <c r="B1424" s="244"/>
      <c r="C1424" s="245"/>
      <c r="D1424" s="227" t="s">
        <v>248</v>
      </c>
      <c r="E1424" s="246" t="s">
        <v>19</v>
      </c>
      <c r="F1424" s="247" t="s">
        <v>1311</v>
      </c>
      <c r="G1424" s="245"/>
      <c r="H1424" s="248">
        <v>37.439999999999998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248</v>
      </c>
      <c r="AU1424" s="254" t="s">
        <v>78</v>
      </c>
      <c r="AV1424" s="14" t="s">
        <v>78</v>
      </c>
      <c r="AW1424" s="14" t="s">
        <v>32</v>
      </c>
      <c r="AX1424" s="14" t="s">
        <v>69</v>
      </c>
      <c r="AY1424" s="254" t="s">
        <v>238</v>
      </c>
    </row>
    <row r="1425" s="14" customFormat="1">
      <c r="A1425" s="14"/>
      <c r="B1425" s="244"/>
      <c r="C1425" s="245"/>
      <c r="D1425" s="227" t="s">
        <v>248</v>
      </c>
      <c r="E1425" s="246" t="s">
        <v>19</v>
      </c>
      <c r="F1425" s="247" t="s">
        <v>1312</v>
      </c>
      <c r="G1425" s="245"/>
      <c r="H1425" s="248">
        <v>35.880000000000003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248</v>
      </c>
      <c r="AU1425" s="254" t="s">
        <v>78</v>
      </c>
      <c r="AV1425" s="14" t="s">
        <v>78</v>
      </c>
      <c r="AW1425" s="14" t="s">
        <v>32</v>
      </c>
      <c r="AX1425" s="14" t="s">
        <v>69</v>
      </c>
      <c r="AY1425" s="254" t="s">
        <v>238</v>
      </c>
    </row>
    <row r="1426" s="14" customFormat="1">
      <c r="A1426" s="14"/>
      <c r="B1426" s="244"/>
      <c r="C1426" s="245"/>
      <c r="D1426" s="227" t="s">
        <v>248</v>
      </c>
      <c r="E1426" s="246" t="s">
        <v>19</v>
      </c>
      <c r="F1426" s="247" t="s">
        <v>1313</v>
      </c>
      <c r="G1426" s="245"/>
      <c r="H1426" s="248">
        <v>1.6000000000000001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248</v>
      </c>
      <c r="AU1426" s="254" t="s">
        <v>78</v>
      </c>
      <c r="AV1426" s="14" t="s">
        <v>78</v>
      </c>
      <c r="AW1426" s="14" t="s">
        <v>32</v>
      </c>
      <c r="AX1426" s="14" t="s">
        <v>69</v>
      </c>
      <c r="AY1426" s="254" t="s">
        <v>238</v>
      </c>
    </row>
    <row r="1427" s="14" customFormat="1">
      <c r="A1427" s="14"/>
      <c r="B1427" s="244"/>
      <c r="C1427" s="245"/>
      <c r="D1427" s="227" t="s">
        <v>248</v>
      </c>
      <c r="E1427" s="246" t="s">
        <v>19</v>
      </c>
      <c r="F1427" s="247" t="s">
        <v>782</v>
      </c>
      <c r="G1427" s="245"/>
      <c r="H1427" s="248">
        <v>3.9500000000000002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248</v>
      </c>
      <c r="AU1427" s="254" t="s">
        <v>78</v>
      </c>
      <c r="AV1427" s="14" t="s">
        <v>78</v>
      </c>
      <c r="AW1427" s="14" t="s">
        <v>32</v>
      </c>
      <c r="AX1427" s="14" t="s">
        <v>69</v>
      </c>
      <c r="AY1427" s="254" t="s">
        <v>238</v>
      </c>
    </row>
    <row r="1428" s="16" customFormat="1">
      <c r="A1428" s="16"/>
      <c r="B1428" s="266"/>
      <c r="C1428" s="267"/>
      <c r="D1428" s="227" t="s">
        <v>248</v>
      </c>
      <c r="E1428" s="268" t="s">
        <v>19</v>
      </c>
      <c r="F1428" s="269" t="s">
        <v>550</v>
      </c>
      <c r="G1428" s="267"/>
      <c r="H1428" s="270">
        <v>143.06</v>
      </c>
      <c r="I1428" s="271"/>
      <c r="J1428" s="267"/>
      <c r="K1428" s="267"/>
      <c r="L1428" s="272"/>
      <c r="M1428" s="273"/>
      <c r="N1428" s="274"/>
      <c r="O1428" s="274"/>
      <c r="P1428" s="274"/>
      <c r="Q1428" s="274"/>
      <c r="R1428" s="274"/>
      <c r="S1428" s="274"/>
      <c r="T1428" s="275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T1428" s="276" t="s">
        <v>248</v>
      </c>
      <c r="AU1428" s="276" t="s">
        <v>78</v>
      </c>
      <c r="AV1428" s="16" t="s">
        <v>109</v>
      </c>
      <c r="AW1428" s="16" t="s">
        <v>32</v>
      </c>
      <c r="AX1428" s="16" t="s">
        <v>69</v>
      </c>
      <c r="AY1428" s="276" t="s">
        <v>238</v>
      </c>
    </row>
    <row r="1429" s="15" customFormat="1">
      <c r="A1429" s="15"/>
      <c r="B1429" s="255"/>
      <c r="C1429" s="256"/>
      <c r="D1429" s="227" t="s">
        <v>248</v>
      </c>
      <c r="E1429" s="257" t="s">
        <v>19</v>
      </c>
      <c r="F1429" s="258" t="s">
        <v>253</v>
      </c>
      <c r="G1429" s="256"/>
      <c r="H1429" s="259">
        <v>600.90999999999997</v>
      </c>
      <c r="I1429" s="260"/>
      <c r="J1429" s="256"/>
      <c r="K1429" s="256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248</v>
      </c>
      <c r="AU1429" s="265" t="s">
        <v>78</v>
      </c>
      <c r="AV1429" s="15" t="s">
        <v>244</v>
      </c>
      <c r="AW1429" s="15" t="s">
        <v>32</v>
      </c>
      <c r="AX1429" s="15" t="s">
        <v>76</v>
      </c>
      <c r="AY1429" s="265" t="s">
        <v>238</v>
      </c>
    </row>
    <row r="1430" s="2" customFormat="1" ht="24.15" customHeight="1">
      <c r="A1430" s="39"/>
      <c r="B1430" s="40"/>
      <c r="C1430" s="214" t="s">
        <v>1314</v>
      </c>
      <c r="D1430" s="214" t="s">
        <v>240</v>
      </c>
      <c r="E1430" s="215" t="s">
        <v>1315</v>
      </c>
      <c r="F1430" s="216" t="s">
        <v>1316</v>
      </c>
      <c r="G1430" s="217" t="s">
        <v>112</v>
      </c>
      <c r="H1430" s="218">
        <v>1201.8199999999999</v>
      </c>
      <c r="I1430" s="219"/>
      <c r="J1430" s="220">
        <f>ROUND(I1430*H1430,2)</f>
        <v>0</v>
      </c>
      <c r="K1430" s="216" t="s">
        <v>243</v>
      </c>
      <c r="L1430" s="45"/>
      <c r="M1430" s="221" t="s">
        <v>19</v>
      </c>
      <c r="N1430" s="222" t="s">
        <v>40</v>
      </c>
      <c r="O1430" s="85"/>
      <c r="P1430" s="223">
        <f>O1430*H1430</f>
        <v>0</v>
      </c>
      <c r="Q1430" s="223">
        <v>0</v>
      </c>
      <c r="R1430" s="223">
        <f>Q1430*H1430</f>
        <v>0</v>
      </c>
      <c r="S1430" s="223">
        <v>0</v>
      </c>
      <c r="T1430" s="224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25" t="s">
        <v>244</v>
      </c>
      <c r="AT1430" s="225" t="s">
        <v>240</v>
      </c>
      <c r="AU1430" s="225" t="s">
        <v>78</v>
      </c>
      <c r="AY1430" s="18" t="s">
        <v>238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8" t="s">
        <v>76</v>
      </c>
      <c r="BK1430" s="226">
        <f>ROUND(I1430*H1430,2)</f>
        <v>0</v>
      </c>
      <c r="BL1430" s="18" t="s">
        <v>244</v>
      </c>
      <c r="BM1430" s="225" t="s">
        <v>1317</v>
      </c>
    </row>
    <row r="1431" s="2" customFormat="1">
      <c r="A1431" s="39"/>
      <c r="B1431" s="40"/>
      <c r="C1431" s="41"/>
      <c r="D1431" s="227" t="s">
        <v>245</v>
      </c>
      <c r="E1431" s="41"/>
      <c r="F1431" s="228" t="s">
        <v>1316</v>
      </c>
      <c r="G1431" s="41"/>
      <c r="H1431" s="41"/>
      <c r="I1431" s="229"/>
      <c r="J1431" s="41"/>
      <c r="K1431" s="41"/>
      <c r="L1431" s="45"/>
      <c r="M1431" s="230"/>
      <c r="N1431" s="231"/>
      <c r="O1431" s="85"/>
      <c r="P1431" s="85"/>
      <c r="Q1431" s="85"/>
      <c r="R1431" s="85"/>
      <c r="S1431" s="85"/>
      <c r="T1431" s="86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245</v>
      </c>
      <c r="AU1431" s="18" t="s">
        <v>78</v>
      </c>
    </row>
    <row r="1432" s="2" customFormat="1">
      <c r="A1432" s="39"/>
      <c r="B1432" s="40"/>
      <c r="C1432" s="41"/>
      <c r="D1432" s="232" t="s">
        <v>246</v>
      </c>
      <c r="E1432" s="41"/>
      <c r="F1432" s="233" t="s">
        <v>1318</v>
      </c>
      <c r="G1432" s="41"/>
      <c r="H1432" s="41"/>
      <c r="I1432" s="229"/>
      <c r="J1432" s="41"/>
      <c r="K1432" s="41"/>
      <c r="L1432" s="45"/>
      <c r="M1432" s="230"/>
      <c r="N1432" s="231"/>
      <c r="O1432" s="85"/>
      <c r="P1432" s="85"/>
      <c r="Q1432" s="85"/>
      <c r="R1432" s="85"/>
      <c r="S1432" s="85"/>
      <c r="T1432" s="86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246</v>
      </c>
      <c r="AU1432" s="18" t="s">
        <v>78</v>
      </c>
    </row>
    <row r="1433" s="13" customFormat="1">
      <c r="A1433" s="13"/>
      <c r="B1433" s="234"/>
      <c r="C1433" s="235"/>
      <c r="D1433" s="227" t="s">
        <v>248</v>
      </c>
      <c r="E1433" s="236" t="s">
        <v>19</v>
      </c>
      <c r="F1433" s="237" t="s">
        <v>1319</v>
      </c>
      <c r="G1433" s="235"/>
      <c r="H1433" s="236" t="s">
        <v>19</v>
      </c>
      <c r="I1433" s="238"/>
      <c r="J1433" s="235"/>
      <c r="K1433" s="235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248</v>
      </c>
      <c r="AU1433" s="243" t="s">
        <v>78</v>
      </c>
      <c r="AV1433" s="13" t="s">
        <v>76</v>
      </c>
      <c r="AW1433" s="13" t="s">
        <v>32</v>
      </c>
      <c r="AX1433" s="13" t="s">
        <v>69</v>
      </c>
      <c r="AY1433" s="243" t="s">
        <v>238</v>
      </c>
    </row>
    <row r="1434" s="14" customFormat="1">
      <c r="A1434" s="14"/>
      <c r="B1434" s="244"/>
      <c r="C1434" s="245"/>
      <c r="D1434" s="227" t="s">
        <v>248</v>
      </c>
      <c r="E1434" s="246" t="s">
        <v>19</v>
      </c>
      <c r="F1434" s="247" t="s">
        <v>1320</v>
      </c>
      <c r="G1434" s="245"/>
      <c r="H1434" s="248">
        <v>1201.8199999999999</v>
      </c>
      <c r="I1434" s="249"/>
      <c r="J1434" s="245"/>
      <c r="K1434" s="245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4" t="s">
        <v>248</v>
      </c>
      <c r="AU1434" s="254" t="s">
        <v>78</v>
      </c>
      <c r="AV1434" s="14" t="s">
        <v>78</v>
      </c>
      <c r="AW1434" s="14" t="s">
        <v>32</v>
      </c>
      <c r="AX1434" s="14" t="s">
        <v>69</v>
      </c>
      <c r="AY1434" s="254" t="s">
        <v>238</v>
      </c>
    </row>
    <row r="1435" s="15" customFormat="1">
      <c r="A1435" s="15"/>
      <c r="B1435" s="255"/>
      <c r="C1435" s="256"/>
      <c r="D1435" s="227" t="s">
        <v>248</v>
      </c>
      <c r="E1435" s="257" t="s">
        <v>19</v>
      </c>
      <c r="F1435" s="258" t="s">
        <v>253</v>
      </c>
      <c r="G1435" s="256"/>
      <c r="H1435" s="259">
        <v>1201.8199999999999</v>
      </c>
      <c r="I1435" s="260"/>
      <c r="J1435" s="256"/>
      <c r="K1435" s="256"/>
      <c r="L1435" s="261"/>
      <c r="M1435" s="262"/>
      <c r="N1435" s="263"/>
      <c r="O1435" s="263"/>
      <c r="P1435" s="263"/>
      <c r="Q1435" s="263"/>
      <c r="R1435" s="263"/>
      <c r="S1435" s="263"/>
      <c r="T1435" s="264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5" t="s">
        <v>248</v>
      </c>
      <c r="AU1435" s="265" t="s">
        <v>78</v>
      </c>
      <c r="AV1435" s="15" t="s">
        <v>244</v>
      </c>
      <c r="AW1435" s="15" t="s">
        <v>32</v>
      </c>
      <c r="AX1435" s="15" t="s">
        <v>76</v>
      </c>
      <c r="AY1435" s="265" t="s">
        <v>238</v>
      </c>
    </row>
    <row r="1436" s="2" customFormat="1" ht="33" customHeight="1">
      <c r="A1436" s="39"/>
      <c r="B1436" s="40"/>
      <c r="C1436" s="214" t="s">
        <v>927</v>
      </c>
      <c r="D1436" s="214" t="s">
        <v>240</v>
      </c>
      <c r="E1436" s="215" t="s">
        <v>1321</v>
      </c>
      <c r="F1436" s="216" t="s">
        <v>1322</v>
      </c>
      <c r="G1436" s="217" t="s">
        <v>308</v>
      </c>
      <c r="H1436" s="218">
        <v>22.303999999999998</v>
      </c>
      <c r="I1436" s="219"/>
      <c r="J1436" s="220">
        <f>ROUND(I1436*H1436,2)</f>
        <v>0</v>
      </c>
      <c r="K1436" s="216" t="s">
        <v>243</v>
      </c>
      <c r="L1436" s="45"/>
      <c r="M1436" s="221" t="s">
        <v>19</v>
      </c>
      <c r="N1436" s="222" t="s">
        <v>40</v>
      </c>
      <c r="O1436" s="85"/>
      <c r="P1436" s="223">
        <f>O1436*H1436</f>
        <v>0</v>
      </c>
      <c r="Q1436" s="223">
        <v>0</v>
      </c>
      <c r="R1436" s="223">
        <f>Q1436*H1436</f>
        <v>0</v>
      </c>
      <c r="S1436" s="223">
        <v>0.029000000000000001</v>
      </c>
      <c r="T1436" s="224">
        <f>S1436*H1436</f>
        <v>0.64681599999999995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25" t="s">
        <v>244</v>
      </c>
      <c r="AT1436" s="225" t="s">
        <v>240</v>
      </c>
      <c r="AU1436" s="225" t="s">
        <v>78</v>
      </c>
      <c r="AY1436" s="18" t="s">
        <v>238</v>
      </c>
      <c r="BE1436" s="226">
        <f>IF(N1436="základní",J1436,0)</f>
        <v>0</v>
      </c>
      <c r="BF1436" s="226">
        <f>IF(N1436="snížená",J1436,0)</f>
        <v>0</v>
      </c>
      <c r="BG1436" s="226">
        <f>IF(N1436="zákl. přenesená",J1436,0)</f>
        <v>0</v>
      </c>
      <c r="BH1436" s="226">
        <f>IF(N1436="sníž. přenesená",J1436,0)</f>
        <v>0</v>
      </c>
      <c r="BI1436" s="226">
        <f>IF(N1436="nulová",J1436,0)</f>
        <v>0</v>
      </c>
      <c r="BJ1436" s="18" t="s">
        <v>76</v>
      </c>
      <c r="BK1436" s="226">
        <f>ROUND(I1436*H1436,2)</f>
        <v>0</v>
      </c>
      <c r="BL1436" s="18" t="s">
        <v>244</v>
      </c>
      <c r="BM1436" s="225" t="s">
        <v>1323</v>
      </c>
    </row>
    <row r="1437" s="2" customFormat="1">
      <c r="A1437" s="39"/>
      <c r="B1437" s="40"/>
      <c r="C1437" s="41"/>
      <c r="D1437" s="227" t="s">
        <v>245</v>
      </c>
      <c r="E1437" s="41"/>
      <c r="F1437" s="228" t="s">
        <v>1322</v>
      </c>
      <c r="G1437" s="41"/>
      <c r="H1437" s="41"/>
      <c r="I1437" s="229"/>
      <c r="J1437" s="41"/>
      <c r="K1437" s="41"/>
      <c r="L1437" s="45"/>
      <c r="M1437" s="230"/>
      <c r="N1437" s="231"/>
      <c r="O1437" s="85"/>
      <c r="P1437" s="85"/>
      <c r="Q1437" s="85"/>
      <c r="R1437" s="85"/>
      <c r="S1437" s="85"/>
      <c r="T1437" s="86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T1437" s="18" t="s">
        <v>245</v>
      </c>
      <c r="AU1437" s="18" t="s">
        <v>78</v>
      </c>
    </row>
    <row r="1438" s="2" customFormat="1">
      <c r="A1438" s="39"/>
      <c r="B1438" s="40"/>
      <c r="C1438" s="41"/>
      <c r="D1438" s="232" t="s">
        <v>246</v>
      </c>
      <c r="E1438" s="41"/>
      <c r="F1438" s="233" t="s">
        <v>1324</v>
      </c>
      <c r="G1438" s="41"/>
      <c r="H1438" s="41"/>
      <c r="I1438" s="229"/>
      <c r="J1438" s="41"/>
      <c r="K1438" s="41"/>
      <c r="L1438" s="45"/>
      <c r="M1438" s="230"/>
      <c r="N1438" s="231"/>
      <c r="O1438" s="85"/>
      <c r="P1438" s="85"/>
      <c r="Q1438" s="85"/>
      <c r="R1438" s="85"/>
      <c r="S1438" s="85"/>
      <c r="T1438" s="86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246</v>
      </c>
      <c r="AU1438" s="18" t="s">
        <v>78</v>
      </c>
    </row>
    <row r="1439" s="13" customFormat="1">
      <c r="A1439" s="13"/>
      <c r="B1439" s="234"/>
      <c r="C1439" s="235"/>
      <c r="D1439" s="227" t="s">
        <v>248</v>
      </c>
      <c r="E1439" s="236" t="s">
        <v>19</v>
      </c>
      <c r="F1439" s="237" t="s">
        <v>1325</v>
      </c>
      <c r="G1439" s="235"/>
      <c r="H1439" s="236" t="s">
        <v>19</v>
      </c>
      <c r="I1439" s="238"/>
      <c r="J1439" s="235"/>
      <c r="K1439" s="235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248</v>
      </c>
      <c r="AU1439" s="243" t="s">
        <v>78</v>
      </c>
      <c r="AV1439" s="13" t="s">
        <v>76</v>
      </c>
      <c r="AW1439" s="13" t="s">
        <v>32</v>
      </c>
      <c r="AX1439" s="13" t="s">
        <v>69</v>
      </c>
      <c r="AY1439" s="243" t="s">
        <v>238</v>
      </c>
    </row>
    <row r="1440" s="14" customFormat="1">
      <c r="A1440" s="14"/>
      <c r="B1440" s="244"/>
      <c r="C1440" s="245"/>
      <c r="D1440" s="227" t="s">
        <v>248</v>
      </c>
      <c r="E1440" s="246" t="s">
        <v>19</v>
      </c>
      <c r="F1440" s="247" t="s">
        <v>1326</v>
      </c>
      <c r="G1440" s="245"/>
      <c r="H1440" s="248">
        <v>22.303999999999998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248</v>
      </c>
      <c r="AU1440" s="254" t="s">
        <v>78</v>
      </c>
      <c r="AV1440" s="14" t="s">
        <v>78</v>
      </c>
      <c r="AW1440" s="14" t="s">
        <v>32</v>
      </c>
      <c r="AX1440" s="14" t="s">
        <v>69</v>
      </c>
      <c r="AY1440" s="254" t="s">
        <v>238</v>
      </c>
    </row>
    <row r="1441" s="15" customFormat="1">
      <c r="A1441" s="15"/>
      <c r="B1441" s="255"/>
      <c r="C1441" s="256"/>
      <c r="D1441" s="227" t="s">
        <v>248</v>
      </c>
      <c r="E1441" s="257" t="s">
        <v>19</v>
      </c>
      <c r="F1441" s="258" t="s">
        <v>253</v>
      </c>
      <c r="G1441" s="256"/>
      <c r="H1441" s="259">
        <v>22.303999999999998</v>
      </c>
      <c r="I1441" s="260"/>
      <c r="J1441" s="256"/>
      <c r="K1441" s="256"/>
      <c r="L1441" s="261"/>
      <c r="M1441" s="262"/>
      <c r="N1441" s="263"/>
      <c r="O1441" s="263"/>
      <c r="P1441" s="263"/>
      <c r="Q1441" s="263"/>
      <c r="R1441" s="263"/>
      <c r="S1441" s="263"/>
      <c r="T1441" s="264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5" t="s">
        <v>248</v>
      </c>
      <c r="AU1441" s="265" t="s">
        <v>78</v>
      </c>
      <c r="AV1441" s="15" t="s">
        <v>244</v>
      </c>
      <c r="AW1441" s="15" t="s">
        <v>32</v>
      </c>
      <c r="AX1441" s="15" t="s">
        <v>76</v>
      </c>
      <c r="AY1441" s="265" t="s">
        <v>238</v>
      </c>
    </row>
    <row r="1442" s="2" customFormat="1" ht="21.75" customHeight="1">
      <c r="A1442" s="39"/>
      <c r="B1442" s="40"/>
      <c r="C1442" s="214" t="s">
        <v>1327</v>
      </c>
      <c r="D1442" s="214" t="s">
        <v>240</v>
      </c>
      <c r="E1442" s="215" t="s">
        <v>1328</v>
      </c>
      <c r="F1442" s="216" t="s">
        <v>1329</v>
      </c>
      <c r="G1442" s="217" t="s">
        <v>112</v>
      </c>
      <c r="H1442" s="218">
        <v>67.260000000000005</v>
      </c>
      <c r="I1442" s="219"/>
      <c r="J1442" s="220">
        <f>ROUND(I1442*H1442,2)</f>
        <v>0</v>
      </c>
      <c r="K1442" s="216" t="s">
        <v>581</v>
      </c>
      <c r="L1442" s="45"/>
      <c r="M1442" s="221" t="s">
        <v>19</v>
      </c>
      <c r="N1442" s="222" t="s">
        <v>40</v>
      </c>
      <c r="O1442" s="85"/>
      <c r="P1442" s="223">
        <f>O1442*H1442</f>
        <v>0</v>
      </c>
      <c r="Q1442" s="223">
        <v>0</v>
      </c>
      <c r="R1442" s="223">
        <f>Q1442*H1442</f>
        <v>0</v>
      </c>
      <c r="S1442" s="223">
        <v>0.012999999999999999</v>
      </c>
      <c r="T1442" s="224">
        <f>S1442*H1442</f>
        <v>0.87438000000000005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25" t="s">
        <v>244</v>
      </c>
      <c r="AT1442" s="225" t="s">
        <v>240</v>
      </c>
      <c r="AU1442" s="225" t="s">
        <v>78</v>
      </c>
      <c r="AY1442" s="18" t="s">
        <v>238</v>
      </c>
      <c r="BE1442" s="226">
        <f>IF(N1442="základní",J1442,0)</f>
        <v>0</v>
      </c>
      <c r="BF1442" s="226">
        <f>IF(N1442="snížená",J1442,0)</f>
        <v>0</v>
      </c>
      <c r="BG1442" s="226">
        <f>IF(N1442="zákl. přenesená",J1442,0)</f>
        <v>0</v>
      </c>
      <c r="BH1442" s="226">
        <f>IF(N1442="sníž. přenesená",J1442,0)</f>
        <v>0</v>
      </c>
      <c r="BI1442" s="226">
        <f>IF(N1442="nulová",J1442,0)</f>
        <v>0</v>
      </c>
      <c r="BJ1442" s="18" t="s">
        <v>76</v>
      </c>
      <c r="BK1442" s="226">
        <f>ROUND(I1442*H1442,2)</f>
        <v>0</v>
      </c>
      <c r="BL1442" s="18" t="s">
        <v>244</v>
      </c>
      <c r="BM1442" s="225" t="s">
        <v>1330</v>
      </c>
    </row>
    <row r="1443" s="2" customFormat="1">
      <c r="A1443" s="39"/>
      <c r="B1443" s="40"/>
      <c r="C1443" s="41"/>
      <c r="D1443" s="227" t="s">
        <v>245</v>
      </c>
      <c r="E1443" s="41"/>
      <c r="F1443" s="228" t="s">
        <v>1329</v>
      </c>
      <c r="G1443" s="41"/>
      <c r="H1443" s="41"/>
      <c r="I1443" s="229"/>
      <c r="J1443" s="41"/>
      <c r="K1443" s="41"/>
      <c r="L1443" s="45"/>
      <c r="M1443" s="230"/>
      <c r="N1443" s="231"/>
      <c r="O1443" s="85"/>
      <c r="P1443" s="85"/>
      <c r="Q1443" s="85"/>
      <c r="R1443" s="85"/>
      <c r="S1443" s="85"/>
      <c r="T1443" s="86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245</v>
      </c>
      <c r="AU1443" s="18" t="s">
        <v>78</v>
      </c>
    </row>
    <row r="1444" s="13" customFormat="1">
      <c r="A1444" s="13"/>
      <c r="B1444" s="234"/>
      <c r="C1444" s="235"/>
      <c r="D1444" s="227" t="s">
        <v>248</v>
      </c>
      <c r="E1444" s="236" t="s">
        <v>19</v>
      </c>
      <c r="F1444" s="237" t="s">
        <v>321</v>
      </c>
      <c r="G1444" s="235"/>
      <c r="H1444" s="236" t="s">
        <v>19</v>
      </c>
      <c r="I1444" s="238"/>
      <c r="J1444" s="235"/>
      <c r="K1444" s="235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248</v>
      </c>
      <c r="AU1444" s="243" t="s">
        <v>78</v>
      </c>
      <c r="AV1444" s="13" t="s">
        <v>76</v>
      </c>
      <c r="AW1444" s="13" t="s">
        <v>32</v>
      </c>
      <c r="AX1444" s="13" t="s">
        <v>69</v>
      </c>
      <c r="AY1444" s="243" t="s">
        <v>238</v>
      </c>
    </row>
    <row r="1445" s="13" customFormat="1">
      <c r="A1445" s="13"/>
      <c r="B1445" s="234"/>
      <c r="C1445" s="235"/>
      <c r="D1445" s="227" t="s">
        <v>248</v>
      </c>
      <c r="E1445" s="236" t="s">
        <v>19</v>
      </c>
      <c r="F1445" s="237" t="s">
        <v>1331</v>
      </c>
      <c r="G1445" s="235"/>
      <c r="H1445" s="236" t="s">
        <v>19</v>
      </c>
      <c r="I1445" s="238"/>
      <c r="J1445" s="235"/>
      <c r="K1445" s="235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248</v>
      </c>
      <c r="AU1445" s="243" t="s">
        <v>78</v>
      </c>
      <c r="AV1445" s="13" t="s">
        <v>76</v>
      </c>
      <c r="AW1445" s="13" t="s">
        <v>32</v>
      </c>
      <c r="AX1445" s="13" t="s">
        <v>69</v>
      </c>
      <c r="AY1445" s="243" t="s">
        <v>238</v>
      </c>
    </row>
    <row r="1446" s="14" customFormat="1">
      <c r="A1446" s="14"/>
      <c r="B1446" s="244"/>
      <c r="C1446" s="245"/>
      <c r="D1446" s="227" t="s">
        <v>248</v>
      </c>
      <c r="E1446" s="246" t="s">
        <v>19</v>
      </c>
      <c r="F1446" s="247" t="s">
        <v>923</v>
      </c>
      <c r="G1446" s="245"/>
      <c r="H1446" s="248">
        <v>67.260000000000005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248</v>
      </c>
      <c r="AU1446" s="254" t="s">
        <v>78</v>
      </c>
      <c r="AV1446" s="14" t="s">
        <v>78</v>
      </c>
      <c r="AW1446" s="14" t="s">
        <v>32</v>
      </c>
      <c r="AX1446" s="14" t="s">
        <v>69</v>
      </c>
      <c r="AY1446" s="254" t="s">
        <v>238</v>
      </c>
    </row>
    <row r="1447" s="15" customFormat="1">
      <c r="A1447" s="15"/>
      <c r="B1447" s="255"/>
      <c r="C1447" s="256"/>
      <c r="D1447" s="227" t="s">
        <v>248</v>
      </c>
      <c r="E1447" s="257" t="s">
        <v>19</v>
      </c>
      <c r="F1447" s="258" t="s">
        <v>253</v>
      </c>
      <c r="G1447" s="256"/>
      <c r="H1447" s="259">
        <v>67.260000000000005</v>
      </c>
      <c r="I1447" s="260"/>
      <c r="J1447" s="256"/>
      <c r="K1447" s="256"/>
      <c r="L1447" s="261"/>
      <c r="M1447" s="262"/>
      <c r="N1447" s="263"/>
      <c r="O1447" s="263"/>
      <c r="P1447" s="263"/>
      <c r="Q1447" s="263"/>
      <c r="R1447" s="263"/>
      <c r="S1447" s="263"/>
      <c r="T1447" s="264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5" t="s">
        <v>248</v>
      </c>
      <c r="AU1447" s="265" t="s">
        <v>78</v>
      </c>
      <c r="AV1447" s="15" t="s">
        <v>244</v>
      </c>
      <c r="AW1447" s="15" t="s">
        <v>32</v>
      </c>
      <c r="AX1447" s="15" t="s">
        <v>76</v>
      </c>
      <c r="AY1447" s="265" t="s">
        <v>238</v>
      </c>
    </row>
    <row r="1448" s="2" customFormat="1" ht="24.15" customHeight="1">
      <c r="A1448" s="39"/>
      <c r="B1448" s="40"/>
      <c r="C1448" s="214" t="s">
        <v>1332</v>
      </c>
      <c r="D1448" s="214" t="s">
        <v>240</v>
      </c>
      <c r="E1448" s="215" t="s">
        <v>1333</v>
      </c>
      <c r="F1448" s="216" t="s">
        <v>1334</v>
      </c>
      <c r="G1448" s="217" t="s">
        <v>112</v>
      </c>
      <c r="H1448" s="218">
        <v>8.8320000000000007</v>
      </c>
      <c r="I1448" s="219"/>
      <c r="J1448" s="220">
        <f>ROUND(I1448*H1448,2)</f>
        <v>0</v>
      </c>
      <c r="K1448" s="216" t="s">
        <v>243</v>
      </c>
      <c r="L1448" s="45"/>
      <c r="M1448" s="221" t="s">
        <v>19</v>
      </c>
      <c r="N1448" s="222" t="s">
        <v>40</v>
      </c>
      <c r="O1448" s="85"/>
      <c r="P1448" s="223">
        <f>O1448*H1448</f>
        <v>0</v>
      </c>
      <c r="Q1448" s="223">
        <v>0</v>
      </c>
      <c r="R1448" s="223">
        <f>Q1448*H1448</f>
        <v>0</v>
      </c>
      <c r="S1448" s="223">
        <v>0.055</v>
      </c>
      <c r="T1448" s="224">
        <f>S1448*H1448</f>
        <v>0.48576000000000003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25" t="s">
        <v>244</v>
      </c>
      <c r="AT1448" s="225" t="s">
        <v>240</v>
      </c>
      <c r="AU1448" s="225" t="s">
        <v>78</v>
      </c>
      <c r="AY1448" s="18" t="s">
        <v>238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8" t="s">
        <v>76</v>
      </c>
      <c r="BK1448" s="226">
        <f>ROUND(I1448*H1448,2)</f>
        <v>0</v>
      </c>
      <c r="BL1448" s="18" t="s">
        <v>244</v>
      </c>
      <c r="BM1448" s="225" t="s">
        <v>1335</v>
      </c>
    </row>
    <row r="1449" s="2" customFormat="1">
      <c r="A1449" s="39"/>
      <c r="B1449" s="40"/>
      <c r="C1449" s="41"/>
      <c r="D1449" s="227" t="s">
        <v>245</v>
      </c>
      <c r="E1449" s="41"/>
      <c r="F1449" s="228" t="s">
        <v>1334</v>
      </c>
      <c r="G1449" s="41"/>
      <c r="H1449" s="41"/>
      <c r="I1449" s="229"/>
      <c r="J1449" s="41"/>
      <c r="K1449" s="41"/>
      <c r="L1449" s="45"/>
      <c r="M1449" s="230"/>
      <c r="N1449" s="231"/>
      <c r="O1449" s="85"/>
      <c r="P1449" s="85"/>
      <c r="Q1449" s="85"/>
      <c r="R1449" s="85"/>
      <c r="S1449" s="85"/>
      <c r="T1449" s="86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245</v>
      </c>
      <c r="AU1449" s="18" t="s">
        <v>78</v>
      </c>
    </row>
    <row r="1450" s="2" customFormat="1">
      <c r="A1450" s="39"/>
      <c r="B1450" s="40"/>
      <c r="C1450" s="41"/>
      <c r="D1450" s="232" t="s">
        <v>246</v>
      </c>
      <c r="E1450" s="41"/>
      <c r="F1450" s="233" t="s">
        <v>1336</v>
      </c>
      <c r="G1450" s="41"/>
      <c r="H1450" s="41"/>
      <c r="I1450" s="229"/>
      <c r="J1450" s="41"/>
      <c r="K1450" s="41"/>
      <c r="L1450" s="45"/>
      <c r="M1450" s="230"/>
      <c r="N1450" s="231"/>
      <c r="O1450" s="85"/>
      <c r="P1450" s="85"/>
      <c r="Q1450" s="85"/>
      <c r="R1450" s="85"/>
      <c r="S1450" s="85"/>
      <c r="T1450" s="86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246</v>
      </c>
      <c r="AU1450" s="18" t="s">
        <v>78</v>
      </c>
    </row>
    <row r="1451" s="13" customFormat="1">
      <c r="A1451" s="13"/>
      <c r="B1451" s="234"/>
      <c r="C1451" s="235"/>
      <c r="D1451" s="227" t="s">
        <v>248</v>
      </c>
      <c r="E1451" s="236" t="s">
        <v>19</v>
      </c>
      <c r="F1451" s="237" t="s">
        <v>533</v>
      </c>
      <c r="G1451" s="235"/>
      <c r="H1451" s="236" t="s">
        <v>19</v>
      </c>
      <c r="I1451" s="238"/>
      <c r="J1451" s="235"/>
      <c r="K1451" s="235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248</v>
      </c>
      <c r="AU1451" s="243" t="s">
        <v>78</v>
      </c>
      <c r="AV1451" s="13" t="s">
        <v>76</v>
      </c>
      <c r="AW1451" s="13" t="s">
        <v>32</v>
      </c>
      <c r="AX1451" s="13" t="s">
        <v>69</v>
      </c>
      <c r="AY1451" s="243" t="s">
        <v>238</v>
      </c>
    </row>
    <row r="1452" s="13" customFormat="1">
      <c r="A1452" s="13"/>
      <c r="B1452" s="234"/>
      <c r="C1452" s="235"/>
      <c r="D1452" s="227" t="s">
        <v>248</v>
      </c>
      <c r="E1452" s="236" t="s">
        <v>19</v>
      </c>
      <c r="F1452" s="237" t="s">
        <v>559</v>
      </c>
      <c r="G1452" s="235"/>
      <c r="H1452" s="236" t="s">
        <v>19</v>
      </c>
      <c r="I1452" s="238"/>
      <c r="J1452" s="235"/>
      <c r="K1452" s="235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248</v>
      </c>
      <c r="AU1452" s="243" t="s">
        <v>78</v>
      </c>
      <c r="AV1452" s="13" t="s">
        <v>76</v>
      </c>
      <c r="AW1452" s="13" t="s">
        <v>32</v>
      </c>
      <c r="AX1452" s="13" t="s">
        <v>69</v>
      </c>
      <c r="AY1452" s="243" t="s">
        <v>238</v>
      </c>
    </row>
    <row r="1453" s="14" customFormat="1">
      <c r="A1453" s="14"/>
      <c r="B1453" s="244"/>
      <c r="C1453" s="245"/>
      <c r="D1453" s="227" t="s">
        <v>248</v>
      </c>
      <c r="E1453" s="246" t="s">
        <v>19</v>
      </c>
      <c r="F1453" s="247" t="s">
        <v>1337</v>
      </c>
      <c r="G1453" s="245"/>
      <c r="H1453" s="248">
        <v>2.02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248</v>
      </c>
      <c r="AU1453" s="254" t="s">
        <v>78</v>
      </c>
      <c r="AV1453" s="14" t="s">
        <v>78</v>
      </c>
      <c r="AW1453" s="14" t="s">
        <v>32</v>
      </c>
      <c r="AX1453" s="14" t="s">
        <v>69</v>
      </c>
      <c r="AY1453" s="254" t="s">
        <v>238</v>
      </c>
    </row>
    <row r="1454" s="16" customFormat="1">
      <c r="A1454" s="16"/>
      <c r="B1454" s="266"/>
      <c r="C1454" s="267"/>
      <c r="D1454" s="227" t="s">
        <v>248</v>
      </c>
      <c r="E1454" s="268" t="s">
        <v>19</v>
      </c>
      <c r="F1454" s="269" t="s">
        <v>561</v>
      </c>
      <c r="G1454" s="267"/>
      <c r="H1454" s="270">
        <v>2.02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76" t="s">
        <v>248</v>
      </c>
      <c r="AU1454" s="276" t="s">
        <v>78</v>
      </c>
      <c r="AV1454" s="16" t="s">
        <v>109</v>
      </c>
      <c r="AW1454" s="16" t="s">
        <v>32</v>
      </c>
      <c r="AX1454" s="16" t="s">
        <v>69</v>
      </c>
      <c r="AY1454" s="276" t="s">
        <v>238</v>
      </c>
    </row>
    <row r="1455" s="13" customFormat="1">
      <c r="A1455" s="13"/>
      <c r="B1455" s="234"/>
      <c r="C1455" s="235"/>
      <c r="D1455" s="227" t="s">
        <v>248</v>
      </c>
      <c r="E1455" s="236" t="s">
        <v>19</v>
      </c>
      <c r="F1455" s="237" t="s">
        <v>262</v>
      </c>
      <c r="G1455" s="235"/>
      <c r="H1455" s="236" t="s">
        <v>19</v>
      </c>
      <c r="I1455" s="238"/>
      <c r="J1455" s="235"/>
      <c r="K1455" s="235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248</v>
      </c>
      <c r="AU1455" s="243" t="s">
        <v>78</v>
      </c>
      <c r="AV1455" s="13" t="s">
        <v>76</v>
      </c>
      <c r="AW1455" s="13" t="s">
        <v>32</v>
      </c>
      <c r="AX1455" s="13" t="s">
        <v>69</v>
      </c>
      <c r="AY1455" s="243" t="s">
        <v>238</v>
      </c>
    </row>
    <row r="1456" s="14" customFormat="1">
      <c r="A1456" s="14"/>
      <c r="B1456" s="244"/>
      <c r="C1456" s="245"/>
      <c r="D1456" s="227" t="s">
        <v>248</v>
      </c>
      <c r="E1456" s="246" t="s">
        <v>19</v>
      </c>
      <c r="F1456" s="247" t="s">
        <v>1338</v>
      </c>
      <c r="G1456" s="245"/>
      <c r="H1456" s="248">
        <v>1.23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248</v>
      </c>
      <c r="AU1456" s="254" t="s">
        <v>78</v>
      </c>
      <c r="AV1456" s="14" t="s">
        <v>78</v>
      </c>
      <c r="AW1456" s="14" t="s">
        <v>32</v>
      </c>
      <c r="AX1456" s="14" t="s">
        <v>69</v>
      </c>
      <c r="AY1456" s="254" t="s">
        <v>238</v>
      </c>
    </row>
    <row r="1457" s="14" customFormat="1">
      <c r="A1457" s="14"/>
      <c r="B1457" s="244"/>
      <c r="C1457" s="245"/>
      <c r="D1457" s="227" t="s">
        <v>248</v>
      </c>
      <c r="E1457" s="246" t="s">
        <v>19</v>
      </c>
      <c r="F1457" s="247" t="s">
        <v>1338</v>
      </c>
      <c r="G1457" s="245"/>
      <c r="H1457" s="248">
        <v>1.23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248</v>
      </c>
      <c r="AU1457" s="254" t="s">
        <v>78</v>
      </c>
      <c r="AV1457" s="14" t="s">
        <v>78</v>
      </c>
      <c r="AW1457" s="14" t="s">
        <v>32</v>
      </c>
      <c r="AX1457" s="14" t="s">
        <v>69</v>
      </c>
      <c r="AY1457" s="254" t="s">
        <v>238</v>
      </c>
    </row>
    <row r="1458" s="16" customFormat="1">
      <c r="A1458" s="16"/>
      <c r="B1458" s="266"/>
      <c r="C1458" s="267"/>
      <c r="D1458" s="227" t="s">
        <v>248</v>
      </c>
      <c r="E1458" s="268" t="s">
        <v>19</v>
      </c>
      <c r="F1458" s="269" t="s">
        <v>561</v>
      </c>
      <c r="G1458" s="267"/>
      <c r="H1458" s="270">
        <v>2.46</v>
      </c>
      <c r="I1458" s="271"/>
      <c r="J1458" s="267"/>
      <c r="K1458" s="267"/>
      <c r="L1458" s="272"/>
      <c r="M1458" s="273"/>
      <c r="N1458" s="274"/>
      <c r="O1458" s="274"/>
      <c r="P1458" s="274"/>
      <c r="Q1458" s="274"/>
      <c r="R1458" s="274"/>
      <c r="S1458" s="274"/>
      <c r="T1458" s="275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76" t="s">
        <v>248</v>
      </c>
      <c r="AU1458" s="276" t="s">
        <v>78</v>
      </c>
      <c r="AV1458" s="16" t="s">
        <v>109</v>
      </c>
      <c r="AW1458" s="16" t="s">
        <v>32</v>
      </c>
      <c r="AX1458" s="16" t="s">
        <v>69</v>
      </c>
      <c r="AY1458" s="276" t="s">
        <v>238</v>
      </c>
    </row>
    <row r="1459" s="13" customFormat="1">
      <c r="A1459" s="13"/>
      <c r="B1459" s="234"/>
      <c r="C1459" s="235"/>
      <c r="D1459" s="227" t="s">
        <v>248</v>
      </c>
      <c r="E1459" s="236" t="s">
        <v>19</v>
      </c>
      <c r="F1459" s="237" t="s">
        <v>774</v>
      </c>
      <c r="G1459" s="235"/>
      <c r="H1459" s="236" t="s">
        <v>19</v>
      </c>
      <c r="I1459" s="238"/>
      <c r="J1459" s="235"/>
      <c r="K1459" s="235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248</v>
      </c>
      <c r="AU1459" s="243" t="s">
        <v>78</v>
      </c>
      <c r="AV1459" s="13" t="s">
        <v>76</v>
      </c>
      <c r="AW1459" s="13" t="s">
        <v>32</v>
      </c>
      <c r="AX1459" s="13" t="s">
        <v>69</v>
      </c>
      <c r="AY1459" s="243" t="s">
        <v>238</v>
      </c>
    </row>
    <row r="1460" s="14" customFormat="1">
      <c r="A1460" s="14"/>
      <c r="B1460" s="244"/>
      <c r="C1460" s="245"/>
      <c r="D1460" s="227" t="s">
        <v>248</v>
      </c>
      <c r="E1460" s="246" t="s">
        <v>19</v>
      </c>
      <c r="F1460" s="247" t="s">
        <v>1339</v>
      </c>
      <c r="G1460" s="245"/>
      <c r="H1460" s="248">
        <v>1.2928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248</v>
      </c>
      <c r="AU1460" s="254" t="s">
        <v>78</v>
      </c>
      <c r="AV1460" s="14" t="s">
        <v>78</v>
      </c>
      <c r="AW1460" s="14" t="s">
        <v>32</v>
      </c>
      <c r="AX1460" s="14" t="s">
        <v>69</v>
      </c>
      <c r="AY1460" s="254" t="s">
        <v>238</v>
      </c>
    </row>
    <row r="1461" s="14" customFormat="1">
      <c r="A1461" s="14"/>
      <c r="B1461" s="244"/>
      <c r="C1461" s="245"/>
      <c r="D1461" s="227" t="s">
        <v>248</v>
      </c>
      <c r="E1461" s="246" t="s">
        <v>19</v>
      </c>
      <c r="F1461" s="247" t="s">
        <v>1340</v>
      </c>
      <c r="G1461" s="245"/>
      <c r="H1461" s="248">
        <v>1.2928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248</v>
      </c>
      <c r="AU1461" s="254" t="s">
        <v>78</v>
      </c>
      <c r="AV1461" s="14" t="s">
        <v>78</v>
      </c>
      <c r="AW1461" s="14" t="s">
        <v>32</v>
      </c>
      <c r="AX1461" s="14" t="s">
        <v>69</v>
      </c>
      <c r="AY1461" s="254" t="s">
        <v>238</v>
      </c>
    </row>
    <row r="1462" s="16" customFormat="1">
      <c r="A1462" s="16"/>
      <c r="B1462" s="266"/>
      <c r="C1462" s="267"/>
      <c r="D1462" s="227" t="s">
        <v>248</v>
      </c>
      <c r="E1462" s="268" t="s">
        <v>19</v>
      </c>
      <c r="F1462" s="269" t="s">
        <v>541</v>
      </c>
      <c r="G1462" s="267"/>
      <c r="H1462" s="270">
        <v>2.5855999999999999</v>
      </c>
      <c r="I1462" s="271"/>
      <c r="J1462" s="267"/>
      <c r="K1462" s="267"/>
      <c r="L1462" s="272"/>
      <c r="M1462" s="273"/>
      <c r="N1462" s="274"/>
      <c r="O1462" s="274"/>
      <c r="P1462" s="274"/>
      <c r="Q1462" s="274"/>
      <c r="R1462" s="274"/>
      <c r="S1462" s="274"/>
      <c r="T1462" s="275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76" t="s">
        <v>248</v>
      </c>
      <c r="AU1462" s="276" t="s">
        <v>78</v>
      </c>
      <c r="AV1462" s="16" t="s">
        <v>109</v>
      </c>
      <c r="AW1462" s="16" t="s">
        <v>32</v>
      </c>
      <c r="AX1462" s="16" t="s">
        <v>69</v>
      </c>
      <c r="AY1462" s="276" t="s">
        <v>238</v>
      </c>
    </row>
    <row r="1463" s="13" customFormat="1">
      <c r="A1463" s="13"/>
      <c r="B1463" s="234"/>
      <c r="C1463" s="235"/>
      <c r="D1463" s="227" t="s">
        <v>248</v>
      </c>
      <c r="E1463" s="236" t="s">
        <v>19</v>
      </c>
      <c r="F1463" s="237" t="s">
        <v>1204</v>
      </c>
      <c r="G1463" s="235"/>
      <c r="H1463" s="236" t="s">
        <v>19</v>
      </c>
      <c r="I1463" s="238"/>
      <c r="J1463" s="235"/>
      <c r="K1463" s="235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248</v>
      </c>
      <c r="AU1463" s="243" t="s">
        <v>78</v>
      </c>
      <c r="AV1463" s="13" t="s">
        <v>76</v>
      </c>
      <c r="AW1463" s="13" t="s">
        <v>32</v>
      </c>
      <c r="AX1463" s="13" t="s">
        <v>69</v>
      </c>
      <c r="AY1463" s="243" t="s">
        <v>238</v>
      </c>
    </row>
    <row r="1464" s="14" customFormat="1">
      <c r="A1464" s="14"/>
      <c r="B1464" s="244"/>
      <c r="C1464" s="245"/>
      <c r="D1464" s="227" t="s">
        <v>248</v>
      </c>
      <c r="E1464" s="246" t="s">
        <v>19</v>
      </c>
      <c r="F1464" s="247" t="s">
        <v>1341</v>
      </c>
      <c r="G1464" s="245"/>
      <c r="H1464" s="248">
        <v>1.7664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248</v>
      </c>
      <c r="AU1464" s="254" t="s">
        <v>78</v>
      </c>
      <c r="AV1464" s="14" t="s">
        <v>78</v>
      </c>
      <c r="AW1464" s="14" t="s">
        <v>32</v>
      </c>
      <c r="AX1464" s="14" t="s">
        <v>69</v>
      </c>
      <c r="AY1464" s="254" t="s">
        <v>238</v>
      </c>
    </row>
    <row r="1465" s="16" customFormat="1">
      <c r="A1465" s="16"/>
      <c r="B1465" s="266"/>
      <c r="C1465" s="267"/>
      <c r="D1465" s="227" t="s">
        <v>248</v>
      </c>
      <c r="E1465" s="268" t="s">
        <v>19</v>
      </c>
      <c r="F1465" s="269" t="s">
        <v>561</v>
      </c>
      <c r="G1465" s="267"/>
      <c r="H1465" s="270">
        <v>1.7664</v>
      </c>
      <c r="I1465" s="271"/>
      <c r="J1465" s="267"/>
      <c r="K1465" s="267"/>
      <c r="L1465" s="272"/>
      <c r="M1465" s="273"/>
      <c r="N1465" s="274"/>
      <c r="O1465" s="274"/>
      <c r="P1465" s="274"/>
      <c r="Q1465" s="274"/>
      <c r="R1465" s="274"/>
      <c r="S1465" s="274"/>
      <c r="T1465" s="275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76" t="s">
        <v>248</v>
      </c>
      <c r="AU1465" s="276" t="s">
        <v>78</v>
      </c>
      <c r="AV1465" s="16" t="s">
        <v>109</v>
      </c>
      <c r="AW1465" s="16" t="s">
        <v>32</v>
      </c>
      <c r="AX1465" s="16" t="s">
        <v>69</v>
      </c>
      <c r="AY1465" s="276" t="s">
        <v>238</v>
      </c>
    </row>
    <row r="1466" s="15" customFormat="1">
      <c r="A1466" s="15"/>
      <c r="B1466" s="255"/>
      <c r="C1466" s="256"/>
      <c r="D1466" s="227" t="s">
        <v>248</v>
      </c>
      <c r="E1466" s="257" t="s">
        <v>19</v>
      </c>
      <c r="F1466" s="258" t="s">
        <v>253</v>
      </c>
      <c r="G1466" s="256"/>
      <c r="H1466" s="259">
        <v>8.8320000000000007</v>
      </c>
      <c r="I1466" s="260"/>
      <c r="J1466" s="256"/>
      <c r="K1466" s="256"/>
      <c r="L1466" s="261"/>
      <c r="M1466" s="262"/>
      <c r="N1466" s="263"/>
      <c r="O1466" s="263"/>
      <c r="P1466" s="263"/>
      <c r="Q1466" s="263"/>
      <c r="R1466" s="263"/>
      <c r="S1466" s="263"/>
      <c r="T1466" s="264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65" t="s">
        <v>248</v>
      </c>
      <c r="AU1466" s="265" t="s">
        <v>78</v>
      </c>
      <c r="AV1466" s="15" t="s">
        <v>244</v>
      </c>
      <c r="AW1466" s="15" t="s">
        <v>32</v>
      </c>
      <c r="AX1466" s="15" t="s">
        <v>76</v>
      </c>
      <c r="AY1466" s="265" t="s">
        <v>238</v>
      </c>
    </row>
    <row r="1467" s="2" customFormat="1" ht="21.75" customHeight="1">
      <c r="A1467" s="39"/>
      <c r="B1467" s="40"/>
      <c r="C1467" s="214" t="s">
        <v>1342</v>
      </c>
      <c r="D1467" s="214" t="s">
        <v>240</v>
      </c>
      <c r="E1467" s="215" t="s">
        <v>1343</v>
      </c>
      <c r="F1467" s="216" t="s">
        <v>1344</v>
      </c>
      <c r="G1467" s="217" t="s">
        <v>112</v>
      </c>
      <c r="H1467" s="218">
        <v>43.340000000000003</v>
      </c>
      <c r="I1467" s="219"/>
      <c r="J1467" s="220">
        <f>ROUND(I1467*H1467,2)</f>
        <v>0</v>
      </c>
      <c r="K1467" s="216" t="s">
        <v>243</v>
      </c>
      <c r="L1467" s="45"/>
      <c r="M1467" s="221" t="s">
        <v>19</v>
      </c>
      <c r="N1467" s="222" t="s">
        <v>40</v>
      </c>
      <c r="O1467" s="85"/>
      <c r="P1467" s="223">
        <f>O1467*H1467</f>
        <v>0</v>
      </c>
      <c r="Q1467" s="223">
        <v>0</v>
      </c>
      <c r="R1467" s="223">
        <f>Q1467*H1467</f>
        <v>0</v>
      </c>
      <c r="S1467" s="223">
        <v>0.075999999999999998</v>
      </c>
      <c r="T1467" s="224">
        <f>S1467*H1467</f>
        <v>3.2938400000000003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25" t="s">
        <v>244</v>
      </c>
      <c r="AT1467" s="225" t="s">
        <v>240</v>
      </c>
      <c r="AU1467" s="225" t="s">
        <v>78</v>
      </c>
      <c r="AY1467" s="18" t="s">
        <v>238</v>
      </c>
      <c r="BE1467" s="226">
        <f>IF(N1467="základní",J1467,0)</f>
        <v>0</v>
      </c>
      <c r="BF1467" s="226">
        <f>IF(N1467="snížená",J1467,0)</f>
        <v>0</v>
      </c>
      <c r="BG1467" s="226">
        <f>IF(N1467="zákl. přenesená",J1467,0)</f>
        <v>0</v>
      </c>
      <c r="BH1467" s="226">
        <f>IF(N1467="sníž. přenesená",J1467,0)</f>
        <v>0</v>
      </c>
      <c r="BI1467" s="226">
        <f>IF(N1467="nulová",J1467,0)</f>
        <v>0</v>
      </c>
      <c r="BJ1467" s="18" t="s">
        <v>76</v>
      </c>
      <c r="BK1467" s="226">
        <f>ROUND(I1467*H1467,2)</f>
        <v>0</v>
      </c>
      <c r="BL1467" s="18" t="s">
        <v>244</v>
      </c>
      <c r="BM1467" s="225" t="s">
        <v>1345</v>
      </c>
    </row>
    <row r="1468" s="2" customFormat="1">
      <c r="A1468" s="39"/>
      <c r="B1468" s="40"/>
      <c r="C1468" s="41"/>
      <c r="D1468" s="227" t="s">
        <v>245</v>
      </c>
      <c r="E1468" s="41"/>
      <c r="F1468" s="228" t="s">
        <v>1344</v>
      </c>
      <c r="G1468" s="41"/>
      <c r="H1468" s="41"/>
      <c r="I1468" s="229"/>
      <c r="J1468" s="41"/>
      <c r="K1468" s="41"/>
      <c r="L1468" s="45"/>
      <c r="M1468" s="230"/>
      <c r="N1468" s="231"/>
      <c r="O1468" s="85"/>
      <c r="P1468" s="85"/>
      <c r="Q1468" s="85"/>
      <c r="R1468" s="85"/>
      <c r="S1468" s="85"/>
      <c r="T1468" s="86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245</v>
      </c>
      <c r="AU1468" s="18" t="s">
        <v>78</v>
      </c>
    </row>
    <row r="1469" s="2" customFormat="1">
      <c r="A1469" s="39"/>
      <c r="B1469" s="40"/>
      <c r="C1469" s="41"/>
      <c r="D1469" s="232" t="s">
        <v>246</v>
      </c>
      <c r="E1469" s="41"/>
      <c r="F1469" s="233" t="s">
        <v>1346</v>
      </c>
      <c r="G1469" s="41"/>
      <c r="H1469" s="41"/>
      <c r="I1469" s="229"/>
      <c r="J1469" s="41"/>
      <c r="K1469" s="41"/>
      <c r="L1469" s="45"/>
      <c r="M1469" s="230"/>
      <c r="N1469" s="231"/>
      <c r="O1469" s="85"/>
      <c r="P1469" s="85"/>
      <c r="Q1469" s="85"/>
      <c r="R1469" s="85"/>
      <c r="S1469" s="85"/>
      <c r="T1469" s="86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246</v>
      </c>
      <c r="AU1469" s="18" t="s">
        <v>78</v>
      </c>
    </row>
    <row r="1470" s="13" customFormat="1">
      <c r="A1470" s="13"/>
      <c r="B1470" s="234"/>
      <c r="C1470" s="235"/>
      <c r="D1470" s="227" t="s">
        <v>248</v>
      </c>
      <c r="E1470" s="236" t="s">
        <v>19</v>
      </c>
      <c r="F1470" s="237" t="s">
        <v>262</v>
      </c>
      <c r="G1470" s="235"/>
      <c r="H1470" s="236" t="s">
        <v>19</v>
      </c>
      <c r="I1470" s="238"/>
      <c r="J1470" s="235"/>
      <c r="K1470" s="235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248</v>
      </c>
      <c r="AU1470" s="243" t="s">
        <v>78</v>
      </c>
      <c r="AV1470" s="13" t="s">
        <v>76</v>
      </c>
      <c r="AW1470" s="13" t="s">
        <v>32</v>
      </c>
      <c r="AX1470" s="13" t="s">
        <v>69</v>
      </c>
      <c r="AY1470" s="243" t="s">
        <v>238</v>
      </c>
    </row>
    <row r="1471" s="14" customFormat="1">
      <c r="A1471" s="14"/>
      <c r="B1471" s="244"/>
      <c r="C1471" s="245"/>
      <c r="D1471" s="227" t="s">
        <v>248</v>
      </c>
      <c r="E1471" s="246" t="s">
        <v>19</v>
      </c>
      <c r="F1471" s="247" t="s">
        <v>1347</v>
      </c>
      <c r="G1471" s="245"/>
      <c r="H1471" s="248">
        <v>1.5760000000000001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248</v>
      </c>
      <c r="AU1471" s="254" t="s">
        <v>78</v>
      </c>
      <c r="AV1471" s="14" t="s">
        <v>78</v>
      </c>
      <c r="AW1471" s="14" t="s">
        <v>32</v>
      </c>
      <c r="AX1471" s="14" t="s">
        <v>69</v>
      </c>
      <c r="AY1471" s="254" t="s">
        <v>238</v>
      </c>
    </row>
    <row r="1472" s="14" customFormat="1">
      <c r="A1472" s="14"/>
      <c r="B1472" s="244"/>
      <c r="C1472" s="245"/>
      <c r="D1472" s="227" t="s">
        <v>248</v>
      </c>
      <c r="E1472" s="246" t="s">
        <v>19</v>
      </c>
      <c r="F1472" s="247" t="s">
        <v>1348</v>
      </c>
      <c r="G1472" s="245"/>
      <c r="H1472" s="248">
        <v>1.5760000000000001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248</v>
      </c>
      <c r="AU1472" s="254" t="s">
        <v>78</v>
      </c>
      <c r="AV1472" s="14" t="s">
        <v>78</v>
      </c>
      <c r="AW1472" s="14" t="s">
        <v>32</v>
      </c>
      <c r="AX1472" s="14" t="s">
        <v>69</v>
      </c>
      <c r="AY1472" s="254" t="s">
        <v>238</v>
      </c>
    </row>
    <row r="1473" s="14" customFormat="1">
      <c r="A1473" s="14"/>
      <c r="B1473" s="244"/>
      <c r="C1473" s="245"/>
      <c r="D1473" s="227" t="s">
        <v>248</v>
      </c>
      <c r="E1473" s="246" t="s">
        <v>19</v>
      </c>
      <c r="F1473" s="247" t="s">
        <v>1349</v>
      </c>
      <c r="G1473" s="245"/>
      <c r="H1473" s="248">
        <v>1.1819999999999999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248</v>
      </c>
      <c r="AU1473" s="254" t="s">
        <v>78</v>
      </c>
      <c r="AV1473" s="14" t="s">
        <v>78</v>
      </c>
      <c r="AW1473" s="14" t="s">
        <v>32</v>
      </c>
      <c r="AX1473" s="14" t="s">
        <v>69</v>
      </c>
      <c r="AY1473" s="254" t="s">
        <v>238</v>
      </c>
    </row>
    <row r="1474" s="14" customFormat="1">
      <c r="A1474" s="14"/>
      <c r="B1474" s="244"/>
      <c r="C1474" s="245"/>
      <c r="D1474" s="227" t="s">
        <v>248</v>
      </c>
      <c r="E1474" s="246" t="s">
        <v>19</v>
      </c>
      <c r="F1474" s="247" t="s">
        <v>1350</v>
      </c>
      <c r="G1474" s="245"/>
      <c r="H1474" s="248">
        <v>1.379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248</v>
      </c>
      <c r="AU1474" s="254" t="s">
        <v>78</v>
      </c>
      <c r="AV1474" s="14" t="s">
        <v>78</v>
      </c>
      <c r="AW1474" s="14" t="s">
        <v>32</v>
      </c>
      <c r="AX1474" s="14" t="s">
        <v>69</v>
      </c>
      <c r="AY1474" s="254" t="s">
        <v>238</v>
      </c>
    </row>
    <row r="1475" s="14" customFormat="1">
      <c r="A1475" s="14"/>
      <c r="B1475" s="244"/>
      <c r="C1475" s="245"/>
      <c r="D1475" s="227" t="s">
        <v>248</v>
      </c>
      <c r="E1475" s="246" t="s">
        <v>19</v>
      </c>
      <c r="F1475" s="247" t="s">
        <v>1351</v>
      </c>
      <c r="G1475" s="245"/>
      <c r="H1475" s="248">
        <v>2.3639999999999999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248</v>
      </c>
      <c r="AU1475" s="254" t="s">
        <v>78</v>
      </c>
      <c r="AV1475" s="14" t="s">
        <v>78</v>
      </c>
      <c r="AW1475" s="14" t="s">
        <v>32</v>
      </c>
      <c r="AX1475" s="14" t="s">
        <v>69</v>
      </c>
      <c r="AY1475" s="254" t="s">
        <v>238</v>
      </c>
    </row>
    <row r="1476" s="14" customFormat="1">
      <c r="A1476" s="14"/>
      <c r="B1476" s="244"/>
      <c r="C1476" s="245"/>
      <c r="D1476" s="227" t="s">
        <v>248</v>
      </c>
      <c r="E1476" s="246" t="s">
        <v>19</v>
      </c>
      <c r="F1476" s="247" t="s">
        <v>1352</v>
      </c>
      <c r="G1476" s="245"/>
      <c r="H1476" s="248">
        <v>1.5760000000000001</v>
      </c>
      <c r="I1476" s="249"/>
      <c r="J1476" s="245"/>
      <c r="K1476" s="245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4" t="s">
        <v>248</v>
      </c>
      <c r="AU1476" s="254" t="s">
        <v>78</v>
      </c>
      <c r="AV1476" s="14" t="s">
        <v>78</v>
      </c>
      <c r="AW1476" s="14" t="s">
        <v>32</v>
      </c>
      <c r="AX1476" s="14" t="s">
        <v>69</v>
      </c>
      <c r="AY1476" s="254" t="s">
        <v>238</v>
      </c>
    </row>
    <row r="1477" s="14" customFormat="1">
      <c r="A1477" s="14"/>
      <c r="B1477" s="244"/>
      <c r="C1477" s="245"/>
      <c r="D1477" s="227" t="s">
        <v>248</v>
      </c>
      <c r="E1477" s="246" t="s">
        <v>19</v>
      </c>
      <c r="F1477" s="247" t="s">
        <v>1353</v>
      </c>
      <c r="G1477" s="245"/>
      <c r="H1477" s="248">
        <v>1.5760000000000001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248</v>
      </c>
      <c r="AU1477" s="254" t="s">
        <v>78</v>
      </c>
      <c r="AV1477" s="14" t="s">
        <v>78</v>
      </c>
      <c r="AW1477" s="14" t="s">
        <v>32</v>
      </c>
      <c r="AX1477" s="14" t="s">
        <v>69</v>
      </c>
      <c r="AY1477" s="254" t="s">
        <v>238</v>
      </c>
    </row>
    <row r="1478" s="14" customFormat="1">
      <c r="A1478" s="14"/>
      <c r="B1478" s="244"/>
      <c r="C1478" s="245"/>
      <c r="D1478" s="227" t="s">
        <v>248</v>
      </c>
      <c r="E1478" s="246" t="s">
        <v>19</v>
      </c>
      <c r="F1478" s="247" t="s">
        <v>1354</v>
      </c>
      <c r="G1478" s="245"/>
      <c r="H1478" s="248">
        <v>1.379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248</v>
      </c>
      <c r="AU1478" s="254" t="s">
        <v>78</v>
      </c>
      <c r="AV1478" s="14" t="s">
        <v>78</v>
      </c>
      <c r="AW1478" s="14" t="s">
        <v>32</v>
      </c>
      <c r="AX1478" s="14" t="s">
        <v>69</v>
      </c>
      <c r="AY1478" s="254" t="s">
        <v>238</v>
      </c>
    </row>
    <row r="1479" s="14" customFormat="1">
      <c r="A1479" s="14"/>
      <c r="B1479" s="244"/>
      <c r="C1479" s="245"/>
      <c r="D1479" s="227" t="s">
        <v>248</v>
      </c>
      <c r="E1479" s="246" t="s">
        <v>19</v>
      </c>
      <c r="F1479" s="247" t="s">
        <v>1355</v>
      </c>
      <c r="G1479" s="245"/>
      <c r="H1479" s="248">
        <v>1.379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248</v>
      </c>
      <c r="AU1479" s="254" t="s">
        <v>78</v>
      </c>
      <c r="AV1479" s="14" t="s">
        <v>78</v>
      </c>
      <c r="AW1479" s="14" t="s">
        <v>32</v>
      </c>
      <c r="AX1479" s="14" t="s">
        <v>69</v>
      </c>
      <c r="AY1479" s="254" t="s">
        <v>238</v>
      </c>
    </row>
    <row r="1480" s="14" customFormat="1">
      <c r="A1480" s="14"/>
      <c r="B1480" s="244"/>
      <c r="C1480" s="245"/>
      <c r="D1480" s="227" t="s">
        <v>248</v>
      </c>
      <c r="E1480" s="246" t="s">
        <v>19</v>
      </c>
      <c r="F1480" s="247" t="s">
        <v>1356</v>
      </c>
      <c r="G1480" s="245"/>
      <c r="H1480" s="248">
        <v>2.3639999999999999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248</v>
      </c>
      <c r="AU1480" s="254" t="s">
        <v>78</v>
      </c>
      <c r="AV1480" s="14" t="s">
        <v>78</v>
      </c>
      <c r="AW1480" s="14" t="s">
        <v>32</v>
      </c>
      <c r="AX1480" s="14" t="s">
        <v>69</v>
      </c>
      <c r="AY1480" s="254" t="s">
        <v>238</v>
      </c>
    </row>
    <row r="1481" s="14" customFormat="1">
      <c r="A1481" s="14"/>
      <c r="B1481" s="244"/>
      <c r="C1481" s="245"/>
      <c r="D1481" s="227" t="s">
        <v>248</v>
      </c>
      <c r="E1481" s="246" t="s">
        <v>19</v>
      </c>
      <c r="F1481" s="247" t="s">
        <v>1357</v>
      </c>
      <c r="G1481" s="245"/>
      <c r="H1481" s="248">
        <v>1.379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248</v>
      </c>
      <c r="AU1481" s="254" t="s">
        <v>78</v>
      </c>
      <c r="AV1481" s="14" t="s">
        <v>78</v>
      </c>
      <c r="AW1481" s="14" t="s">
        <v>32</v>
      </c>
      <c r="AX1481" s="14" t="s">
        <v>69</v>
      </c>
      <c r="AY1481" s="254" t="s">
        <v>238</v>
      </c>
    </row>
    <row r="1482" s="14" customFormat="1">
      <c r="A1482" s="14"/>
      <c r="B1482" s="244"/>
      <c r="C1482" s="245"/>
      <c r="D1482" s="227" t="s">
        <v>248</v>
      </c>
      <c r="E1482" s="246" t="s">
        <v>19</v>
      </c>
      <c r="F1482" s="247" t="s">
        <v>1358</v>
      </c>
      <c r="G1482" s="245"/>
      <c r="H1482" s="248">
        <v>1.379</v>
      </c>
      <c r="I1482" s="249"/>
      <c r="J1482" s="245"/>
      <c r="K1482" s="245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248</v>
      </c>
      <c r="AU1482" s="254" t="s">
        <v>78</v>
      </c>
      <c r="AV1482" s="14" t="s">
        <v>78</v>
      </c>
      <c r="AW1482" s="14" t="s">
        <v>32</v>
      </c>
      <c r="AX1482" s="14" t="s">
        <v>69</v>
      </c>
      <c r="AY1482" s="254" t="s">
        <v>238</v>
      </c>
    </row>
    <row r="1483" s="14" customFormat="1">
      <c r="A1483" s="14"/>
      <c r="B1483" s="244"/>
      <c r="C1483" s="245"/>
      <c r="D1483" s="227" t="s">
        <v>248</v>
      </c>
      <c r="E1483" s="246" t="s">
        <v>19</v>
      </c>
      <c r="F1483" s="247" t="s">
        <v>1359</v>
      </c>
      <c r="G1483" s="245"/>
      <c r="H1483" s="248">
        <v>1.379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248</v>
      </c>
      <c r="AU1483" s="254" t="s">
        <v>78</v>
      </c>
      <c r="AV1483" s="14" t="s">
        <v>78</v>
      </c>
      <c r="AW1483" s="14" t="s">
        <v>32</v>
      </c>
      <c r="AX1483" s="14" t="s">
        <v>69</v>
      </c>
      <c r="AY1483" s="254" t="s">
        <v>238</v>
      </c>
    </row>
    <row r="1484" s="16" customFormat="1">
      <c r="A1484" s="16"/>
      <c r="B1484" s="266"/>
      <c r="C1484" s="267"/>
      <c r="D1484" s="227" t="s">
        <v>248</v>
      </c>
      <c r="E1484" s="268" t="s">
        <v>19</v>
      </c>
      <c r="F1484" s="269" t="s">
        <v>264</v>
      </c>
      <c r="G1484" s="267"/>
      <c r="H1484" s="270">
        <v>20.488</v>
      </c>
      <c r="I1484" s="271"/>
      <c r="J1484" s="267"/>
      <c r="K1484" s="267"/>
      <c r="L1484" s="272"/>
      <c r="M1484" s="273"/>
      <c r="N1484" s="274"/>
      <c r="O1484" s="274"/>
      <c r="P1484" s="274"/>
      <c r="Q1484" s="274"/>
      <c r="R1484" s="274"/>
      <c r="S1484" s="274"/>
      <c r="T1484" s="275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6" t="s">
        <v>248</v>
      </c>
      <c r="AU1484" s="276" t="s">
        <v>78</v>
      </c>
      <c r="AV1484" s="16" t="s">
        <v>109</v>
      </c>
      <c r="AW1484" s="16" t="s">
        <v>32</v>
      </c>
      <c r="AX1484" s="16" t="s">
        <v>69</v>
      </c>
      <c r="AY1484" s="276" t="s">
        <v>238</v>
      </c>
    </row>
    <row r="1485" s="13" customFormat="1">
      <c r="A1485" s="13"/>
      <c r="B1485" s="234"/>
      <c r="C1485" s="235"/>
      <c r="D1485" s="227" t="s">
        <v>248</v>
      </c>
      <c r="E1485" s="236" t="s">
        <v>19</v>
      </c>
      <c r="F1485" s="237" t="s">
        <v>774</v>
      </c>
      <c r="G1485" s="235"/>
      <c r="H1485" s="236" t="s">
        <v>19</v>
      </c>
      <c r="I1485" s="238"/>
      <c r="J1485" s="235"/>
      <c r="K1485" s="235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248</v>
      </c>
      <c r="AU1485" s="243" t="s">
        <v>78</v>
      </c>
      <c r="AV1485" s="13" t="s">
        <v>76</v>
      </c>
      <c r="AW1485" s="13" t="s">
        <v>32</v>
      </c>
      <c r="AX1485" s="13" t="s">
        <v>69</v>
      </c>
      <c r="AY1485" s="243" t="s">
        <v>238</v>
      </c>
    </row>
    <row r="1486" s="14" customFormat="1">
      <c r="A1486" s="14"/>
      <c r="B1486" s="244"/>
      <c r="C1486" s="245"/>
      <c r="D1486" s="227" t="s">
        <v>248</v>
      </c>
      <c r="E1486" s="246" t="s">
        <v>19</v>
      </c>
      <c r="F1486" s="247" t="s">
        <v>1360</v>
      </c>
      <c r="G1486" s="245"/>
      <c r="H1486" s="248">
        <v>1.379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248</v>
      </c>
      <c r="AU1486" s="254" t="s">
        <v>78</v>
      </c>
      <c r="AV1486" s="14" t="s">
        <v>78</v>
      </c>
      <c r="AW1486" s="14" t="s">
        <v>32</v>
      </c>
      <c r="AX1486" s="14" t="s">
        <v>69</v>
      </c>
      <c r="AY1486" s="254" t="s">
        <v>238</v>
      </c>
    </row>
    <row r="1487" s="14" customFormat="1">
      <c r="A1487" s="14"/>
      <c r="B1487" s="244"/>
      <c r="C1487" s="245"/>
      <c r="D1487" s="227" t="s">
        <v>248</v>
      </c>
      <c r="E1487" s="246" t="s">
        <v>19</v>
      </c>
      <c r="F1487" s="247" t="s">
        <v>1361</v>
      </c>
      <c r="G1487" s="245"/>
      <c r="H1487" s="248">
        <v>2.3639999999999999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248</v>
      </c>
      <c r="AU1487" s="254" t="s">
        <v>78</v>
      </c>
      <c r="AV1487" s="14" t="s">
        <v>78</v>
      </c>
      <c r="AW1487" s="14" t="s">
        <v>32</v>
      </c>
      <c r="AX1487" s="14" t="s">
        <v>69</v>
      </c>
      <c r="AY1487" s="254" t="s">
        <v>238</v>
      </c>
    </row>
    <row r="1488" s="14" customFormat="1">
      <c r="A1488" s="14"/>
      <c r="B1488" s="244"/>
      <c r="C1488" s="245"/>
      <c r="D1488" s="227" t="s">
        <v>248</v>
      </c>
      <c r="E1488" s="246" t="s">
        <v>19</v>
      </c>
      <c r="F1488" s="247" t="s">
        <v>1362</v>
      </c>
      <c r="G1488" s="245"/>
      <c r="H1488" s="248">
        <v>1.379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248</v>
      </c>
      <c r="AU1488" s="254" t="s">
        <v>78</v>
      </c>
      <c r="AV1488" s="14" t="s">
        <v>78</v>
      </c>
      <c r="AW1488" s="14" t="s">
        <v>32</v>
      </c>
      <c r="AX1488" s="14" t="s">
        <v>69</v>
      </c>
      <c r="AY1488" s="254" t="s">
        <v>238</v>
      </c>
    </row>
    <row r="1489" s="14" customFormat="1">
      <c r="A1489" s="14"/>
      <c r="B1489" s="244"/>
      <c r="C1489" s="245"/>
      <c r="D1489" s="227" t="s">
        <v>248</v>
      </c>
      <c r="E1489" s="246" t="s">
        <v>19</v>
      </c>
      <c r="F1489" s="247" t="s">
        <v>1363</v>
      </c>
      <c r="G1489" s="245"/>
      <c r="H1489" s="248">
        <v>1.1819999999999999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248</v>
      </c>
      <c r="AU1489" s="254" t="s">
        <v>78</v>
      </c>
      <c r="AV1489" s="14" t="s">
        <v>78</v>
      </c>
      <c r="AW1489" s="14" t="s">
        <v>32</v>
      </c>
      <c r="AX1489" s="14" t="s">
        <v>69</v>
      </c>
      <c r="AY1489" s="254" t="s">
        <v>238</v>
      </c>
    </row>
    <row r="1490" s="14" customFormat="1">
      <c r="A1490" s="14"/>
      <c r="B1490" s="244"/>
      <c r="C1490" s="245"/>
      <c r="D1490" s="227" t="s">
        <v>248</v>
      </c>
      <c r="E1490" s="246" t="s">
        <v>19</v>
      </c>
      <c r="F1490" s="247" t="s">
        <v>1364</v>
      </c>
      <c r="G1490" s="245"/>
      <c r="H1490" s="248">
        <v>1.1819999999999999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248</v>
      </c>
      <c r="AU1490" s="254" t="s">
        <v>78</v>
      </c>
      <c r="AV1490" s="14" t="s">
        <v>78</v>
      </c>
      <c r="AW1490" s="14" t="s">
        <v>32</v>
      </c>
      <c r="AX1490" s="14" t="s">
        <v>69</v>
      </c>
      <c r="AY1490" s="254" t="s">
        <v>238</v>
      </c>
    </row>
    <row r="1491" s="14" customFormat="1">
      <c r="A1491" s="14"/>
      <c r="B1491" s="244"/>
      <c r="C1491" s="245"/>
      <c r="D1491" s="227" t="s">
        <v>248</v>
      </c>
      <c r="E1491" s="246" t="s">
        <v>19</v>
      </c>
      <c r="F1491" s="247" t="s">
        <v>1365</v>
      </c>
      <c r="G1491" s="245"/>
      <c r="H1491" s="248">
        <v>2.3639999999999999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248</v>
      </c>
      <c r="AU1491" s="254" t="s">
        <v>78</v>
      </c>
      <c r="AV1491" s="14" t="s">
        <v>78</v>
      </c>
      <c r="AW1491" s="14" t="s">
        <v>32</v>
      </c>
      <c r="AX1491" s="14" t="s">
        <v>69</v>
      </c>
      <c r="AY1491" s="254" t="s">
        <v>238</v>
      </c>
    </row>
    <row r="1492" s="16" customFormat="1">
      <c r="A1492" s="16"/>
      <c r="B1492" s="266"/>
      <c r="C1492" s="267"/>
      <c r="D1492" s="227" t="s">
        <v>248</v>
      </c>
      <c r="E1492" s="268" t="s">
        <v>19</v>
      </c>
      <c r="F1492" s="269" t="s">
        <v>541</v>
      </c>
      <c r="G1492" s="267"/>
      <c r="H1492" s="270">
        <v>9.8499999999999996</v>
      </c>
      <c r="I1492" s="271"/>
      <c r="J1492" s="267"/>
      <c r="K1492" s="267"/>
      <c r="L1492" s="272"/>
      <c r="M1492" s="273"/>
      <c r="N1492" s="274"/>
      <c r="O1492" s="274"/>
      <c r="P1492" s="274"/>
      <c r="Q1492" s="274"/>
      <c r="R1492" s="274"/>
      <c r="S1492" s="274"/>
      <c r="T1492" s="275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T1492" s="276" t="s">
        <v>248</v>
      </c>
      <c r="AU1492" s="276" t="s">
        <v>78</v>
      </c>
      <c r="AV1492" s="16" t="s">
        <v>109</v>
      </c>
      <c r="AW1492" s="16" t="s">
        <v>32</v>
      </c>
      <c r="AX1492" s="16" t="s">
        <v>69</v>
      </c>
      <c r="AY1492" s="276" t="s">
        <v>238</v>
      </c>
    </row>
    <row r="1493" s="13" customFormat="1">
      <c r="A1493" s="13"/>
      <c r="B1493" s="234"/>
      <c r="C1493" s="235"/>
      <c r="D1493" s="227" t="s">
        <v>248</v>
      </c>
      <c r="E1493" s="236" t="s">
        <v>19</v>
      </c>
      <c r="F1493" s="237" t="s">
        <v>779</v>
      </c>
      <c r="G1493" s="235"/>
      <c r="H1493" s="236" t="s">
        <v>19</v>
      </c>
      <c r="I1493" s="238"/>
      <c r="J1493" s="235"/>
      <c r="K1493" s="235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248</v>
      </c>
      <c r="AU1493" s="243" t="s">
        <v>78</v>
      </c>
      <c r="AV1493" s="13" t="s">
        <v>76</v>
      </c>
      <c r="AW1493" s="13" t="s">
        <v>32</v>
      </c>
      <c r="AX1493" s="13" t="s">
        <v>69</v>
      </c>
      <c r="AY1493" s="243" t="s">
        <v>238</v>
      </c>
    </row>
    <row r="1494" s="14" customFormat="1">
      <c r="A1494" s="14"/>
      <c r="B1494" s="244"/>
      <c r="C1494" s="245"/>
      <c r="D1494" s="227" t="s">
        <v>248</v>
      </c>
      <c r="E1494" s="246" t="s">
        <v>19</v>
      </c>
      <c r="F1494" s="247" t="s">
        <v>1366</v>
      </c>
      <c r="G1494" s="245"/>
      <c r="H1494" s="248">
        <v>1.379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248</v>
      </c>
      <c r="AU1494" s="254" t="s">
        <v>78</v>
      </c>
      <c r="AV1494" s="14" t="s">
        <v>78</v>
      </c>
      <c r="AW1494" s="14" t="s">
        <v>32</v>
      </c>
      <c r="AX1494" s="14" t="s">
        <v>69</v>
      </c>
      <c r="AY1494" s="254" t="s">
        <v>238</v>
      </c>
    </row>
    <row r="1495" s="14" customFormat="1">
      <c r="A1495" s="14"/>
      <c r="B1495" s="244"/>
      <c r="C1495" s="245"/>
      <c r="D1495" s="227" t="s">
        <v>248</v>
      </c>
      <c r="E1495" s="246" t="s">
        <v>19</v>
      </c>
      <c r="F1495" s="247" t="s">
        <v>1367</v>
      </c>
      <c r="G1495" s="245"/>
      <c r="H1495" s="248">
        <v>1.1819999999999999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248</v>
      </c>
      <c r="AU1495" s="254" t="s">
        <v>78</v>
      </c>
      <c r="AV1495" s="14" t="s">
        <v>78</v>
      </c>
      <c r="AW1495" s="14" t="s">
        <v>32</v>
      </c>
      <c r="AX1495" s="14" t="s">
        <v>69</v>
      </c>
      <c r="AY1495" s="254" t="s">
        <v>238</v>
      </c>
    </row>
    <row r="1496" s="14" customFormat="1">
      <c r="A1496" s="14"/>
      <c r="B1496" s="244"/>
      <c r="C1496" s="245"/>
      <c r="D1496" s="227" t="s">
        <v>248</v>
      </c>
      <c r="E1496" s="246" t="s">
        <v>19</v>
      </c>
      <c r="F1496" s="247" t="s">
        <v>1368</v>
      </c>
      <c r="G1496" s="245"/>
      <c r="H1496" s="248">
        <v>1.379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248</v>
      </c>
      <c r="AU1496" s="254" t="s">
        <v>78</v>
      </c>
      <c r="AV1496" s="14" t="s">
        <v>78</v>
      </c>
      <c r="AW1496" s="14" t="s">
        <v>32</v>
      </c>
      <c r="AX1496" s="14" t="s">
        <v>69</v>
      </c>
      <c r="AY1496" s="254" t="s">
        <v>238</v>
      </c>
    </row>
    <row r="1497" s="14" customFormat="1">
      <c r="A1497" s="14"/>
      <c r="B1497" s="244"/>
      <c r="C1497" s="245"/>
      <c r="D1497" s="227" t="s">
        <v>248</v>
      </c>
      <c r="E1497" s="246" t="s">
        <v>19</v>
      </c>
      <c r="F1497" s="247" t="s">
        <v>1369</v>
      </c>
      <c r="G1497" s="245"/>
      <c r="H1497" s="248">
        <v>2.3639999999999999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248</v>
      </c>
      <c r="AU1497" s="254" t="s">
        <v>78</v>
      </c>
      <c r="AV1497" s="14" t="s">
        <v>78</v>
      </c>
      <c r="AW1497" s="14" t="s">
        <v>32</v>
      </c>
      <c r="AX1497" s="14" t="s">
        <v>69</v>
      </c>
      <c r="AY1497" s="254" t="s">
        <v>238</v>
      </c>
    </row>
    <row r="1498" s="16" customFormat="1">
      <c r="A1498" s="16"/>
      <c r="B1498" s="266"/>
      <c r="C1498" s="267"/>
      <c r="D1498" s="227" t="s">
        <v>248</v>
      </c>
      <c r="E1498" s="268" t="s">
        <v>19</v>
      </c>
      <c r="F1498" s="269" t="s">
        <v>550</v>
      </c>
      <c r="G1498" s="267"/>
      <c r="H1498" s="270">
        <v>6.3040000000000003</v>
      </c>
      <c r="I1498" s="271"/>
      <c r="J1498" s="267"/>
      <c r="K1498" s="267"/>
      <c r="L1498" s="272"/>
      <c r="M1498" s="273"/>
      <c r="N1498" s="274"/>
      <c r="O1498" s="274"/>
      <c r="P1498" s="274"/>
      <c r="Q1498" s="274"/>
      <c r="R1498" s="274"/>
      <c r="S1498" s="274"/>
      <c r="T1498" s="275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T1498" s="276" t="s">
        <v>248</v>
      </c>
      <c r="AU1498" s="276" t="s">
        <v>78</v>
      </c>
      <c r="AV1498" s="16" t="s">
        <v>109</v>
      </c>
      <c r="AW1498" s="16" t="s">
        <v>32</v>
      </c>
      <c r="AX1498" s="16" t="s">
        <v>69</v>
      </c>
      <c r="AY1498" s="276" t="s">
        <v>238</v>
      </c>
    </row>
    <row r="1499" s="13" customFormat="1">
      <c r="A1499" s="13"/>
      <c r="B1499" s="234"/>
      <c r="C1499" s="235"/>
      <c r="D1499" s="227" t="s">
        <v>248</v>
      </c>
      <c r="E1499" s="236" t="s">
        <v>19</v>
      </c>
      <c r="F1499" s="237" t="s">
        <v>533</v>
      </c>
      <c r="G1499" s="235"/>
      <c r="H1499" s="236" t="s">
        <v>19</v>
      </c>
      <c r="I1499" s="238"/>
      <c r="J1499" s="235"/>
      <c r="K1499" s="235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248</v>
      </c>
      <c r="AU1499" s="243" t="s">
        <v>78</v>
      </c>
      <c r="AV1499" s="13" t="s">
        <v>76</v>
      </c>
      <c r="AW1499" s="13" t="s">
        <v>32</v>
      </c>
      <c r="AX1499" s="13" t="s">
        <v>69</v>
      </c>
      <c r="AY1499" s="243" t="s">
        <v>238</v>
      </c>
    </row>
    <row r="1500" s="13" customFormat="1">
      <c r="A1500" s="13"/>
      <c r="B1500" s="234"/>
      <c r="C1500" s="235"/>
      <c r="D1500" s="227" t="s">
        <v>248</v>
      </c>
      <c r="E1500" s="236" t="s">
        <v>19</v>
      </c>
      <c r="F1500" s="237" t="s">
        <v>1370</v>
      </c>
      <c r="G1500" s="235"/>
      <c r="H1500" s="236" t="s">
        <v>19</v>
      </c>
      <c r="I1500" s="238"/>
      <c r="J1500" s="235"/>
      <c r="K1500" s="235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248</v>
      </c>
      <c r="AU1500" s="243" t="s">
        <v>78</v>
      </c>
      <c r="AV1500" s="13" t="s">
        <v>76</v>
      </c>
      <c r="AW1500" s="13" t="s">
        <v>32</v>
      </c>
      <c r="AX1500" s="13" t="s">
        <v>69</v>
      </c>
      <c r="AY1500" s="243" t="s">
        <v>238</v>
      </c>
    </row>
    <row r="1501" s="14" customFormat="1">
      <c r="A1501" s="14"/>
      <c r="B1501" s="244"/>
      <c r="C1501" s="245"/>
      <c r="D1501" s="227" t="s">
        <v>248</v>
      </c>
      <c r="E1501" s="246" t="s">
        <v>19</v>
      </c>
      <c r="F1501" s="247" t="s">
        <v>1371</v>
      </c>
      <c r="G1501" s="245"/>
      <c r="H1501" s="248">
        <v>1.7729999999999999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248</v>
      </c>
      <c r="AU1501" s="254" t="s">
        <v>78</v>
      </c>
      <c r="AV1501" s="14" t="s">
        <v>78</v>
      </c>
      <c r="AW1501" s="14" t="s">
        <v>32</v>
      </c>
      <c r="AX1501" s="14" t="s">
        <v>69</v>
      </c>
      <c r="AY1501" s="254" t="s">
        <v>238</v>
      </c>
    </row>
    <row r="1502" s="16" customFormat="1">
      <c r="A1502" s="16"/>
      <c r="B1502" s="266"/>
      <c r="C1502" s="267"/>
      <c r="D1502" s="227" t="s">
        <v>248</v>
      </c>
      <c r="E1502" s="268" t="s">
        <v>19</v>
      </c>
      <c r="F1502" s="269" t="s">
        <v>561</v>
      </c>
      <c r="G1502" s="267"/>
      <c r="H1502" s="270">
        <v>1.7729999999999999</v>
      </c>
      <c r="I1502" s="271"/>
      <c r="J1502" s="267"/>
      <c r="K1502" s="267"/>
      <c r="L1502" s="272"/>
      <c r="M1502" s="273"/>
      <c r="N1502" s="274"/>
      <c r="O1502" s="274"/>
      <c r="P1502" s="274"/>
      <c r="Q1502" s="274"/>
      <c r="R1502" s="274"/>
      <c r="S1502" s="274"/>
      <c r="T1502" s="275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T1502" s="276" t="s">
        <v>248</v>
      </c>
      <c r="AU1502" s="276" t="s">
        <v>78</v>
      </c>
      <c r="AV1502" s="16" t="s">
        <v>109</v>
      </c>
      <c r="AW1502" s="16" t="s">
        <v>32</v>
      </c>
      <c r="AX1502" s="16" t="s">
        <v>69</v>
      </c>
      <c r="AY1502" s="276" t="s">
        <v>238</v>
      </c>
    </row>
    <row r="1503" s="13" customFormat="1">
      <c r="A1503" s="13"/>
      <c r="B1503" s="234"/>
      <c r="C1503" s="235"/>
      <c r="D1503" s="227" t="s">
        <v>248</v>
      </c>
      <c r="E1503" s="236" t="s">
        <v>19</v>
      </c>
      <c r="F1503" s="237" t="s">
        <v>533</v>
      </c>
      <c r="G1503" s="235"/>
      <c r="H1503" s="236" t="s">
        <v>19</v>
      </c>
      <c r="I1503" s="238"/>
      <c r="J1503" s="235"/>
      <c r="K1503" s="235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248</v>
      </c>
      <c r="AU1503" s="243" t="s">
        <v>78</v>
      </c>
      <c r="AV1503" s="13" t="s">
        <v>76</v>
      </c>
      <c r="AW1503" s="13" t="s">
        <v>32</v>
      </c>
      <c r="AX1503" s="13" t="s">
        <v>69</v>
      </c>
      <c r="AY1503" s="243" t="s">
        <v>238</v>
      </c>
    </row>
    <row r="1504" s="13" customFormat="1">
      <c r="A1504" s="13"/>
      <c r="B1504" s="234"/>
      <c r="C1504" s="235"/>
      <c r="D1504" s="227" t="s">
        <v>248</v>
      </c>
      <c r="E1504" s="236" t="s">
        <v>19</v>
      </c>
      <c r="F1504" s="237" t="s">
        <v>1372</v>
      </c>
      <c r="G1504" s="235"/>
      <c r="H1504" s="236" t="s">
        <v>19</v>
      </c>
      <c r="I1504" s="238"/>
      <c r="J1504" s="235"/>
      <c r="K1504" s="235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248</v>
      </c>
      <c r="AU1504" s="243" t="s">
        <v>78</v>
      </c>
      <c r="AV1504" s="13" t="s">
        <v>76</v>
      </c>
      <c r="AW1504" s="13" t="s">
        <v>32</v>
      </c>
      <c r="AX1504" s="13" t="s">
        <v>69</v>
      </c>
      <c r="AY1504" s="243" t="s">
        <v>238</v>
      </c>
    </row>
    <row r="1505" s="14" customFormat="1">
      <c r="A1505" s="14"/>
      <c r="B1505" s="244"/>
      <c r="C1505" s="245"/>
      <c r="D1505" s="227" t="s">
        <v>248</v>
      </c>
      <c r="E1505" s="246" t="s">
        <v>19</v>
      </c>
      <c r="F1505" s="247" t="s">
        <v>1373</v>
      </c>
      <c r="G1505" s="245"/>
      <c r="H1505" s="248">
        <v>1.5760000000000001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248</v>
      </c>
      <c r="AU1505" s="254" t="s">
        <v>78</v>
      </c>
      <c r="AV1505" s="14" t="s">
        <v>78</v>
      </c>
      <c r="AW1505" s="14" t="s">
        <v>32</v>
      </c>
      <c r="AX1505" s="14" t="s">
        <v>69</v>
      </c>
      <c r="AY1505" s="254" t="s">
        <v>238</v>
      </c>
    </row>
    <row r="1506" s="14" customFormat="1">
      <c r="A1506" s="14"/>
      <c r="B1506" s="244"/>
      <c r="C1506" s="245"/>
      <c r="D1506" s="227" t="s">
        <v>248</v>
      </c>
      <c r="E1506" s="246" t="s">
        <v>19</v>
      </c>
      <c r="F1506" s="247" t="s">
        <v>1374</v>
      </c>
      <c r="G1506" s="245"/>
      <c r="H1506" s="248">
        <v>1.7729999999999999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248</v>
      </c>
      <c r="AU1506" s="254" t="s">
        <v>78</v>
      </c>
      <c r="AV1506" s="14" t="s">
        <v>78</v>
      </c>
      <c r="AW1506" s="14" t="s">
        <v>32</v>
      </c>
      <c r="AX1506" s="14" t="s">
        <v>69</v>
      </c>
      <c r="AY1506" s="254" t="s">
        <v>238</v>
      </c>
    </row>
    <row r="1507" s="14" customFormat="1">
      <c r="A1507" s="14"/>
      <c r="B1507" s="244"/>
      <c r="C1507" s="245"/>
      <c r="D1507" s="227" t="s">
        <v>248</v>
      </c>
      <c r="E1507" s="246" t="s">
        <v>19</v>
      </c>
      <c r="F1507" s="247" t="s">
        <v>1375</v>
      </c>
      <c r="G1507" s="245"/>
      <c r="H1507" s="248">
        <v>1.5760000000000001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248</v>
      </c>
      <c r="AU1507" s="254" t="s">
        <v>78</v>
      </c>
      <c r="AV1507" s="14" t="s">
        <v>78</v>
      </c>
      <c r="AW1507" s="14" t="s">
        <v>32</v>
      </c>
      <c r="AX1507" s="14" t="s">
        <v>69</v>
      </c>
      <c r="AY1507" s="254" t="s">
        <v>238</v>
      </c>
    </row>
    <row r="1508" s="16" customFormat="1">
      <c r="A1508" s="16"/>
      <c r="B1508" s="266"/>
      <c r="C1508" s="267"/>
      <c r="D1508" s="227" t="s">
        <v>248</v>
      </c>
      <c r="E1508" s="268" t="s">
        <v>19</v>
      </c>
      <c r="F1508" s="269" t="s">
        <v>561</v>
      </c>
      <c r="G1508" s="267"/>
      <c r="H1508" s="270">
        <v>4.9249999999999998</v>
      </c>
      <c r="I1508" s="271"/>
      <c r="J1508" s="267"/>
      <c r="K1508" s="267"/>
      <c r="L1508" s="272"/>
      <c r="M1508" s="273"/>
      <c r="N1508" s="274"/>
      <c r="O1508" s="274"/>
      <c r="P1508" s="274"/>
      <c r="Q1508" s="274"/>
      <c r="R1508" s="274"/>
      <c r="S1508" s="274"/>
      <c r="T1508" s="275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76" t="s">
        <v>248</v>
      </c>
      <c r="AU1508" s="276" t="s">
        <v>78</v>
      </c>
      <c r="AV1508" s="16" t="s">
        <v>109</v>
      </c>
      <c r="AW1508" s="16" t="s">
        <v>32</v>
      </c>
      <c r="AX1508" s="16" t="s">
        <v>69</v>
      </c>
      <c r="AY1508" s="276" t="s">
        <v>238</v>
      </c>
    </row>
    <row r="1509" s="15" customFormat="1">
      <c r="A1509" s="15"/>
      <c r="B1509" s="255"/>
      <c r="C1509" s="256"/>
      <c r="D1509" s="227" t="s">
        <v>248</v>
      </c>
      <c r="E1509" s="257" t="s">
        <v>19</v>
      </c>
      <c r="F1509" s="258" t="s">
        <v>253</v>
      </c>
      <c r="G1509" s="256"/>
      <c r="H1509" s="259">
        <v>43.340000000000003</v>
      </c>
      <c r="I1509" s="260"/>
      <c r="J1509" s="256"/>
      <c r="K1509" s="256"/>
      <c r="L1509" s="261"/>
      <c r="M1509" s="262"/>
      <c r="N1509" s="263"/>
      <c r="O1509" s="263"/>
      <c r="P1509" s="263"/>
      <c r="Q1509" s="263"/>
      <c r="R1509" s="263"/>
      <c r="S1509" s="263"/>
      <c r="T1509" s="264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5" t="s">
        <v>248</v>
      </c>
      <c r="AU1509" s="265" t="s">
        <v>78</v>
      </c>
      <c r="AV1509" s="15" t="s">
        <v>244</v>
      </c>
      <c r="AW1509" s="15" t="s">
        <v>32</v>
      </c>
      <c r="AX1509" s="15" t="s">
        <v>76</v>
      </c>
      <c r="AY1509" s="265" t="s">
        <v>238</v>
      </c>
    </row>
    <row r="1510" s="2" customFormat="1" ht="24.15" customHeight="1">
      <c r="A1510" s="39"/>
      <c r="B1510" s="40"/>
      <c r="C1510" s="214" t="s">
        <v>1376</v>
      </c>
      <c r="D1510" s="214" t="s">
        <v>240</v>
      </c>
      <c r="E1510" s="215" t="s">
        <v>1377</v>
      </c>
      <c r="F1510" s="216" t="s">
        <v>1378</v>
      </c>
      <c r="G1510" s="217" t="s">
        <v>112</v>
      </c>
      <c r="H1510" s="218">
        <v>3.6299999999999999</v>
      </c>
      <c r="I1510" s="219"/>
      <c r="J1510" s="220">
        <f>ROUND(I1510*H1510,2)</f>
        <v>0</v>
      </c>
      <c r="K1510" s="216" t="s">
        <v>243</v>
      </c>
      <c r="L1510" s="45"/>
      <c r="M1510" s="221" t="s">
        <v>19</v>
      </c>
      <c r="N1510" s="222" t="s">
        <v>40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0.058999999999999997</v>
      </c>
      <c r="T1510" s="224">
        <f>S1510*H1510</f>
        <v>0.21416999999999997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244</v>
      </c>
      <c r="AT1510" s="225" t="s">
        <v>240</v>
      </c>
      <c r="AU1510" s="225" t="s">
        <v>78</v>
      </c>
      <c r="AY1510" s="18" t="s">
        <v>238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76</v>
      </c>
      <c r="BK1510" s="226">
        <f>ROUND(I1510*H1510,2)</f>
        <v>0</v>
      </c>
      <c r="BL1510" s="18" t="s">
        <v>244</v>
      </c>
      <c r="BM1510" s="225" t="s">
        <v>1379</v>
      </c>
    </row>
    <row r="1511" s="2" customFormat="1">
      <c r="A1511" s="39"/>
      <c r="B1511" s="40"/>
      <c r="C1511" s="41"/>
      <c r="D1511" s="227" t="s">
        <v>245</v>
      </c>
      <c r="E1511" s="41"/>
      <c r="F1511" s="228" t="s">
        <v>1378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245</v>
      </c>
      <c r="AU1511" s="18" t="s">
        <v>78</v>
      </c>
    </row>
    <row r="1512" s="2" customFormat="1">
      <c r="A1512" s="39"/>
      <c r="B1512" s="40"/>
      <c r="C1512" s="41"/>
      <c r="D1512" s="232" t="s">
        <v>246</v>
      </c>
      <c r="E1512" s="41"/>
      <c r="F1512" s="233" t="s">
        <v>1380</v>
      </c>
      <c r="G1512" s="41"/>
      <c r="H1512" s="41"/>
      <c r="I1512" s="229"/>
      <c r="J1512" s="41"/>
      <c r="K1512" s="41"/>
      <c r="L1512" s="45"/>
      <c r="M1512" s="230"/>
      <c r="N1512" s="231"/>
      <c r="O1512" s="85"/>
      <c r="P1512" s="85"/>
      <c r="Q1512" s="85"/>
      <c r="R1512" s="85"/>
      <c r="S1512" s="85"/>
      <c r="T1512" s="86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246</v>
      </c>
      <c r="AU1512" s="18" t="s">
        <v>78</v>
      </c>
    </row>
    <row r="1513" s="13" customFormat="1">
      <c r="A1513" s="13"/>
      <c r="B1513" s="234"/>
      <c r="C1513" s="235"/>
      <c r="D1513" s="227" t="s">
        <v>248</v>
      </c>
      <c r="E1513" s="236" t="s">
        <v>19</v>
      </c>
      <c r="F1513" s="237" t="s">
        <v>604</v>
      </c>
      <c r="G1513" s="235"/>
      <c r="H1513" s="236" t="s">
        <v>19</v>
      </c>
      <c r="I1513" s="238"/>
      <c r="J1513" s="235"/>
      <c r="K1513" s="235"/>
      <c r="L1513" s="239"/>
      <c r="M1513" s="240"/>
      <c r="N1513" s="241"/>
      <c r="O1513" s="241"/>
      <c r="P1513" s="241"/>
      <c r="Q1513" s="241"/>
      <c r="R1513" s="241"/>
      <c r="S1513" s="241"/>
      <c r="T1513" s="24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3" t="s">
        <v>248</v>
      </c>
      <c r="AU1513" s="243" t="s">
        <v>78</v>
      </c>
      <c r="AV1513" s="13" t="s">
        <v>76</v>
      </c>
      <c r="AW1513" s="13" t="s">
        <v>32</v>
      </c>
      <c r="AX1513" s="13" t="s">
        <v>69</v>
      </c>
      <c r="AY1513" s="243" t="s">
        <v>238</v>
      </c>
    </row>
    <row r="1514" s="14" customFormat="1">
      <c r="A1514" s="14"/>
      <c r="B1514" s="244"/>
      <c r="C1514" s="245"/>
      <c r="D1514" s="227" t="s">
        <v>248</v>
      </c>
      <c r="E1514" s="246" t="s">
        <v>19</v>
      </c>
      <c r="F1514" s="247" t="s">
        <v>1381</v>
      </c>
      <c r="G1514" s="245"/>
      <c r="H1514" s="248">
        <v>1.815</v>
      </c>
      <c r="I1514" s="249"/>
      <c r="J1514" s="245"/>
      <c r="K1514" s="245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4" t="s">
        <v>248</v>
      </c>
      <c r="AU1514" s="254" t="s">
        <v>78</v>
      </c>
      <c r="AV1514" s="14" t="s">
        <v>78</v>
      </c>
      <c r="AW1514" s="14" t="s">
        <v>32</v>
      </c>
      <c r="AX1514" s="14" t="s">
        <v>69</v>
      </c>
      <c r="AY1514" s="254" t="s">
        <v>238</v>
      </c>
    </row>
    <row r="1515" s="14" customFormat="1">
      <c r="A1515" s="14"/>
      <c r="B1515" s="244"/>
      <c r="C1515" s="245"/>
      <c r="D1515" s="227" t="s">
        <v>248</v>
      </c>
      <c r="E1515" s="246" t="s">
        <v>19</v>
      </c>
      <c r="F1515" s="247" t="s">
        <v>1382</v>
      </c>
      <c r="G1515" s="245"/>
      <c r="H1515" s="248">
        <v>1.815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248</v>
      </c>
      <c r="AU1515" s="254" t="s">
        <v>78</v>
      </c>
      <c r="AV1515" s="14" t="s">
        <v>78</v>
      </c>
      <c r="AW1515" s="14" t="s">
        <v>32</v>
      </c>
      <c r="AX1515" s="14" t="s">
        <v>69</v>
      </c>
      <c r="AY1515" s="254" t="s">
        <v>238</v>
      </c>
    </row>
    <row r="1516" s="16" customFormat="1">
      <c r="A1516" s="16"/>
      <c r="B1516" s="266"/>
      <c r="C1516" s="267"/>
      <c r="D1516" s="227" t="s">
        <v>248</v>
      </c>
      <c r="E1516" s="268" t="s">
        <v>19</v>
      </c>
      <c r="F1516" s="269" t="s">
        <v>264</v>
      </c>
      <c r="G1516" s="267"/>
      <c r="H1516" s="270">
        <v>3.6299999999999999</v>
      </c>
      <c r="I1516" s="271"/>
      <c r="J1516" s="267"/>
      <c r="K1516" s="267"/>
      <c r="L1516" s="272"/>
      <c r="M1516" s="273"/>
      <c r="N1516" s="274"/>
      <c r="O1516" s="274"/>
      <c r="P1516" s="274"/>
      <c r="Q1516" s="274"/>
      <c r="R1516" s="274"/>
      <c r="S1516" s="274"/>
      <c r="T1516" s="275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76" t="s">
        <v>248</v>
      </c>
      <c r="AU1516" s="276" t="s">
        <v>78</v>
      </c>
      <c r="AV1516" s="16" t="s">
        <v>109</v>
      </c>
      <c r="AW1516" s="16" t="s">
        <v>32</v>
      </c>
      <c r="AX1516" s="16" t="s">
        <v>69</v>
      </c>
      <c r="AY1516" s="276" t="s">
        <v>238</v>
      </c>
    </row>
    <row r="1517" s="15" customFormat="1">
      <c r="A1517" s="15"/>
      <c r="B1517" s="255"/>
      <c r="C1517" s="256"/>
      <c r="D1517" s="227" t="s">
        <v>248</v>
      </c>
      <c r="E1517" s="257" t="s">
        <v>19</v>
      </c>
      <c r="F1517" s="258" t="s">
        <v>253</v>
      </c>
      <c r="G1517" s="256"/>
      <c r="H1517" s="259">
        <v>3.6299999999999999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248</v>
      </c>
      <c r="AU1517" s="265" t="s">
        <v>78</v>
      </c>
      <c r="AV1517" s="15" t="s">
        <v>244</v>
      </c>
      <c r="AW1517" s="15" t="s">
        <v>32</v>
      </c>
      <c r="AX1517" s="15" t="s">
        <v>76</v>
      </c>
      <c r="AY1517" s="265" t="s">
        <v>238</v>
      </c>
    </row>
    <row r="1518" s="2" customFormat="1" ht="24.15" customHeight="1">
      <c r="A1518" s="39"/>
      <c r="B1518" s="40"/>
      <c r="C1518" s="214" t="s">
        <v>1383</v>
      </c>
      <c r="D1518" s="214" t="s">
        <v>240</v>
      </c>
      <c r="E1518" s="215" t="s">
        <v>1384</v>
      </c>
      <c r="F1518" s="216" t="s">
        <v>1385</v>
      </c>
      <c r="G1518" s="217" t="s">
        <v>112</v>
      </c>
      <c r="H1518" s="218">
        <v>4.0800000000000001</v>
      </c>
      <c r="I1518" s="219"/>
      <c r="J1518" s="220">
        <f>ROUND(I1518*H1518,2)</f>
        <v>0</v>
      </c>
      <c r="K1518" s="216" t="s">
        <v>243</v>
      </c>
      <c r="L1518" s="45"/>
      <c r="M1518" s="221" t="s">
        <v>19</v>
      </c>
      <c r="N1518" s="222" t="s">
        <v>40</v>
      </c>
      <c r="O1518" s="85"/>
      <c r="P1518" s="223">
        <f>O1518*H1518</f>
        <v>0</v>
      </c>
      <c r="Q1518" s="223">
        <v>0</v>
      </c>
      <c r="R1518" s="223">
        <f>Q1518*H1518</f>
        <v>0</v>
      </c>
      <c r="S1518" s="223">
        <v>0.042999999999999997</v>
      </c>
      <c r="T1518" s="224">
        <f>S1518*H1518</f>
        <v>0.17543999999999999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25" t="s">
        <v>244</v>
      </c>
      <c r="AT1518" s="225" t="s">
        <v>240</v>
      </c>
      <c r="AU1518" s="225" t="s">
        <v>78</v>
      </c>
      <c r="AY1518" s="18" t="s">
        <v>238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8" t="s">
        <v>76</v>
      </c>
      <c r="BK1518" s="226">
        <f>ROUND(I1518*H1518,2)</f>
        <v>0</v>
      </c>
      <c r="BL1518" s="18" t="s">
        <v>244</v>
      </c>
      <c r="BM1518" s="225" t="s">
        <v>1386</v>
      </c>
    </row>
    <row r="1519" s="2" customFormat="1">
      <c r="A1519" s="39"/>
      <c r="B1519" s="40"/>
      <c r="C1519" s="41"/>
      <c r="D1519" s="227" t="s">
        <v>245</v>
      </c>
      <c r="E1519" s="41"/>
      <c r="F1519" s="228" t="s">
        <v>1385</v>
      </c>
      <c r="G1519" s="41"/>
      <c r="H1519" s="41"/>
      <c r="I1519" s="229"/>
      <c r="J1519" s="41"/>
      <c r="K1519" s="41"/>
      <c r="L1519" s="45"/>
      <c r="M1519" s="230"/>
      <c r="N1519" s="231"/>
      <c r="O1519" s="85"/>
      <c r="P1519" s="85"/>
      <c r="Q1519" s="85"/>
      <c r="R1519" s="85"/>
      <c r="S1519" s="85"/>
      <c r="T1519" s="86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T1519" s="18" t="s">
        <v>245</v>
      </c>
      <c r="AU1519" s="18" t="s">
        <v>78</v>
      </c>
    </row>
    <row r="1520" s="2" customFormat="1">
      <c r="A1520" s="39"/>
      <c r="B1520" s="40"/>
      <c r="C1520" s="41"/>
      <c r="D1520" s="232" t="s">
        <v>246</v>
      </c>
      <c r="E1520" s="41"/>
      <c r="F1520" s="233" t="s">
        <v>1387</v>
      </c>
      <c r="G1520" s="41"/>
      <c r="H1520" s="41"/>
      <c r="I1520" s="229"/>
      <c r="J1520" s="41"/>
      <c r="K1520" s="41"/>
      <c r="L1520" s="45"/>
      <c r="M1520" s="230"/>
      <c r="N1520" s="231"/>
      <c r="O1520" s="85"/>
      <c r="P1520" s="85"/>
      <c r="Q1520" s="85"/>
      <c r="R1520" s="85"/>
      <c r="S1520" s="85"/>
      <c r="T1520" s="86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246</v>
      </c>
      <c r="AU1520" s="18" t="s">
        <v>78</v>
      </c>
    </row>
    <row r="1521" s="13" customFormat="1">
      <c r="A1521" s="13"/>
      <c r="B1521" s="234"/>
      <c r="C1521" s="235"/>
      <c r="D1521" s="227" t="s">
        <v>248</v>
      </c>
      <c r="E1521" s="236" t="s">
        <v>19</v>
      </c>
      <c r="F1521" s="237" t="s">
        <v>533</v>
      </c>
      <c r="G1521" s="235"/>
      <c r="H1521" s="236" t="s">
        <v>19</v>
      </c>
      <c r="I1521" s="238"/>
      <c r="J1521" s="235"/>
      <c r="K1521" s="235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248</v>
      </c>
      <c r="AU1521" s="243" t="s">
        <v>78</v>
      </c>
      <c r="AV1521" s="13" t="s">
        <v>76</v>
      </c>
      <c r="AW1521" s="13" t="s">
        <v>32</v>
      </c>
      <c r="AX1521" s="13" t="s">
        <v>69</v>
      </c>
      <c r="AY1521" s="243" t="s">
        <v>238</v>
      </c>
    </row>
    <row r="1522" s="13" customFormat="1">
      <c r="A1522" s="13"/>
      <c r="B1522" s="234"/>
      <c r="C1522" s="235"/>
      <c r="D1522" s="227" t="s">
        <v>248</v>
      </c>
      <c r="E1522" s="236" t="s">
        <v>19</v>
      </c>
      <c r="F1522" s="237" t="s">
        <v>1388</v>
      </c>
      <c r="G1522" s="235"/>
      <c r="H1522" s="236" t="s">
        <v>19</v>
      </c>
      <c r="I1522" s="238"/>
      <c r="J1522" s="235"/>
      <c r="K1522" s="235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248</v>
      </c>
      <c r="AU1522" s="243" t="s">
        <v>78</v>
      </c>
      <c r="AV1522" s="13" t="s">
        <v>76</v>
      </c>
      <c r="AW1522" s="13" t="s">
        <v>32</v>
      </c>
      <c r="AX1522" s="13" t="s">
        <v>69</v>
      </c>
      <c r="AY1522" s="243" t="s">
        <v>238</v>
      </c>
    </row>
    <row r="1523" s="14" customFormat="1">
      <c r="A1523" s="14"/>
      <c r="B1523" s="244"/>
      <c r="C1523" s="245"/>
      <c r="D1523" s="227" t="s">
        <v>248</v>
      </c>
      <c r="E1523" s="246" t="s">
        <v>19</v>
      </c>
      <c r="F1523" s="247" t="s">
        <v>1389</v>
      </c>
      <c r="G1523" s="245"/>
      <c r="H1523" s="248">
        <v>4.0800000000000001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248</v>
      </c>
      <c r="AU1523" s="254" t="s">
        <v>78</v>
      </c>
      <c r="AV1523" s="14" t="s">
        <v>78</v>
      </c>
      <c r="AW1523" s="14" t="s">
        <v>32</v>
      </c>
      <c r="AX1523" s="14" t="s">
        <v>69</v>
      </c>
      <c r="AY1523" s="254" t="s">
        <v>238</v>
      </c>
    </row>
    <row r="1524" s="15" customFormat="1">
      <c r="A1524" s="15"/>
      <c r="B1524" s="255"/>
      <c r="C1524" s="256"/>
      <c r="D1524" s="227" t="s">
        <v>248</v>
      </c>
      <c r="E1524" s="257" t="s">
        <v>19</v>
      </c>
      <c r="F1524" s="258" t="s">
        <v>253</v>
      </c>
      <c r="G1524" s="256"/>
      <c r="H1524" s="259">
        <v>4.0800000000000001</v>
      </c>
      <c r="I1524" s="260"/>
      <c r="J1524" s="256"/>
      <c r="K1524" s="256"/>
      <c r="L1524" s="261"/>
      <c r="M1524" s="262"/>
      <c r="N1524" s="263"/>
      <c r="O1524" s="263"/>
      <c r="P1524" s="263"/>
      <c r="Q1524" s="263"/>
      <c r="R1524" s="263"/>
      <c r="S1524" s="263"/>
      <c r="T1524" s="264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5" t="s">
        <v>248</v>
      </c>
      <c r="AU1524" s="265" t="s">
        <v>78</v>
      </c>
      <c r="AV1524" s="15" t="s">
        <v>244</v>
      </c>
      <c r="AW1524" s="15" t="s">
        <v>32</v>
      </c>
      <c r="AX1524" s="15" t="s">
        <v>76</v>
      </c>
      <c r="AY1524" s="265" t="s">
        <v>238</v>
      </c>
    </row>
    <row r="1525" s="2" customFormat="1" ht="21.75" customHeight="1">
      <c r="A1525" s="39"/>
      <c r="B1525" s="40"/>
      <c r="C1525" s="214" t="s">
        <v>1390</v>
      </c>
      <c r="D1525" s="214" t="s">
        <v>240</v>
      </c>
      <c r="E1525" s="215" t="s">
        <v>1391</v>
      </c>
      <c r="F1525" s="216" t="s">
        <v>1392</v>
      </c>
      <c r="G1525" s="217" t="s">
        <v>112</v>
      </c>
      <c r="H1525" s="218">
        <v>3.0979999999999999</v>
      </c>
      <c r="I1525" s="219"/>
      <c r="J1525" s="220">
        <f>ROUND(I1525*H1525,2)</f>
        <v>0</v>
      </c>
      <c r="K1525" s="216" t="s">
        <v>243</v>
      </c>
      <c r="L1525" s="45"/>
      <c r="M1525" s="221" t="s">
        <v>19</v>
      </c>
      <c r="N1525" s="222" t="s">
        <v>40</v>
      </c>
      <c r="O1525" s="85"/>
      <c r="P1525" s="223">
        <f>O1525*H1525</f>
        <v>0</v>
      </c>
      <c r="Q1525" s="223">
        <v>0</v>
      </c>
      <c r="R1525" s="223">
        <f>Q1525*H1525</f>
        <v>0</v>
      </c>
      <c r="S1525" s="223">
        <v>0.062</v>
      </c>
      <c r="T1525" s="224">
        <f>S1525*H1525</f>
        <v>0.192076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25" t="s">
        <v>295</v>
      </c>
      <c r="AT1525" s="225" t="s">
        <v>240</v>
      </c>
      <c r="AU1525" s="225" t="s">
        <v>78</v>
      </c>
      <c r="AY1525" s="18" t="s">
        <v>238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8" t="s">
        <v>76</v>
      </c>
      <c r="BK1525" s="226">
        <f>ROUND(I1525*H1525,2)</f>
        <v>0</v>
      </c>
      <c r="BL1525" s="18" t="s">
        <v>295</v>
      </c>
      <c r="BM1525" s="225" t="s">
        <v>1393</v>
      </c>
    </row>
    <row r="1526" s="2" customFormat="1">
      <c r="A1526" s="39"/>
      <c r="B1526" s="40"/>
      <c r="C1526" s="41"/>
      <c r="D1526" s="227" t="s">
        <v>245</v>
      </c>
      <c r="E1526" s="41"/>
      <c r="F1526" s="228" t="s">
        <v>1392</v>
      </c>
      <c r="G1526" s="41"/>
      <c r="H1526" s="41"/>
      <c r="I1526" s="229"/>
      <c r="J1526" s="41"/>
      <c r="K1526" s="41"/>
      <c r="L1526" s="45"/>
      <c r="M1526" s="230"/>
      <c r="N1526" s="231"/>
      <c r="O1526" s="85"/>
      <c r="P1526" s="85"/>
      <c r="Q1526" s="85"/>
      <c r="R1526" s="85"/>
      <c r="S1526" s="85"/>
      <c r="T1526" s="86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245</v>
      </c>
      <c r="AU1526" s="18" t="s">
        <v>78</v>
      </c>
    </row>
    <row r="1527" s="2" customFormat="1">
      <c r="A1527" s="39"/>
      <c r="B1527" s="40"/>
      <c r="C1527" s="41"/>
      <c r="D1527" s="232" t="s">
        <v>246</v>
      </c>
      <c r="E1527" s="41"/>
      <c r="F1527" s="233" t="s">
        <v>1394</v>
      </c>
      <c r="G1527" s="41"/>
      <c r="H1527" s="41"/>
      <c r="I1527" s="229"/>
      <c r="J1527" s="41"/>
      <c r="K1527" s="41"/>
      <c r="L1527" s="45"/>
      <c r="M1527" s="230"/>
      <c r="N1527" s="231"/>
      <c r="O1527" s="85"/>
      <c r="P1527" s="85"/>
      <c r="Q1527" s="85"/>
      <c r="R1527" s="85"/>
      <c r="S1527" s="85"/>
      <c r="T1527" s="86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246</v>
      </c>
      <c r="AU1527" s="18" t="s">
        <v>78</v>
      </c>
    </row>
    <row r="1528" s="13" customFormat="1">
      <c r="A1528" s="13"/>
      <c r="B1528" s="234"/>
      <c r="C1528" s="235"/>
      <c r="D1528" s="227" t="s">
        <v>248</v>
      </c>
      <c r="E1528" s="236" t="s">
        <v>19</v>
      </c>
      <c r="F1528" s="237" t="s">
        <v>321</v>
      </c>
      <c r="G1528" s="235"/>
      <c r="H1528" s="236" t="s">
        <v>19</v>
      </c>
      <c r="I1528" s="238"/>
      <c r="J1528" s="235"/>
      <c r="K1528" s="235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248</v>
      </c>
      <c r="AU1528" s="243" t="s">
        <v>78</v>
      </c>
      <c r="AV1528" s="13" t="s">
        <v>76</v>
      </c>
      <c r="AW1528" s="13" t="s">
        <v>32</v>
      </c>
      <c r="AX1528" s="13" t="s">
        <v>69</v>
      </c>
      <c r="AY1528" s="243" t="s">
        <v>238</v>
      </c>
    </row>
    <row r="1529" s="13" customFormat="1">
      <c r="A1529" s="13"/>
      <c r="B1529" s="234"/>
      <c r="C1529" s="235"/>
      <c r="D1529" s="227" t="s">
        <v>248</v>
      </c>
      <c r="E1529" s="236" t="s">
        <v>19</v>
      </c>
      <c r="F1529" s="237" t="s">
        <v>1395</v>
      </c>
      <c r="G1529" s="235"/>
      <c r="H1529" s="236" t="s">
        <v>19</v>
      </c>
      <c r="I1529" s="238"/>
      <c r="J1529" s="235"/>
      <c r="K1529" s="235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248</v>
      </c>
      <c r="AU1529" s="243" t="s">
        <v>78</v>
      </c>
      <c r="AV1529" s="13" t="s">
        <v>76</v>
      </c>
      <c r="AW1529" s="13" t="s">
        <v>32</v>
      </c>
      <c r="AX1529" s="13" t="s">
        <v>69</v>
      </c>
      <c r="AY1529" s="243" t="s">
        <v>238</v>
      </c>
    </row>
    <row r="1530" s="14" customFormat="1">
      <c r="A1530" s="14"/>
      <c r="B1530" s="244"/>
      <c r="C1530" s="245"/>
      <c r="D1530" s="227" t="s">
        <v>248</v>
      </c>
      <c r="E1530" s="246" t="s">
        <v>19</v>
      </c>
      <c r="F1530" s="247" t="s">
        <v>1396</v>
      </c>
      <c r="G1530" s="245"/>
      <c r="H1530" s="248">
        <v>3.0975000000000001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248</v>
      </c>
      <c r="AU1530" s="254" t="s">
        <v>78</v>
      </c>
      <c r="AV1530" s="14" t="s">
        <v>78</v>
      </c>
      <c r="AW1530" s="14" t="s">
        <v>32</v>
      </c>
      <c r="AX1530" s="14" t="s">
        <v>69</v>
      </c>
      <c r="AY1530" s="254" t="s">
        <v>238</v>
      </c>
    </row>
    <row r="1531" s="15" customFormat="1">
      <c r="A1531" s="15"/>
      <c r="B1531" s="255"/>
      <c r="C1531" s="256"/>
      <c r="D1531" s="227" t="s">
        <v>248</v>
      </c>
      <c r="E1531" s="257" t="s">
        <v>19</v>
      </c>
      <c r="F1531" s="258" t="s">
        <v>253</v>
      </c>
      <c r="G1531" s="256"/>
      <c r="H1531" s="259">
        <v>3.0975000000000001</v>
      </c>
      <c r="I1531" s="260"/>
      <c r="J1531" s="256"/>
      <c r="K1531" s="256"/>
      <c r="L1531" s="261"/>
      <c r="M1531" s="262"/>
      <c r="N1531" s="263"/>
      <c r="O1531" s="263"/>
      <c r="P1531" s="263"/>
      <c r="Q1531" s="263"/>
      <c r="R1531" s="263"/>
      <c r="S1531" s="263"/>
      <c r="T1531" s="264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5" t="s">
        <v>248</v>
      </c>
      <c r="AU1531" s="265" t="s">
        <v>78</v>
      </c>
      <c r="AV1531" s="15" t="s">
        <v>244</v>
      </c>
      <c r="AW1531" s="15" t="s">
        <v>32</v>
      </c>
      <c r="AX1531" s="15" t="s">
        <v>76</v>
      </c>
      <c r="AY1531" s="265" t="s">
        <v>238</v>
      </c>
    </row>
    <row r="1532" s="2" customFormat="1" ht="24.15" customHeight="1">
      <c r="A1532" s="39"/>
      <c r="B1532" s="40"/>
      <c r="C1532" s="214" t="s">
        <v>1397</v>
      </c>
      <c r="D1532" s="214" t="s">
        <v>240</v>
      </c>
      <c r="E1532" s="215" t="s">
        <v>1398</v>
      </c>
      <c r="F1532" s="216" t="s">
        <v>1399</v>
      </c>
      <c r="G1532" s="217" t="s">
        <v>281</v>
      </c>
      <c r="H1532" s="218">
        <v>1</v>
      </c>
      <c r="I1532" s="219"/>
      <c r="J1532" s="220">
        <f>ROUND(I1532*H1532,2)</f>
        <v>0</v>
      </c>
      <c r="K1532" s="216" t="s">
        <v>243</v>
      </c>
      <c r="L1532" s="45"/>
      <c r="M1532" s="221" t="s">
        <v>19</v>
      </c>
      <c r="N1532" s="222" t="s">
        <v>40</v>
      </c>
      <c r="O1532" s="85"/>
      <c r="P1532" s="223">
        <f>O1532*H1532</f>
        <v>0</v>
      </c>
      <c r="Q1532" s="223">
        <v>0</v>
      </c>
      <c r="R1532" s="223">
        <f>Q1532*H1532</f>
        <v>0</v>
      </c>
      <c r="S1532" s="223">
        <v>0.0080000000000000002</v>
      </c>
      <c r="T1532" s="224">
        <f>S1532*H1532</f>
        <v>0.0080000000000000002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25" t="s">
        <v>244</v>
      </c>
      <c r="AT1532" s="225" t="s">
        <v>240</v>
      </c>
      <c r="AU1532" s="225" t="s">
        <v>78</v>
      </c>
      <c r="AY1532" s="18" t="s">
        <v>238</v>
      </c>
      <c r="BE1532" s="226">
        <f>IF(N1532="základní",J1532,0)</f>
        <v>0</v>
      </c>
      <c r="BF1532" s="226">
        <f>IF(N1532="snížená",J1532,0)</f>
        <v>0</v>
      </c>
      <c r="BG1532" s="226">
        <f>IF(N1532="zákl. přenesená",J1532,0)</f>
        <v>0</v>
      </c>
      <c r="BH1532" s="226">
        <f>IF(N1532="sníž. přenesená",J1532,0)</f>
        <v>0</v>
      </c>
      <c r="BI1532" s="226">
        <f>IF(N1532="nulová",J1532,0)</f>
        <v>0</v>
      </c>
      <c r="BJ1532" s="18" t="s">
        <v>76</v>
      </c>
      <c r="BK1532" s="226">
        <f>ROUND(I1532*H1532,2)</f>
        <v>0</v>
      </c>
      <c r="BL1532" s="18" t="s">
        <v>244</v>
      </c>
      <c r="BM1532" s="225" t="s">
        <v>1400</v>
      </c>
    </row>
    <row r="1533" s="2" customFormat="1">
      <c r="A1533" s="39"/>
      <c r="B1533" s="40"/>
      <c r="C1533" s="41"/>
      <c r="D1533" s="227" t="s">
        <v>245</v>
      </c>
      <c r="E1533" s="41"/>
      <c r="F1533" s="228" t="s">
        <v>1399</v>
      </c>
      <c r="G1533" s="41"/>
      <c r="H1533" s="41"/>
      <c r="I1533" s="229"/>
      <c r="J1533" s="41"/>
      <c r="K1533" s="41"/>
      <c r="L1533" s="45"/>
      <c r="M1533" s="230"/>
      <c r="N1533" s="231"/>
      <c r="O1533" s="85"/>
      <c r="P1533" s="85"/>
      <c r="Q1533" s="85"/>
      <c r="R1533" s="85"/>
      <c r="S1533" s="85"/>
      <c r="T1533" s="86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T1533" s="18" t="s">
        <v>245</v>
      </c>
      <c r="AU1533" s="18" t="s">
        <v>78</v>
      </c>
    </row>
    <row r="1534" s="2" customFormat="1">
      <c r="A1534" s="39"/>
      <c r="B1534" s="40"/>
      <c r="C1534" s="41"/>
      <c r="D1534" s="232" t="s">
        <v>246</v>
      </c>
      <c r="E1534" s="41"/>
      <c r="F1534" s="233" t="s">
        <v>1401</v>
      </c>
      <c r="G1534" s="41"/>
      <c r="H1534" s="41"/>
      <c r="I1534" s="229"/>
      <c r="J1534" s="41"/>
      <c r="K1534" s="41"/>
      <c r="L1534" s="45"/>
      <c r="M1534" s="230"/>
      <c r="N1534" s="231"/>
      <c r="O1534" s="85"/>
      <c r="P1534" s="85"/>
      <c r="Q1534" s="85"/>
      <c r="R1534" s="85"/>
      <c r="S1534" s="85"/>
      <c r="T1534" s="86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246</v>
      </c>
      <c r="AU1534" s="18" t="s">
        <v>78</v>
      </c>
    </row>
    <row r="1535" s="13" customFormat="1">
      <c r="A1535" s="13"/>
      <c r="B1535" s="234"/>
      <c r="C1535" s="235"/>
      <c r="D1535" s="227" t="s">
        <v>248</v>
      </c>
      <c r="E1535" s="236" t="s">
        <v>19</v>
      </c>
      <c r="F1535" s="237" t="s">
        <v>341</v>
      </c>
      <c r="G1535" s="235"/>
      <c r="H1535" s="236" t="s">
        <v>19</v>
      </c>
      <c r="I1535" s="238"/>
      <c r="J1535" s="235"/>
      <c r="K1535" s="235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248</v>
      </c>
      <c r="AU1535" s="243" t="s">
        <v>78</v>
      </c>
      <c r="AV1535" s="13" t="s">
        <v>76</v>
      </c>
      <c r="AW1535" s="13" t="s">
        <v>32</v>
      </c>
      <c r="AX1535" s="13" t="s">
        <v>69</v>
      </c>
      <c r="AY1535" s="243" t="s">
        <v>238</v>
      </c>
    </row>
    <row r="1536" s="14" customFormat="1">
      <c r="A1536" s="14"/>
      <c r="B1536" s="244"/>
      <c r="C1536" s="245"/>
      <c r="D1536" s="227" t="s">
        <v>248</v>
      </c>
      <c r="E1536" s="246" t="s">
        <v>19</v>
      </c>
      <c r="F1536" s="247" t="s">
        <v>1402</v>
      </c>
      <c r="G1536" s="245"/>
      <c r="H1536" s="248">
        <v>1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248</v>
      </c>
      <c r="AU1536" s="254" t="s">
        <v>78</v>
      </c>
      <c r="AV1536" s="14" t="s">
        <v>78</v>
      </c>
      <c r="AW1536" s="14" t="s">
        <v>32</v>
      </c>
      <c r="AX1536" s="14" t="s">
        <v>69</v>
      </c>
      <c r="AY1536" s="254" t="s">
        <v>238</v>
      </c>
    </row>
    <row r="1537" s="16" customFormat="1">
      <c r="A1537" s="16"/>
      <c r="B1537" s="266"/>
      <c r="C1537" s="267"/>
      <c r="D1537" s="227" t="s">
        <v>248</v>
      </c>
      <c r="E1537" s="268" t="s">
        <v>19</v>
      </c>
      <c r="F1537" s="269" t="s">
        <v>264</v>
      </c>
      <c r="G1537" s="267"/>
      <c r="H1537" s="270">
        <v>1</v>
      </c>
      <c r="I1537" s="271"/>
      <c r="J1537" s="267"/>
      <c r="K1537" s="267"/>
      <c r="L1537" s="272"/>
      <c r="M1537" s="273"/>
      <c r="N1537" s="274"/>
      <c r="O1537" s="274"/>
      <c r="P1537" s="274"/>
      <c r="Q1537" s="274"/>
      <c r="R1537" s="274"/>
      <c r="S1537" s="274"/>
      <c r="T1537" s="275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6" t="s">
        <v>248</v>
      </c>
      <c r="AU1537" s="276" t="s">
        <v>78</v>
      </c>
      <c r="AV1537" s="16" t="s">
        <v>109</v>
      </c>
      <c r="AW1537" s="16" t="s">
        <v>32</v>
      </c>
      <c r="AX1537" s="16" t="s">
        <v>69</v>
      </c>
      <c r="AY1537" s="276" t="s">
        <v>238</v>
      </c>
    </row>
    <row r="1538" s="15" customFormat="1">
      <c r="A1538" s="15"/>
      <c r="B1538" s="255"/>
      <c r="C1538" s="256"/>
      <c r="D1538" s="227" t="s">
        <v>248</v>
      </c>
      <c r="E1538" s="257" t="s">
        <v>19</v>
      </c>
      <c r="F1538" s="258" t="s">
        <v>253</v>
      </c>
      <c r="G1538" s="256"/>
      <c r="H1538" s="259">
        <v>1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5" t="s">
        <v>248</v>
      </c>
      <c r="AU1538" s="265" t="s">
        <v>78</v>
      </c>
      <c r="AV1538" s="15" t="s">
        <v>244</v>
      </c>
      <c r="AW1538" s="15" t="s">
        <v>32</v>
      </c>
      <c r="AX1538" s="15" t="s">
        <v>76</v>
      </c>
      <c r="AY1538" s="265" t="s">
        <v>238</v>
      </c>
    </row>
    <row r="1539" s="2" customFormat="1" ht="24.15" customHeight="1">
      <c r="A1539" s="39"/>
      <c r="B1539" s="40"/>
      <c r="C1539" s="214" t="s">
        <v>1403</v>
      </c>
      <c r="D1539" s="214" t="s">
        <v>240</v>
      </c>
      <c r="E1539" s="215" t="s">
        <v>1404</v>
      </c>
      <c r="F1539" s="216" t="s">
        <v>1405</v>
      </c>
      <c r="G1539" s="217" t="s">
        <v>281</v>
      </c>
      <c r="H1539" s="218">
        <v>5</v>
      </c>
      <c r="I1539" s="219"/>
      <c r="J1539" s="220">
        <f>ROUND(I1539*H1539,2)</f>
        <v>0</v>
      </c>
      <c r="K1539" s="216" t="s">
        <v>243</v>
      </c>
      <c r="L1539" s="45"/>
      <c r="M1539" s="221" t="s">
        <v>19</v>
      </c>
      <c r="N1539" s="222" t="s">
        <v>40</v>
      </c>
      <c r="O1539" s="85"/>
      <c r="P1539" s="223">
        <f>O1539*H1539</f>
        <v>0</v>
      </c>
      <c r="Q1539" s="223">
        <v>0</v>
      </c>
      <c r="R1539" s="223">
        <f>Q1539*H1539</f>
        <v>0</v>
      </c>
      <c r="S1539" s="223">
        <v>0.13800000000000001</v>
      </c>
      <c r="T1539" s="224">
        <f>S1539*H1539</f>
        <v>0.69000000000000006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25" t="s">
        <v>244</v>
      </c>
      <c r="AT1539" s="225" t="s">
        <v>240</v>
      </c>
      <c r="AU1539" s="225" t="s">
        <v>78</v>
      </c>
      <c r="AY1539" s="18" t="s">
        <v>238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8" t="s">
        <v>76</v>
      </c>
      <c r="BK1539" s="226">
        <f>ROUND(I1539*H1539,2)</f>
        <v>0</v>
      </c>
      <c r="BL1539" s="18" t="s">
        <v>244</v>
      </c>
      <c r="BM1539" s="225" t="s">
        <v>1406</v>
      </c>
    </row>
    <row r="1540" s="2" customFormat="1">
      <c r="A1540" s="39"/>
      <c r="B1540" s="40"/>
      <c r="C1540" s="41"/>
      <c r="D1540" s="227" t="s">
        <v>245</v>
      </c>
      <c r="E1540" s="41"/>
      <c r="F1540" s="228" t="s">
        <v>1405</v>
      </c>
      <c r="G1540" s="41"/>
      <c r="H1540" s="41"/>
      <c r="I1540" s="229"/>
      <c r="J1540" s="41"/>
      <c r="K1540" s="41"/>
      <c r="L1540" s="45"/>
      <c r="M1540" s="230"/>
      <c r="N1540" s="231"/>
      <c r="O1540" s="85"/>
      <c r="P1540" s="85"/>
      <c r="Q1540" s="85"/>
      <c r="R1540" s="85"/>
      <c r="S1540" s="85"/>
      <c r="T1540" s="86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245</v>
      </c>
      <c r="AU1540" s="18" t="s">
        <v>78</v>
      </c>
    </row>
    <row r="1541" s="2" customFormat="1">
      <c r="A1541" s="39"/>
      <c r="B1541" s="40"/>
      <c r="C1541" s="41"/>
      <c r="D1541" s="232" t="s">
        <v>246</v>
      </c>
      <c r="E1541" s="41"/>
      <c r="F1541" s="233" t="s">
        <v>1407</v>
      </c>
      <c r="G1541" s="41"/>
      <c r="H1541" s="41"/>
      <c r="I1541" s="229"/>
      <c r="J1541" s="41"/>
      <c r="K1541" s="41"/>
      <c r="L1541" s="45"/>
      <c r="M1541" s="230"/>
      <c r="N1541" s="231"/>
      <c r="O1541" s="85"/>
      <c r="P1541" s="85"/>
      <c r="Q1541" s="85"/>
      <c r="R1541" s="85"/>
      <c r="S1541" s="85"/>
      <c r="T1541" s="86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246</v>
      </c>
      <c r="AU1541" s="18" t="s">
        <v>78</v>
      </c>
    </row>
    <row r="1542" s="13" customFormat="1">
      <c r="A1542" s="13"/>
      <c r="B1542" s="234"/>
      <c r="C1542" s="235"/>
      <c r="D1542" s="227" t="s">
        <v>248</v>
      </c>
      <c r="E1542" s="236" t="s">
        <v>19</v>
      </c>
      <c r="F1542" s="237" t="s">
        <v>321</v>
      </c>
      <c r="G1542" s="235"/>
      <c r="H1542" s="236" t="s">
        <v>19</v>
      </c>
      <c r="I1542" s="238"/>
      <c r="J1542" s="235"/>
      <c r="K1542" s="235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248</v>
      </c>
      <c r="AU1542" s="243" t="s">
        <v>78</v>
      </c>
      <c r="AV1542" s="13" t="s">
        <v>76</v>
      </c>
      <c r="AW1542" s="13" t="s">
        <v>32</v>
      </c>
      <c r="AX1542" s="13" t="s">
        <v>69</v>
      </c>
      <c r="AY1542" s="243" t="s">
        <v>238</v>
      </c>
    </row>
    <row r="1543" s="13" customFormat="1">
      <c r="A1543" s="13"/>
      <c r="B1543" s="234"/>
      <c r="C1543" s="235"/>
      <c r="D1543" s="227" t="s">
        <v>248</v>
      </c>
      <c r="E1543" s="236" t="s">
        <v>19</v>
      </c>
      <c r="F1543" s="237" t="s">
        <v>1408</v>
      </c>
      <c r="G1543" s="235"/>
      <c r="H1543" s="236" t="s">
        <v>19</v>
      </c>
      <c r="I1543" s="238"/>
      <c r="J1543" s="235"/>
      <c r="K1543" s="235"/>
      <c r="L1543" s="239"/>
      <c r="M1543" s="240"/>
      <c r="N1543" s="241"/>
      <c r="O1543" s="241"/>
      <c r="P1543" s="241"/>
      <c r="Q1543" s="241"/>
      <c r="R1543" s="241"/>
      <c r="S1543" s="241"/>
      <c r="T1543" s="24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3" t="s">
        <v>248</v>
      </c>
      <c r="AU1543" s="243" t="s">
        <v>78</v>
      </c>
      <c r="AV1543" s="13" t="s">
        <v>76</v>
      </c>
      <c r="AW1543" s="13" t="s">
        <v>32</v>
      </c>
      <c r="AX1543" s="13" t="s">
        <v>69</v>
      </c>
      <c r="AY1543" s="243" t="s">
        <v>238</v>
      </c>
    </row>
    <row r="1544" s="14" customFormat="1">
      <c r="A1544" s="14"/>
      <c r="B1544" s="244"/>
      <c r="C1544" s="245"/>
      <c r="D1544" s="227" t="s">
        <v>248</v>
      </c>
      <c r="E1544" s="246" t="s">
        <v>19</v>
      </c>
      <c r="F1544" s="247" t="s">
        <v>273</v>
      </c>
      <c r="G1544" s="245"/>
      <c r="H1544" s="248">
        <v>5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248</v>
      </c>
      <c r="AU1544" s="254" t="s">
        <v>78</v>
      </c>
      <c r="AV1544" s="14" t="s">
        <v>78</v>
      </c>
      <c r="AW1544" s="14" t="s">
        <v>32</v>
      </c>
      <c r="AX1544" s="14" t="s">
        <v>69</v>
      </c>
      <c r="AY1544" s="254" t="s">
        <v>238</v>
      </c>
    </row>
    <row r="1545" s="15" customFormat="1">
      <c r="A1545" s="15"/>
      <c r="B1545" s="255"/>
      <c r="C1545" s="256"/>
      <c r="D1545" s="227" t="s">
        <v>248</v>
      </c>
      <c r="E1545" s="257" t="s">
        <v>19</v>
      </c>
      <c r="F1545" s="258" t="s">
        <v>253</v>
      </c>
      <c r="G1545" s="256"/>
      <c r="H1545" s="259">
        <v>5</v>
      </c>
      <c r="I1545" s="260"/>
      <c r="J1545" s="256"/>
      <c r="K1545" s="256"/>
      <c r="L1545" s="261"/>
      <c r="M1545" s="262"/>
      <c r="N1545" s="263"/>
      <c r="O1545" s="263"/>
      <c r="P1545" s="263"/>
      <c r="Q1545" s="263"/>
      <c r="R1545" s="263"/>
      <c r="S1545" s="263"/>
      <c r="T1545" s="264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5" t="s">
        <v>248</v>
      </c>
      <c r="AU1545" s="265" t="s">
        <v>78</v>
      </c>
      <c r="AV1545" s="15" t="s">
        <v>244</v>
      </c>
      <c r="AW1545" s="15" t="s">
        <v>32</v>
      </c>
      <c r="AX1545" s="15" t="s">
        <v>76</v>
      </c>
      <c r="AY1545" s="265" t="s">
        <v>238</v>
      </c>
    </row>
    <row r="1546" s="2" customFormat="1" ht="24.15" customHeight="1">
      <c r="A1546" s="39"/>
      <c r="B1546" s="40"/>
      <c r="C1546" s="214" t="s">
        <v>1409</v>
      </c>
      <c r="D1546" s="214" t="s">
        <v>240</v>
      </c>
      <c r="E1546" s="215" t="s">
        <v>1410</v>
      </c>
      <c r="F1546" s="216" t="s">
        <v>1411</v>
      </c>
      <c r="G1546" s="217" t="s">
        <v>308</v>
      </c>
      <c r="H1546" s="218">
        <v>0.46200000000000002</v>
      </c>
      <c r="I1546" s="219"/>
      <c r="J1546" s="220">
        <f>ROUND(I1546*H1546,2)</f>
        <v>0</v>
      </c>
      <c r="K1546" s="216" t="s">
        <v>243</v>
      </c>
      <c r="L1546" s="45"/>
      <c r="M1546" s="221" t="s">
        <v>19</v>
      </c>
      <c r="N1546" s="222" t="s">
        <v>40</v>
      </c>
      <c r="O1546" s="85"/>
      <c r="P1546" s="223">
        <f>O1546*H1546</f>
        <v>0</v>
      </c>
      <c r="Q1546" s="223">
        <v>0</v>
      </c>
      <c r="R1546" s="223">
        <f>Q1546*H1546</f>
        <v>0</v>
      </c>
      <c r="S1546" s="223">
        <v>1.8</v>
      </c>
      <c r="T1546" s="224">
        <f>S1546*H1546</f>
        <v>0.83160000000000001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25" t="s">
        <v>244</v>
      </c>
      <c r="AT1546" s="225" t="s">
        <v>240</v>
      </c>
      <c r="AU1546" s="225" t="s">
        <v>78</v>
      </c>
      <c r="AY1546" s="18" t="s">
        <v>238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8" t="s">
        <v>76</v>
      </c>
      <c r="BK1546" s="226">
        <f>ROUND(I1546*H1546,2)</f>
        <v>0</v>
      </c>
      <c r="BL1546" s="18" t="s">
        <v>244</v>
      </c>
      <c r="BM1546" s="225" t="s">
        <v>1412</v>
      </c>
    </row>
    <row r="1547" s="2" customFormat="1">
      <c r="A1547" s="39"/>
      <c r="B1547" s="40"/>
      <c r="C1547" s="41"/>
      <c r="D1547" s="227" t="s">
        <v>245</v>
      </c>
      <c r="E1547" s="41"/>
      <c r="F1547" s="228" t="s">
        <v>1411</v>
      </c>
      <c r="G1547" s="41"/>
      <c r="H1547" s="41"/>
      <c r="I1547" s="229"/>
      <c r="J1547" s="41"/>
      <c r="K1547" s="41"/>
      <c r="L1547" s="45"/>
      <c r="M1547" s="230"/>
      <c r="N1547" s="231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245</v>
      </c>
      <c r="AU1547" s="18" t="s">
        <v>78</v>
      </c>
    </row>
    <row r="1548" s="2" customFormat="1">
      <c r="A1548" s="39"/>
      <c r="B1548" s="40"/>
      <c r="C1548" s="41"/>
      <c r="D1548" s="232" t="s">
        <v>246</v>
      </c>
      <c r="E1548" s="41"/>
      <c r="F1548" s="233" t="s">
        <v>1413</v>
      </c>
      <c r="G1548" s="41"/>
      <c r="H1548" s="41"/>
      <c r="I1548" s="229"/>
      <c r="J1548" s="41"/>
      <c r="K1548" s="41"/>
      <c r="L1548" s="45"/>
      <c r="M1548" s="230"/>
      <c r="N1548" s="231"/>
      <c r="O1548" s="85"/>
      <c r="P1548" s="85"/>
      <c r="Q1548" s="85"/>
      <c r="R1548" s="85"/>
      <c r="S1548" s="85"/>
      <c r="T1548" s="86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246</v>
      </c>
      <c r="AU1548" s="18" t="s">
        <v>78</v>
      </c>
    </row>
    <row r="1549" s="2" customFormat="1" ht="24.15" customHeight="1">
      <c r="A1549" s="39"/>
      <c r="B1549" s="40"/>
      <c r="C1549" s="214" t="s">
        <v>933</v>
      </c>
      <c r="D1549" s="214" t="s">
        <v>240</v>
      </c>
      <c r="E1549" s="215" t="s">
        <v>1414</v>
      </c>
      <c r="F1549" s="216" t="s">
        <v>1415</v>
      </c>
      <c r="G1549" s="217" t="s">
        <v>308</v>
      </c>
      <c r="H1549" s="218">
        <v>1.034</v>
      </c>
      <c r="I1549" s="219"/>
      <c r="J1549" s="220">
        <f>ROUND(I1549*H1549,2)</f>
        <v>0</v>
      </c>
      <c r="K1549" s="216" t="s">
        <v>243</v>
      </c>
      <c r="L1549" s="45"/>
      <c r="M1549" s="221" t="s">
        <v>19</v>
      </c>
      <c r="N1549" s="222" t="s">
        <v>40</v>
      </c>
      <c r="O1549" s="85"/>
      <c r="P1549" s="223">
        <f>O1549*H1549</f>
        <v>0</v>
      </c>
      <c r="Q1549" s="223">
        <v>0</v>
      </c>
      <c r="R1549" s="223">
        <f>Q1549*H1549</f>
        <v>0</v>
      </c>
      <c r="S1549" s="223">
        <v>1.8</v>
      </c>
      <c r="T1549" s="224">
        <f>S1549*H1549</f>
        <v>1.8612000000000002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25" t="s">
        <v>244</v>
      </c>
      <c r="AT1549" s="225" t="s">
        <v>240</v>
      </c>
      <c r="AU1549" s="225" t="s">
        <v>78</v>
      </c>
      <c r="AY1549" s="18" t="s">
        <v>238</v>
      </c>
      <c r="BE1549" s="226">
        <f>IF(N1549="základní",J1549,0)</f>
        <v>0</v>
      </c>
      <c r="BF1549" s="226">
        <f>IF(N1549="snížená",J1549,0)</f>
        <v>0</v>
      </c>
      <c r="BG1549" s="226">
        <f>IF(N1549="zákl. přenesená",J1549,0)</f>
        <v>0</v>
      </c>
      <c r="BH1549" s="226">
        <f>IF(N1549="sníž. přenesená",J1549,0)</f>
        <v>0</v>
      </c>
      <c r="BI1549" s="226">
        <f>IF(N1549="nulová",J1549,0)</f>
        <v>0</v>
      </c>
      <c r="BJ1549" s="18" t="s">
        <v>76</v>
      </c>
      <c r="BK1549" s="226">
        <f>ROUND(I1549*H1549,2)</f>
        <v>0</v>
      </c>
      <c r="BL1549" s="18" t="s">
        <v>244</v>
      </c>
      <c r="BM1549" s="225" t="s">
        <v>1416</v>
      </c>
    </row>
    <row r="1550" s="2" customFormat="1">
      <c r="A1550" s="39"/>
      <c r="B1550" s="40"/>
      <c r="C1550" s="41"/>
      <c r="D1550" s="227" t="s">
        <v>245</v>
      </c>
      <c r="E1550" s="41"/>
      <c r="F1550" s="228" t="s">
        <v>1415</v>
      </c>
      <c r="G1550" s="41"/>
      <c r="H1550" s="41"/>
      <c r="I1550" s="229"/>
      <c r="J1550" s="41"/>
      <c r="K1550" s="41"/>
      <c r="L1550" s="45"/>
      <c r="M1550" s="230"/>
      <c r="N1550" s="231"/>
      <c r="O1550" s="85"/>
      <c r="P1550" s="85"/>
      <c r="Q1550" s="85"/>
      <c r="R1550" s="85"/>
      <c r="S1550" s="85"/>
      <c r="T1550" s="86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T1550" s="18" t="s">
        <v>245</v>
      </c>
      <c r="AU1550" s="18" t="s">
        <v>78</v>
      </c>
    </row>
    <row r="1551" s="2" customFormat="1">
      <c r="A1551" s="39"/>
      <c r="B1551" s="40"/>
      <c r="C1551" s="41"/>
      <c r="D1551" s="232" t="s">
        <v>246</v>
      </c>
      <c r="E1551" s="41"/>
      <c r="F1551" s="233" t="s">
        <v>1417</v>
      </c>
      <c r="G1551" s="41"/>
      <c r="H1551" s="41"/>
      <c r="I1551" s="229"/>
      <c r="J1551" s="41"/>
      <c r="K1551" s="41"/>
      <c r="L1551" s="45"/>
      <c r="M1551" s="230"/>
      <c r="N1551" s="231"/>
      <c r="O1551" s="85"/>
      <c r="P1551" s="85"/>
      <c r="Q1551" s="85"/>
      <c r="R1551" s="85"/>
      <c r="S1551" s="85"/>
      <c r="T1551" s="86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8" t="s">
        <v>246</v>
      </c>
      <c r="AU1551" s="18" t="s">
        <v>78</v>
      </c>
    </row>
    <row r="1552" s="13" customFormat="1">
      <c r="A1552" s="13"/>
      <c r="B1552" s="234"/>
      <c r="C1552" s="235"/>
      <c r="D1552" s="227" t="s">
        <v>248</v>
      </c>
      <c r="E1552" s="236" t="s">
        <v>19</v>
      </c>
      <c r="F1552" s="237" t="s">
        <v>774</v>
      </c>
      <c r="G1552" s="235"/>
      <c r="H1552" s="236" t="s">
        <v>19</v>
      </c>
      <c r="I1552" s="238"/>
      <c r="J1552" s="235"/>
      <c r="K1552" s="235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248</v>
      </c>
      <c r="AU1552" s="243" t="s">
        <v>78</v>
      </c>
      <c r="AV1552" s="13" t="s">
        <v>76</v>
      </c>
      <c r="AW1552" s="13" t="s">
        <v>32</v>
      </c>
      <c r="AX1552" s="13" t="s">
        <v>69</v>
      </c>
      <c r="AY1552" s="243" t="s">
        <v>238</v>
      </c>
    </row>
    <row r="1553" s="14" customFormat="1">
      <c r="A1553" s="14"/>
      <c r="B1553" s="244"/>
      <c r="C1553" s="245"/>
      <c r="D1553" s="227" t="s">
        <v>248</v>
      </c>
      <c r="E1553" s="246" t="s">
        <v>19</v>
      </c>
      <c r="F1553" s="247" t="s">
        <v>1418</v>
      </c>
      <c r="G1553" s="245"/>
      <c r="H1553" s="248">
        <v>0.51712000000000002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248</v>
      </c>
      <c r="AU1553" s="254" t="s">
        <v>78</v>
      </c>
      <c r="AV1553" s="14" t="s">
        <v>78</v>
      </c>
      <c r="AW1553" s="14" t="s">
        <v>32</v>
      </c>
      <c r="AX1553" s="14" t="s">
        <v>69</v>
      </c>
      <c r="AY1553" s="254" t="s">
        <v>238</v>
      </c>
    </row>
    <row r="1554" s="14" customFormat="1">
      <c r="A1554" s="14"/>
      <c r="B1554" s="244"/>
      <c r="C1554" s="245"/>
      <c r="D1554" s="227" t="s">
        <v>248</v>
      </c>
      <c r="E1554" s="246" t="s">
        <v>19</v>
      </c>
      <c r="F1554" s="247" t="s">
        <v>1419</v>
      </c>
      <c r="G1554" s="245"/>
      <c r="H1554" s="248">
        <v>0.51712000000000002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248</v>
      </c>
      <c r="AU1554" s="254" t="s">
        <v>78</v>
      </c>
      <c r="AV1554" s="14" t="s">
        <v>78</v>
      </c>
      <c r="AW1554" s="14" t="s">
        <v>32</v>
      </c>
      <c r="AX1554" s="14" t="s">
        <v>69</v>
      </c>
      <c r="AY1554" s="254" t="s">
        <v>238</v>
      </c>
    </row>
    <row r="1555" s="16" customFormat="1">
      <c r="A1555" s="16"/>
      <c r="B1555" s="266"/>
      <c r="C1555" s="267"/>
      <c r="D1555" s="227" t="s">
        <v>248</v>
      </c>
      <c r="E1555" s="268" t="s">
        <v>19</v>
      </c>
      <c r="F1555" s="269" t="s">
        <v>541</v>
      </c>
      <c r="G1555" s="267"/>
      <c r="H1555" s="270">
        <v>1.0342400000000001</v>
      </c>
      <c r="I1555" s="271"/>
      <c r="J1555" s="267"/>
      <c r="K1555" s="267"/>
      <c r="L1555" s="272"/>
      <c r="M1555" s="273"/>
      <c r="N1555" s="274"/>
      <c r="O1555" s="274"/>
      <c r="P1555" s="274"/>
      <c r="Q1555" s="274"/>
      <c r="R1555" s="274"/>
      <c r="S1555" s="274"/>
      <c r="T1555" s="275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76" t="s">
        <v>248</v>
      </c>
      <c r="AU1555" s="276" t="s">
        <v>78</v>
      </c>
      <c r="AV1555" s="16" t="s">
        <v>109</v>
      </c>
      <c r="AW1555" s="16" t="s">
        <v>32</v>
      </c>
      <c r="AX1555" s="16" t="s">
        <v>69</v>
      </c>
      <c r="AY1555" s="276" t="s">
        <v>238</v>
      </c>
    </row>
    <row r="1556" s="15" customFormat="1">
      <c r="A1556" s="15"/>
      <c r="B1556" s="255"/>
      <c r="C1556" s="256"/>
      <c r="D1556" s="227" t="s">
        <v>248</v>
      </c>
      <c r="E1556" s="257" t="s">
        <v>19</v>
      </c>
      <c r="F1556" s="258" t="s">
        <v>253</v>
      </c>
      <c r="G1556" s="256"/>
      <c r="H1556" s="259">
        <v>1.0342400000000001</v>
      </c>
      <c r="I1556" s="260"/>
      <c r="J1556" s="256"/>
      <c r="K1556" s="256"/>
      <c r="L1556" s="261"/>
      <c r="M1556" s="262"/>
      <c r="N1556" s="263"/>
      <c r="O1556" s="263"/>
      <c r="P1556" s="263"/>
      <c r="Q1556" s="263"/>
      <c r="R1556" s="263"/>
      <c r="S1556" s="263"/>
      <c r="T1556" s="264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5" t="s">
        <v>248</v>
      </c>
      <c r="AU1556" s="265" t="s">
        <v>78</v>
      </c>
      <c r="AV1556" s="15" t="s">
        <v>244</v>
      </c>
      <c r="AW1556" s="15" t="s">
        <v>32</v>
      </c>
      <c r="AX1556" s="15" t="s">
        <v>76</v>
      </c>
      <c r="AY1556" s="265" t="s">
        <v>238</v>
      </c>
    </row>
    <row r="1557" s="2" customFormat="1" ht="24.15" customHeight="1">
      <c r="A1557" s="39"/>
      <c r="B1557" s="40"/>
      <c r="C1557" s="214" t="s">
        <v>1420</v>
      </c>
      <c r="D1557" s="214" t="s">
        <v>240</v>
      </c>
      <c r="E1557" s="215" t="s">
        <v>1421</v>
      </c>
      <c r="F1557" s="216" t="s">
        <v>1422</v>
      </c>
      <c r="G1557" s="217" t="s">
        <v>308</v>
      </c>
      <c r="H1557" s="218">
        <v>1.01</v>
      </c>
      <c r="I1557" s="219"/>
      <c r="J1557" s="220">
        <f>ROUND(I1557*H1557,2)</f>
        <v>0</v>
      </c>
      <c r="K1557" s="216" t="s">
        <v>243</v>
      </c>
      <c r="L1557" s="45"/>
      <c r="M1557" s="221" t="s">
        <v>19</v>
      </c>
      <c r="N1557" s="222" t="s">
        <v>40</v>
      </c>
      <c r="O1557" s="85"/>
      <c r="P1557" s="223">
        <f>O1557*H1557</f>
        <v>0</v>
      </c>
      <c r="Q1557" s="223">
        <v>0</v>
      </c>
      <c r="R1557" s="223">
        <f>Q1557*H1557</f>
        <v>0</v>
      </c>
      <c r="S1557" s="223">
        <v>1.8</v>
      </c>
      <c r="T1557" s="224">
        <f>S1557*H1557</f>
        <v>1.8180000000000001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25" t="s">
        <v>244</v>
      </c>
      <c r="AT1557" s="225" t="s">
        <v>240</v>
      </c>
      <c r="AU1557" s="225" t="s">
        <v>78</v>
      </c>
      <c r="AY1557" s="18" t="s">
        <v>238</v>
      </c>
      <c r="BE1557" s="226">
        <f>IF(N1557="základní",J1557,0)</f>
        <v>0</v>
      </c>
      <c r="BF1557" s="226">
        <f>IF(N1557="snížená",J1557,0)</f>
        <v>0</v>
      </c>
      <c r="BG1557" s="226">
        <f>IF(N1557="zákl. přenesená",J1557,0)</f>
        <v>0</v>
      </c>
      <c r="BH1557" s="226">
        <f>IF(N1557="sníž. přenesená",J1557,0)</f>
        <v>0</v>
      </c>
      <c r="BI1557" s="226">
        <f>IF(N1557="nulová",J1557,0)</f>
        <v>0</v>
      </c>
      <c r="BJ1557" s="18" t="s">
        <v>76</v>
      </c>
      <c r="BK1557" s="226">
        <f>ROUND(I1557*H1557,2)</f>
        <v>0</v>
      </c>
      <c r="BL1557" s="18" t="s">
        <v>244</v>
      </c>
      <c r="BM1557" s="225" t="s">
        <v>1423</v>
      </c>
    </row>
    <row r="1558" s="2" customFormat="1">
      <c r="A1558" s="39"/>
      <c r="B1558" s="40"/>
      <c r="C1558" s="41"/>
      <c r="D1558" s="227" t="s">
        <v>245</v>
      </c>
      <c r="E1558" s="41"/>
      <c r="F1558" s="228" t="s">
        <v>1422</v>
      </c>
      <c r="G1558" s="41"/>
      <c r="H1558" s="41"/>
      <c r="I1558" s="229"/>
      <c r="J1558" s="41"/>
      <c r="K1558" s="41"/>
      <c r="L1558" s="45"/>
      <c r="M1558" s="230"/>
      <c r="N1558" s="231"/>
      <c r="O1558" s="85"/>
      <c r="P1558" s="85"/>
      <c r="Q1558" s="85"/>
      <c r="R1558" s="85"/>
      <c r="S1558" s="85"/>
      <c r="T1558" s="86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245</v>
      </c>
      <c r="AU1558" s="18" t="s">
        <v>78</v>
      </c>
    </row>
    <row r="1559" s="2" customFormat="1">
      <c r="A1559" s="39"/>
      <c r="B1559" s="40"/>
      <c r="C1559" s="41"/>
      <c r="D1559" s="232" t="s">
        <v>246</v>
      </c>
      <c r="E1559" s="41"/>
      <c r="F1559" s="233" t="s">
        <v>1424</v>
      </c>
      <c r="G1559" s="41"/>
      <c r="H1559" s="41"/>
      <c r="I1559" s="229"/>
      <c r="J1559" s="41"/>
      <c r="K1559" s="41"/>
      <c r="L1559" s="45"/>
      <c r="M1559" s="230"/>
      <c r="N1559" s="231"/>
      <c r="O1559" s="85"/>
      <c r="P1559" s="85"/>
      <c r="Q1559" s="85"/>
      <c r="R1559" s="85"/>
      <c r="S1559" s="85"/>
      <c r="T1559" s="86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246</v>
      </c>
      <c r="AU1559" s="18" t="s">
        <v>78</v>
      </c>
    </row>
    <row r="1560" s="13" customFormat="1">
      <c r="A1560" s="13"/>
      <c r="B1560" s="234"/>
      <c r="C1560" s="235"/>
      <c r="D1560" s="227" t="s">
        <v>248</v>
      </c>
      <c r="E1560" s="236" t="s">
        <v>19</v>
      </c>
      <c r="F1560" s="237" t="s">
        <v>533</v>
      </c>
      <c r="G1560" s="235"/>
      <c r="H1560" s="236" t="s">
        <v>19</v>
      </c>
      <c r="I1560" s="238"/>
      <c r="J1560" s="235"/>
      <c r="K1560" s="235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248</v>
      </c>
      <c r="AU1560" s="243" t="s">
        <v>78</v>
      </c>
      <c r="AV1560" s="13" t="s">
        <v>76</v>
      </c>
      <c r="AW1560" s="13" t="s">
        <v>32</v>
      </c>
      <c r="AX1560" s="13" t="s">
        <v>69</v>
      </c>
      <c r="AY1560" s="243" t="s">
        <v>238</v>
      </c>
    </row>
    <row r="1561" s="13" customFormat="1">
      <c r="A1561" s="13"/>
      <c r="B1561" s="234"/>
      <c r="C1561" s="235"/>
      <c r="D1561" s="227" t="s">
        <v>248</v>
      </c>
      <c r="E1561" s="236" t="s">
        <v>19</v>
      </c>
      <c r="F1561" s="237" t="s">
        <v>559</v>
      </c>
      <c r="G1561" s="235"/>
      <c r="H1561" s="236" t="s">
        <v>19</v>
      </c>
      <c r="I1561" s="238"/>
      <c r="J1561" s="235"/>
      <c r="K1561" s="235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248</v>
      </c>
      <c r="AU1561" s="243" t="s">
        <v>78</v>
      </c>
      <c r="AV1561" s="13" t="s">
        <v>76</v>
      </c>
      <c r="AW1561" s="13" t="s">
        <v>32</v>
      </c>
      <c r="AX1561" s="13" t="s">
        <v>69</v>
      </c>
      <c r="AY1561" s="243" t="s">
        <v>238</v>
      </c>
    </row>
    <row r="1562" s="14" customFormat="1">
      <c r="A1562" s="14"/>
      <c r="B1562" s="244"/>
      <c r="C1562" s="245"/>
      <c r="D1562" s="227" t="s">
        <v>248</v>
      </c>
      <c r="E1562" s="246" t="s">
        <v>19</v>
      </c>
      <c r="F1562" s="247" t="s">
        <v>1425</v>
      </c>
      <c r="G1562" s="245"/>
      <c r="H1562" s="248">
        <v>1.01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248</v>
      </c>
      <c r="AU1562" s="254" t="s">
        <v>78</v>
      </c>
      <c r="AV1562" s="14" t="s">
        <v>78</v>
      </c>
      <c r="AW1562" s="14" t="s">
        <v>32</v>
      </c>
      <c r="AX1562" s="14" t="s">
        <v>69</v>
      </c>
      <c r="AY1562" s="254" t="s">
        <v>238</v>
      </c>
    </row>
    <row r="1563" s="15" customFormat="1">
      <c r="A1563" s="15"/>
      <c r="B1563" s="255"/>
      <c r="C1563" s="256"/>
      <c r="D1563" s="227" t="s">
        <v>248</v>
      </c>
      <c r="E1563" s="257" t="s">
        <v>19</v>
      </c>
      <c r="F1563" s="258" t="s">
        <v>253</v>
      </c>
      <c r="G1563" s="256"/>
      <c r="H1563" s="259">
        <v>1.01</v>
      </c>
      <c r="I1563" s="260"/>
      <c r="J1563" s="256"/>
      <c r="K1563" s="256"/>
      <c r="L1563" s="261"/>
      <c r="M1563" s="262"/>
      <c r="N1563" s="263"/>
      <c r="O1563" s="263"/>
      <c r="P1563" s="263"/>
      <c r="Q1563" s="263"/>
      <c r="R1563" s="263"/>
      <c r="S1563" s="263"/>
      <c r="T1563" s="264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5" t="s">
        <v>248</v>
      </c>
      <c r="AU1563" s="265" t="s">
        <v>78</v>
      </c>
      <c r="AV1563" s="15" t="s">
        <v>244</v>
      </c>
      <c r="AW1563" s="15" t="s">
        <v>32</v>
      </c>
      <c r="AX1563" s="15" t="s">
        <v>76</v>
      </c>
      <c r="AY1563" s="265" t="s">
        <v>238</v>
      </c>
    </row>
    <row r="1564" s="2" customFormat="1" ht="24.15" customHeight="1">
      <c r="A1564" s="39"/>
      <c r="B1564" s="40"/>
      <c r="C1564" s="214" t="s">
        <v>1426</v>
      </c>
      <c r="D1564" s="214" t="s">
        <v>240</v>
      </c>
      <c r="E1564" s="215" t="s">
        <v>1427</v>
      </c>
      <c r="F1564" s="216" t="s">
        <v>1428</v>
      </c>
      <c r="G1564" s="217" t="s">
        <v>281</v>
      </c>
      <c r="H1564" s="218">
        <v>6</v>
      </c>
      <c r="I1564" s="219"/>
      <c r="J1564" s="220">
        <f>ROUND(I1564*H1564,2)</f>
        <v>0</v>
      </c>
      <c r="K1564" s="216" t="s">
        <v>243</v>
      </c>
      <c r="L1564" s="45"/>
      <c r="M1564" s="221" t="s">
        <v>19</v>
      </c>
      <c r="N1564" s="222" t="s">
        <v>40</v>
      </c>
      <c r="O1564" s="85"/>
      <c r="P1564" s="223">
        <f>O1564*H1564</f>
        <v>0</v>
      </c>
      <c r="Q1564" s="223">
        <v>0</v>
      </c>
      <c r="R1564" s="223">
        <f>Q1564*H1564</f>
        <v>0</v>
      </c>
      <c r="S1564" s="223">
        <v>0.014999999999999999</v>
      </c>
      <c r="T1564" s="224">
        <f>S1564*H1564</f>
        <v>0.089999999999999997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25" t="s">
        <v>244</v>
      </c>
      <c r="AT1564" s="225" t="s">
        <v>240</v>
      </c>
      <c r="AU1564" s="225" t="s">
        <v>78</v>
      </c>
      <c r="AY1564" s="18" t="s">
        <v>238</v>
      </c>
      <c r="BE1564" s="226">
        <f>IF(N1564="základní",J1564,0)</f>
        <v>0</v>
      </c>
      <c r="BF1564" s="226">
        <f>IF(N1564="snížená",J1564,0)</f>
        <v>0</v>
      </c>
      <c r="BG1564" s="226">
        <f>IF(N1564="zákl. přenesená",J1564,0)</f>
        <v>0</v>
      </c>
      <c r="BH1564" s="226">
        <f>IF(N1564="sníž. přenesená",J1564,0)</f>
        <v>0</v>
      </c>
      <c r="BI1564" s="226">
        <f>IF(N1564="nulová",J1564,0)</f>
        <v>0</v>
      </c>
      <c r="BJ1564" s="18" t="s">
        <v>76</v>
      </c>
      <c r="BK1564" s="226">
        <f>ROUND(I1564*H1564,2)</f>
        <v>0</v>
      </c>
      <c r="BL1564" s="18" t="s">
        <v>244</v>
      </c>
      <c r="BM1564" s="225" t="s">
        <v>1429</v>
      </c>
    </row>
    <row r="1565" s="2" customFormat="1">
      <c r="A1565" s="39"/>
      <c r="B1565" s="40"/>
      <c r="C1565" s="41"/>
      <c r="D1565" s="227" t="s">
        <v>245</v>
      </c>
      <c r="E1565" s="41"/>
      <c r="F1565" s="228" t="s">
        <v>1428</v>
      </c>
      <c r="G1565" s="41"/>
      <c r="H1565" s="41"/>
      <c r="I1565" s="229"/>
      <c r="J1565" s="41"/>
      <c r="K1565" s="41"/>
      <c r="L1565" s="45"/>
      <c r="M1565" s="230"/>
      <c r="N1565" s="231"/>
      <c r="O1565" s="85"/>
      <c r="P1565" s="85"/>
      <c r="Q1565" s="85"/>
      <c r="R1565" s="85"/>
      <c r="S1565" s="85"/>
      <c r="T1565" s="86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T1565" s="18" t="s">
        <v>245</v>
      </c>
      <c r="AU1565" s="18" t="s">
        <v>78</v>
      </c>
    </row>
    <row r="1566" s="2" customFormat="1">
      <c r="A1566" s="39"/>
      <c r="B1566" s="40"/>
      <c r="C1566" s="41"/>
      <c r="D1566" s="232" t="s">
        <v>246</v>
      </c>
      <c r="E1566" s="41"/>
      <c r="F1566" s="233" t="s">
        <v>1430</v>
      </c>
      <c r="G1566" s="41"/>
      <c r="H1566" s="41"/>
      <c r="I1566" s="229"/>
      <c r="J1566" s="41"/>
      <c r="K1566" s="41"/>
      <c r="L1566" s="45"/>
      <c r="M1566" s="230"/>
      <c r="N1566" s="231"/>
      <c r="O1566" s="85"/>
      <c r="P1566" s="85"/>
      <c r="Q1566" s="85"/>
      <c r="R1566" s="85"/>
      <c r="S1566" s="85"/>
      <c r="T1566" s="86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T1566" s="18" t="s">
        <v>246</v>
      </c>
      <c r="AU1566" s="18" t="s">
        <v>78</v>
      </c>
    </row>
    <row r="1567" s="13" customFormat="1">
      <c r="A1567" s="13"/>
      <c r="B1567" s="234"/>
      <c r="C1567" s="235"/>
      <c r="D1567" s="227" t="s">
        <v>248</v>
      </c>
      <c r="E1567" s="236" t="s">
        <v>19</v>
      </c>
      <c r="F1567" s="237" t="s">
        <v>513</v>
      </c>
      <c r="G1567" s="235"/>
      <c r="H1567" s="236" t="s">
        <v>19</v>
      </c>
      <c r="I1567" s="238"/>
      <c r="J1567" s="235"/>
      <c r="K1567" s="235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3" t="s">
        <v>248</v>
      </c>
      <c r="AU1567" s="243" t="s">
        <v>78</v>
      </c>
      <c r="AV1567" s="13" t="s">
        <v>76</v>
      </c>
      <c r="AW1567" s="13" t="s">
        <v>32</v>
      </c>
      <c r="AX1567" s="13" t="s">
        <v>69</v>
      </c>
      <c r="AY1567" s="243" t="s">
        <v>238</v>
      </c>
    </row>
    <row r="1568" s="14" customFormat="1">
      <c r="A1568" s="14"/>
      <c r="B1568" s="244"/>
      <c r="C1568" s="245"/>
      <c r="D1568" s="227" t="s">
        <v>248</v>
      </c>
      <c r="E1568" s="246" t="s">
        <v>19</v>
      </c>
      <c r="F1568" s="247" t="s">
        <v>1431</v>
      </c>
      <c r="G1568" s="245"/>
      <c r="H1568" s="248">
        <v>6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248</v>
      </c>
      <c r="AU1568" s="254" t="s">
        <v>78</v>
      </c>
      <c r="AV1568" s="14" t="s">
        <v>78</v>
      </c>
      <c r="AW1568" s="14" t="s">
        <v>32</v>
      </c>
      <c r="AX1568" s="14" t="s">
        <v>69</v>
      </c>
      <c r="AY1568" s="254" t="s">
        <v>238</v>
      </c>
    </row>
    <row r="1569" s="16" customFormat="1">
      <c r="A1569" s="16"/>
      <c r="B1569" s="266"/>
      <c r="C1569" s="267"/>
      <c r="D1569" s="227" t="s">
        <v>248</v>
      </c>
      <c r="E1569" s="268" t="s">
        <v>19</v>
      </c>
      <c r="F1569" s="269" t="s">
        <v>264</v>
      </c>
      <c r="G1569" s="267"/>
      <c r="H1569" s="270">
        <v>6</v>
      </c>
      <c r="I1569" s="271"/>
      <c r="J1569" s="267"/>
      <c r="K1569" s="267"/>
      <c r="L1569" s="272"/>
      <c r="M1569" s="273"/>
      <c r="N1569" s="274"/>
      <c r="O1569" s="274"/>
      <c r="P1569" s="274"/>
      <c r="Q1569" s="274"/>
      <c r="R1569" s="274"/>
      <c r="S1569" s="274"/>
      <c r="T1569" s="275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T1569" s="276" t="s">
        <v>248</v>
      </c>
      <c r="AU1569" s="276" t="s">
        <v>78</v>
      </c>
      <c r="AV1569" s="16" t="s">
        <v>109</v>
      </c>
      <c r="AW1569" s="16" t="s">
        <v>32</v>
      </c>
      <c r="AX1569" s="16" t="s">
        <v>69</v>
      </c>
      <c r="AY1569" s="276" t="s">
        <v>238</v>
      </c>
    </row>
    <row r="1570" s="15" customFormat="1">
      <c r="A1570" s="15"/>
      <c r="B1570" s="255"/>
      <c r="C1570" s="256"/>
      <c r="D1570" s="227" t="s">
        <v>248</v>
      </c>
      <c r="E1570" s="257" t="s">
        <v>19</v>
      </c>
      <c r="F1570" s="258" t="s">
        <v>253</v>
      </c>
      <c r="G1570" s="256"/>
      <c r="H1570" s="259">
        <v>6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248</v>
      </c>
      <c r="AU1570" s="265" t="s">
        <v>78</v>
      </c>
      <c r="AV1570" s="15" t="s">
        <v>244</v>
      </c>
      <c r="AW1570" s="15" t="s">
        <v>32</v>
      </c>
      <c r="AX1570" s="15" t="s">
        <v>76</v>
      </c>
      <c r="AY1570" s="265" t="s">
        <v>238</v>
      </c>
    </row>
    <row r="1571" s="2" customFormat="1" ht="24.15" customHeight="1">
      <c r="A1571" s="39"/>
      <c r="B1571" s="40"/>
      <c r="C1571" s="214" t="s">
        <v>1432</v>
      </c>
      <c r="D1571" s="214" t="s">
        <v>240</v>
      </c>
      <c r="E1571" s="215" t="s">
        <v>1433</v>
      </c>
      <c r="F1571" s="216" t="s">
        <v>1434</v>
      </c>
      <c r="G1571" s="217" t="s">
        <v>107</v>
      </c>
      <c r="H1571" s="218">
        <v>10.9</v>
      </c>
      <c r="I1571" s="219"/>
      <c r="J1571" s="220">
        <f>ROUND(I1571*H1571,2)</f>
        <v>0</v>
      </c>
      <c r="K1571" s="216" t="s">
        <v>243</v>
      </c>
      <c r="L1571" s="45"/>
      <c r="M1571" s="221" t="s">
        <v>19</v>
      </c>
      <c r="N1571" s="222" t="s">
        <v>40</v>
      </c>
      <c r="O1571" s="85"/>
      <c r="P1571" s="223">
        <f>O1571*H1571</f>
        <v>0</v>
      </c>
      <c r="Q1571" s="223">
        <v>0</v>
      </c>
      <c r="R1571" s="223">
        <f>Q1571*H1571</f>
        <v>0</v>
      </c>
      <c r="S1571" s="223">
        <v>0.042000000000000003</v>
      </c>
      <c r="T1571" s="224">
        <f>S1571*H1571</f>
        <v>0.45780000000000004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25" t="s">
        <v>244</v>
      </c>
      <c r="AT1571" s="225" t="s">
        <v>240</v>
      </c>
      <c r="AU1571" s="225" t="s">
        <v>78</v>
      </c>
      <c r="AY1571" s="18" t="s">
        <v>238</v>
      </c>
      <c r="BE1571" s="226">
        <f>IF(N1571="základní",J1571,0)</f>
        <v>0</v>
      </c>
      <c r="BF1571" s="226">
        <f>IF(N1571="snížená",J1571,0)</f>
        <v>0</v>
      </c>
      <c r="BG1571" s="226">
        <f>IF(N1571="zákl. přenesená",J1571,0)</f>
        <v>0</v>
      </c>
      <c r="BH1571" s="226">
        <f>IF(N1571="sníž. přenesená",J1571,0)</f>
        <v>0</v>
      </c>
      <c r="BI1571" s="226">
        <f>IF(N1571="nulová",J1571,0)</f>
        <v>0</v>
      </c>
      <c r="BJ1571" s="18" t="s">
        <v>76</v>
      </c>
      <c r="BK1571" s="226">
        <f>ROUND(I1571*H1571,2)</f>
        <v>0</v>
      </c>
      <c r="BL1571" s="18" t="s">
        <v>244</v>
      </c>
      <c r="BM1571" s="225" t="s">
        <v>1435</v>
      </c>
    </row>
    <row r="1572" s="2" customFormat="1">
      <c r="A1572" s="39"/>
      <c r="B1572" s="40"/>
      <c r="C1572" s="41"/>
      <c r="D1572" s="227" t="s">
        <v>245</v>
      </c>
      <c r="E1572" s="41"/>
      <c r="F1572" s="228" t="s">
        <v>1434</v>
      </c>
      <c r="G1572" s="41"/>
      <c r="H1572" s="41"/>
      <c r="I1572" s="229"/>
      <c r="J1572" s="41"/>
      <c r="K1572" s="41"/>
      <c r="L1572" s="45"/>
      <c r="M1572" s="230"/>
      <c r="N1572" s="231"/>
      <c r="O1572" s="85"/>
      <c r="P1572" s="85"/>
      <c r="Q1572" s="85"/>
      <c r="R1572" s="85"/>
      <c r="S1572" s="85"/>
      <c r="T1572" s="86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245</v>
      </c>
      <c r="AU1572" s="18" t="s">
        <v>78</v>
      </c>
    </row>
    <row r="1573" s="2" customFormat="1">
      <c r="A1573" s="39"/>
      <c r="B1573" s="40"/>
      <c r="C1573" s="41"/>
      <c r="D1573" s="232" t="s">
        <v>246</v>
      </c>
      <c r="E1573" s="41"/>
      <c r="F1573" s="233" t="s">
        <v>1436</v>
      </c>
      <c r="G1573" s="41"/>
      <c r="H1573" s="41"/>
      <c r="I1573" s="229"/>
      <c r="J1573" s="41"/>
      <c r="K1573" s="41"/>
      <c r="L1573" s="45"/>
      <c r="M1573" s="230"/>
      <c r="N1573" s="231"/>
      <c r="O1573" s="85"/>
      <c r="P1573" s="85"/>
      <c r="Q1573" s="85"/>
      <c r="R1573" s="85"/>
      <c r="S1573" s="85"/>
      <c r="T1573" s="86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246</v>
      </c>
      <c r="AU1573" s="18" t="s">
        <v>78</v>
      </c>
    </row>
    <row r="1574" s="13" customFormat="1">
      <c r="A1574" s="13"/>
      <c r="B1574" s="234"/>
      <c r="C1574" s="235"/>
      <c r="D1574" s="227" t="s">
        <v>248</v>
      </c>
      <c r="E1574" s="236" t="s">
        <v>19</v>
      </c>
      <c r="F1574" s="237" t="s">
        <v>341</v>
      </c>
      <c r="G1574" s="235"/>
      <c r="H1574" s="236" t="s">
        <v>19</v>
      </c>
      <c r="I1574" s="238"/>
      <c r="J1574" s="235"/>
      <c r="K1574" s="235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248</v>
      </c>
      <c r="AU1574" s="243" t="s">
        <v>78</v>
      </c>
      <c r="AV1574" s="13" t="s">
        <v>76</v>
      </c>
      <c r="AW1574" s="13" t="s">
        <v>32</v>
      </c>
      <c r="AX1574" s="13" t="s">
        <v>69</v>
      </c>
      <c r="AY1574" s="243" t="s">
        <v>238</v>
      </c>
    </row>
    <row r="1575" s="14" customFormat="1">
      <c r="A1575" s="14"/>
      <c r="B1575" s="244"/>
      <c r="C1575" s="245"/>
      <c r="D1575" s="227" t="s">
        <v>248</v>
      </c>
      <c r="E1575" s="246" t="s">
        <v>19</v>
      </c>
      <c r="F1575" s="247" t="s">
        <v>1199</v>
      </c>
      <c r="G1575" s="245"/>
      <c r="H1575" s="248">
        <v>3.1000000000000001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248</v>
      </c>
      <c r="AU1575" s="254" t="s">
        <v>78</v>
      </c>
      <c r="AV1575" s="14" t="s">
        <v>78</v>
      </c>
      <c r="AW1575" s="14" t="s">
        <v>32</v>
      </c>
      <c r="AX1575" s="14" t="s">
        <v>69</v>
      </c>
      <c r="AY1575" s="254" t="s">
        <v>238</v>
      </c>
    </row>
    <row r="1576" s="14" customFormat="1">
      <c r="A1576" s="14"/>
      <c r="B1576" s="244"/>
      <c r="C1576" s="245"/>
      <c r="D1576" s="227" t="s">
        <v>248</v>
      </c>
      <c r="E1576" s="246" t="s">
        <v>19</v>
      </c>
      <c r="F1576" s="247" t="s">
        <v>1200</v>
      </c>
      <c r="G1576" s="245"/>
      <c r="H1576" s="248">
        <v>3.3999999999999999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248</v>
      </c>
      <c r="AU1576" s="254" t="s">
        <v>78</v>
      </c>
      <c r="AV1576" s="14" t="s">
        <v>78</v>
      </c>
      <c r="AW1576" s="14" t="s">
        <v>32</v>
      </c>
      <c r="AX1576" s="14" t="s">
        <v>69</v>
      </c>
      <c r="AY1576" s="254" t="s">
        <v>238</v>
      </c>
    </row>
    <row r="1577" s="16" customFormat="1">
      <c r="A1577" s="16"/>
      <c r="B1577" s="266"/>
      <c r="C1577" s="267"/>
      <c r="D1577" s="227" t="s">
        <v>248</v>
      </c>
      <c r="E1577" s="268" t="s">
        <v>19</v>
      </c>
      <c r="F1577" s="269" t="s">
        <v>264</v>
      </c>
      <c r="G1577" s="267"/>
      <c r="H1577" s="270">
        <v>6.5</v>
      </c>
      <c r="I1577" s="271"/>
      <c r="J1577" s="267"/>
      <c r="K1577" s="267"/>
      <c r="L1577" s="272"/>
      <c r="M1577" s="273"/>
      <c r="N1577" s="274"/>
      <c r="O1577" s="274"/>
      <c r="P1577" s="274"/>
      <c r="Q1577" s="274"/>
      <c r="R1577" s="274"/>
      <c r="S1577" s="274"/>
      <c r="T1577" s="275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T1577" s="276" t="s">
        <v>248</v>
      </c>
      <c r="AU1577" s="276" t="s">
        <v>78</v>
      </c>
      <c r="AV1577" s="16" t="s">
        <v>109</v>
      </c>
      <c r="AW1577" s="16" t="s">
        <v>32</v>
      </c>
      <c r="AX1577" s="16" t="s">
        <v>69</v>
      </c>
      <c r="AY1577" s="276" t="s">
        <v>238</v>
      </c>
    </row>
    <row r="1578" s="13" customFormat="1">
      <c r="A1578" s="13"/>
      <c r="B1578" s="234"/>
      <c r="C1578" s="235"/>
      <c r="D1578" s="227" t="s">
        <v>248</v>
      </c>
      <c r="E1578" s="236" t="s">
        <v>19</v>
      </c>
      <c r="F1578" s="237" t="s">
        <v>540</v>
      </c>
      <c r="G1578" s="235"/>
      <c r="H1578" s="236" t="s">
        <v>19</v>
      </c>
      <c r="I1578" s="238"/>
      <c r="J1578" s="235"/>
      <c r="K1578" s="235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248</v>
      </c>
      <c r="AU1578" s="243" t="s">
        <v>78</v>
      </c>
      <c r="AV1578" s="13" t="s">
        <v>76</v>
      </c>
      <c r="AW1578" s="13" t="s">
        <v>32</v>
      </c>
      <c r="AX1578" s="13" t="s">
        <v>69</v>
      </c>
      <c r="AY1578" s="243" t="s">
        <v>238</v>
      </c>
    </row>
    <row r="1579" s="14" customFormat="1">
      <c r="A1579" s="14"/>
      <c r="B1579" s="244"/>
      <c r="C1579" s="245"/>
      <c r="D1579" s="227" t="s">
        <v>248</v>
      </c>
      <c r="E1579" s="246" t="s">
        <v>19</v>
      </c>
      <c r="F1579" s="247" t="s">
        <v>1201</v>
      </c>
      <c r="G1579" s="245"/>
      <c r="H1579" s="248">
        <v>2.2000000000000002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248</v>
      </c>
      <c r="AU1579" s="254" t="s">
        <v>78</v>
      </c>
      <c r="AV1579" s="14" t="s">
        <v>78</v>
      </c>
      <c r="AW1579" s="14" t="s">
        <v>32</v>
      </c>
      <c r="AX1579" s="14" t="s">
        <v>69</v>
      </c>
      <c r="AY1579" s="254" t="s">
        <v>238</v>
      </c>
    </row>
    <row r="1580" s="14" customFormat="1">
      <c r="A1580" s="14"/>
      <c r="B1580" s="244"/>
      <c r="C1580" s="245"/>
      <c r="D1580" s="227" t="s">
        <v>248</v>
      </c>
      <c r="E1580" s="246" t="s">
        <v>19</v>
      </c>
      <c r="F1580" s="247" t="s">
        <v>1202</v>
      </c>
      <c r="G1580" s="245"/>
      <c r="H1580" s="248">
        <v>2.2000000000000002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248</v>
      </c>
      <c r="AU1580" s="254" t="s">
        <v>78</v>
      </c>
      <c r="AV1580" s="14" t="s">
        <v>78</v>
      </c>
      <c r="AW1580" s="14" t="s">
        <v>32</v>
      </c>
      <c r="AX1580" s="14" t="s">
        <v>69</v>
      </c>
      <c r="AY1580" s="254" t="s">
        <v>238</v>
      </c>
    </row>
    <row r="1581" s="16" customFormat="1">
      <c r="A1581" s="16"/>
      <c r="B1581" s="266"/>
      <c r="C1581" s="267"/>
      <c r="D1581" s="227" t="s">
        <v>248</v>
      </c>
      <c r="E1581" s="268" t="s">
        <v>19</v>
      </c>
      <c r="F1581" s="269" t="s">
        <v>541</v>
      </c>
      <c r="G1581" s="267"/>
      <c r="H1581" s="270">
        <v>4.4000000000000004</v>
      </c>
      <c r="I1581" s="271"/>
      <c r="J1581" s="267"/>
      <c r="K1581" s="267"/>
      <c r="L1581" s="272"/>
      <c r="M1581" s="273"/>
      <c r="N1581" s="274"/>
      <c r="O1581" s="274"/>
      <c r="P1581" s="274"/>
      <c r="Q1581" s="274"/>
      <c r="R1581" s="274"/>
      <c r="S1581" s="274"/>
      <c r="T1581" s="275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T1581" s="276" t="s">
        <v>248</v>
      </c>
      <c r="AU1581" s="276" t="s">
        <v>78</v>
      </c>
      <c r="AV1581" s="16" t="s">
        <v>109</v>
      </c>
      <c r="AW1581" s="16" t="s">
        <v>32</v>
      </c>
      <c r="AX1581" s="16" t="s">
        <v>69</v>
      </c>
      <c r="AY1581" s="276" t="s">
        <v>238</v>
      </c>
    </row>
    <row r="1582" s="15" customFormat="1">
      <c r="A1582" s="15"/>
      <c r="B1582" s="255"/>
      <c r="C1582" s="256"/>
      <c r="D1582" s="227" t="s">
        <v>248</v>
      </c>
      <c r="E1582" s="257" t="s">
        <v>19</v>
      </c>
      <c r="F1582" s="258" t="s">
        <v>253</v>
      </c>
      <c r="G1582" s="256"/>
      <c r="H1582" s="259">
        <v>10.9</v>
      </c>
      <c r="I1582" s="260"/>
      <c r="J1582" s="256"/>
      <c r="K1582" s="256"/>
      <c r="L1582" s="261"/>
      <c r="M1582" s="262"/>
      <c r="N1582" s="263"/>
      <c r="O1582" s="263"/>
      <c r="P1582" s="263"/>
      <c r="Q1582" s="263"/>
      <c r="R1582" s="263"/>
      <c r="S1582" s="263"/>
      <c r="T1582" s="264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65" t="s">
        <v>248</v>
      </c>
      <c r="AU1582" s="265" t="s">
        <v>78</v>
      </c>
      <c r="AV1582" s="15" t="s">
        <v>244</v>
      </c>
      <c r="AW1582" s="15" t="s">
        <v>32</v>
      </c>
      <c r="AX1582" s="15" t="s">
        <v>76</v>
      </c>
      <c r="AY1582" s="265" t="s">
        <v>238</v>
      </c>
    </row>
    <row r="1583" s="2" customFormat="1" ht="24.15" customHeight="1">
      <c r="A1583" s="39"/>
      <c r="B1583" s="40"/>
      <c r="C1583" s="214" t="s">
        <v>938</v>
      </c>
      <c r="D1583" s="214" t="s">
        <v>240</v>
      </c>
      <c r="E1583" s="215" t="s">
        <v>1437</v>
      </c>
      <c r="F1583" s="216" t="s">
        <v>1438</v>
      </c>
      <c r="G1583" s="217" t="s">
        <v>107</v>
      </c>
      <c r="H1583" s="218">
        <v>3.7999999999999998</v>
      </c>
      <c r="I1583" s="219"/>
      <c r="J1583" s="220">
        <f>ROUND(I1583*H1583,2)</f>
        <v>0</v>
      </c>
      <c r="K1583" s="216" t="s">
        <v>243</v>
      </c>
      <c r="L1583" s="45"/>
      <c r="M1583" s="221" t="s">
        <v>19</v>
      </c>
      <c r="N1583" s="222" t="s">
        <v>40</v>
      </c>
      <c r="O1583" s="85"/>
      <c r="P1583" s="223">
        <f>O1583*H1583</f>
        <v>0</v>
      </c>
      <c r="Q1583" s="223">
        <v>0</v>
      </c>
      <c r="R1583" s="223">
        <f>Q1583*H1583</f>
        <v>0</v>
      </c>
      <c r="S1583" s="223">
        <v>0.065000000000000002</v>
      </c>
      <c r="T1583" s="224">
        <f>S1583*H1583</f>
        <v>0.247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244</v>
      </c>
      <c r="AT1583" s="225" t="s">
        <v>240</v>
      </c>
      <c r="AU1583" s="225" t="s">
        <v>78</v>
      </c>
      <c r="AY1583" s="18" t="s">
        <v>238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76</v>
      </c>
      <c r="BK1583" s="226">
        <f>ROUND(I1583*H1583,2)</f>
        <v>0</v>
      </c>
      <c r="BL1583" s="18" t="s">
        <v>244</v>
      </c>
      <c r="BM1583" s="225" t="s">
        <v>1439</v>
      </c>
    </row>
    <row r="1584" s="2" customFormat="1">
      <c r="A1584" s="39"/>
      <c r="B1584" s="40"/>
      <c r="C1584" s="41"/>
      <c r="D1584" s="227" t="s">
        <v>245</v>
      </c>
      <c r="E1584" s="41"/>
      <c r="F1584" s="228" t="s">
        <v>1438</v>
      </c>
      <c r="G1584" s="41"/>
      <c r="H1584" s="41"/>
      <c r="I1584" s="229"/>
      <c r="J1584" s="41"/>
      <c r="K1584" s="41"/>
      <c r="L1584" s="45"/>
      <c r="M1584" s="230"/>
      <c r="N1584" s="231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245</v>
      </c>
      <c r="AU1584" s="18" t="s">
        <v>78</v>
      </c>
    </row>
    <row r="1585" s="2" customFormat="1">
      <c r="A1585" s="39"/>
      <c r="B1585" s="40"/>
      <c r="C1585" s="41"/>
      <c r="D1585" s="232" t="s">
        <v>246</v>
      </c>
      <c r="E1585" s="41"/>
      <c r="F1585" s="233" t="s">
        <v>1440</v>
      </c>
      <c r="G1585" s="41"/>
      <c r="H1585" s="41"/>
      <c r="I1585" s="229"/>
      <c r="J1585" s="41"/>
      <c r="K1585" s="41"/>
      <c r="L1585" s="45"/>
      <c r="M1585" s="230"/>
      <c r="N1585" s="231"/>
      <c r="O1585" s="85"/>
      <c r="P1585" s="85"/>
      <c r="Q1585" s="85"/>
      <c r="R1585" s="85"/>
      <c r="S1585" s="85"/>
      <c r="T1585" s="86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T1585" s="18" t="s">
        <v>246</v>
      </c>
      <c r="AU1585" s="18" t="s">
        <v>78</v>
      </c>
    </row>
    <row r="1586" s="13" customFormat="1">
      <c r="A1586" s="13"/>
      <c r="B1586" s="234"/>
      <c r="C1586" s="235"/>
      <c r="D1586" s="227" t="s">
        <v>248</v>
      </c>
      <c r="E1586" s="236" t="s">
        <v>19</v>
      </c>
      <c r="F1586" s="237" t="s">
        <v>533</v>
      </c>
      <c r="G1586" s="235"/>
      <c r="H1586" s="236" t="s">
        <v>19</v>
      </c>
      <c r="I1586" s="238"/>
      <c r="J1586" s="235"/>
      <c r="K1586" s="235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248</v>
      </c>
      <c r="AU1586" s="243" t="s">
        <v>78</v>
      </c>
      <c r="AV1586" s="13" t="s">
        <v>76</v>
      </c>
      <c r="AW1586" s="13" t="s">
        <v>32</v>
      </c>
      <c r="AX1586" s="13" t="s">
        <v>69</v>
      </c>
      <c r="AY1586" s="243" t="s">
        <v>238</v>
      </c>
    </row>
    <row r="1587" s="13" customFormat="1">
      <c r="A1587" s="13"/>
      <c r="B1587" s="234"/>
      <c r="C1587" s="235"/>
      <c r="D1587" s="227" t="s">
        <v>248</v>
      </c>
      <c r="E1587" s="236" t="s">
        <v>19</v>
      </c>
      <c r="F1587" s="237" t="s">
        <v>559</v>
      </c>
      <c r="G1587" s="235"/>
      <c r="H1587" s="236" t="s">
        <v>19</v>
      </c>
      <c r="I1587" s="238"/>
      <c r="J1587" s="235"/>
      <c r="K1587" s="235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248</v>
      </c>
      <c r="AU1587" s="243" t="s">
        <v>78</v>
      </c>
      <c r="AV1587" s="13" t="s">
        <v>76</v>
      </c>
      <c r="AW1587" s="13" t="s">
        <v>32</v>
      </c>
      <c r="AX1587" s="13" t="s">
        <v>69</v>
      </c>
      <c r="AY1587" s="243" t="s">
        <v>238</v>
      </c>
    </row>
    <row r="1588" s="14" customFormat="1">
      <c r="A1588" s="14"/>
      <c r="B1588" s="244"/>
      <c r="C1588" s="245"/>
      <c r="D1588" s="227" t="s">
        <v>248</v>
      </c>
      <c r="E1588" s="246" t="s">
        <v>19</v>
      </c>
      <c r="F1588" s="247" t="s">
        <v>1441</v>
      </c>
      <c r="G1588" s="245"/>
      <c r="H1588" s="248">
        <v>3.7999999999999998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248</v>
      </c>
      <c r="AU1588" s="254" t="s">
        <v>78</v>
      </c>
      <c r="AV1588" s="14" t="s">
        <v>78</v>
      </c>
      <c r="AW1588" s="14" t="s">
        <v>32</v>
      </c>
      <c r="AX1588" s="14" t="s">
        <v>69</v>
      </c>
      <c r="AY1588" s="254" t="s">
        <v>238</v>
      </c>
    </row>
    <row r="1589" s="15" customFormat="1">
      <c r="A1589" s="15"/>
      <c r="B1589" s="255"/>
      <c r="C1589" s="256"/>
      <c r="D1589" s="227" t="s">
        <v>248</v>
      </c>
      <c r="E1589" s="257" t="s">
        <v>19</v>
      </c>
      <c r="F1589" s="258" t="s">
        <v>253</v>
      </c>
      <c r="G1589" s="256"/>
      <c r="H1589" s="259">
        <v>3.7999999999999998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248</v>
      </c>
      <c r="AU1589" s="265" t="s">
        <v>78</v>
      </c>
      <c r="AV1589" s="15" t="s">
        <v>244</v>
      </c>
      <c r="AW1589" s="15" t="s">
        <v>32</v>
      </c>
      <c r="AX1589" s="15" t="s">
        <v>76</v>
      </c>
      <c r="AY1589" s="265" t="s">
        <v>238</v>
      </c>
    </row>
    <row r="1590" s="2" customFormat="1" ht="24.15" customHeight="1">
      <c r="A1590" s="39"/>
      <c r="B1590" s="40"/>
      <c r="C1590" s="214" t="s">
        <v>1442</v>
      </c>
      <c r="D1590" s="214" t="s">
        <v>240</v>
      </c>
      <c r="E1590" s="215" t="s">
        <v>1443</v>
      </c>
      <c r="F1590" s="216" t="s">
        <v>1444</v>
      </c>
      <c r="G1590" s="217" t="s">
        <v>107</v>
      </c>
      <c r="H1590" s="218">
        <v>12.85</v>
      </c>
      <c r="I1590" s="219"/>
      <c r="J1590" s="220">
        <f>ROUND(I1590*H1590,2)</f>
        <v>0</v>
      </c>
      <c r="K1590" s="216" t="s">
        <v>581</v>
      </c>
      <c r="L1590" s="45"/>
      <c r="M1590" s="221" t="s">
        <v>19</v>
      </c>
      <c r="N1590" s="222" t="s">
        <v>40</v>
      </c>
      <c r="O1590" s="85"/>
      <c r="P1590" s="223">
        <f>O1590*H1590</f>
        <v>0</v>
      </c>
      <c r="Q1590" s="223">
        <v>0</v>
      </c>
      <c r="R1590" s="223">
        <f>Q1590*H1590</f>
        <v>0</v>
      </c>
      <c r="S1590" s="223">
        <v>0.097000000000000003</v>
      </c>
      <c r="T1590" s="224">
        <f>S1590*H1590</f>
        <v>1.2464500000000001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25" t="s">
        <v>244</v>
      </c>
      <c r="AT1590" s="225" t="s">
        <v>240</v>
      </c>
      <c r="AU1590" s="225" t="s">
        <v>78</v>
      </c>
      <c r="AY1590" s="18" t="s">
        <v>238</v>
      </c>
      <c r="BE1590" s="226">
        <f>IF(N1590="základní",J1590,0)</f>
        <v>0</v>
      </c>
      <c r="BF1590" s="226">
        <f>IF(N1590="snížená",J1590,0)</f>
        <v>0</v>
      </c>
      <c r="BG1590" s="226">
        <f>IF(N1590="zákl. přenesená",J1590,0)</f>
        <v>0</v>
      </c>
      <c r="BH1590" s="226">
        <f>IF(N1590="sníž. přenesená",J1590,0)</f>
        <v>0</v>
      </c>
      <c r="BI1590" s="226">
        <f>IF(N1590="nulová",J1590,0)</f>
        <v>0</v>
      </c>
      <c r="BJ1590" s="18" t="s">
        <v>76</v>
      </c>
      <c r="BK1590" s="226">
        <f>ROUND(I1590*H1590,2)</f>
        <v>0</v>
      </c>
      <c r="BL1590" s="18" t="s">
        <v>244</v>
      </c>
      <c r="BM1590" s="225" t="s">
        <v>1445</v>
      </c>
    </row>
    <row r="1591" s="2" customFormat="1">
      <c r="A1591" s="39"/>
      <c r="B1591" s="40"/>
      <c r="C1591" s="41"/>
      <c r="D1591" s="227" t="s">
        <v>245</v>
      </c>
      <c r="E1591" s="41"/>
      <c r="F1591" s="228" t="s">
        <v>1444</v>
      </c>
      <c r="G1591" s="41"/>
      <c r="H1591" s="41"/>
      <c r="I1591" s="229"/>
      <c r="J1591" s="41"/>
      <c r="K1591" s="41"/>
      <c r="L1591" s="45"/>
      <c r="M1591" s="230"/>
      <c r="N1591" s="231"/>
      <c r="O1591" s="85"/>
      <c r="P1591" s="85"/>
      <c r="Q1591" s="85"/>
      <c r="R1591" s="85"/>
      <c r="S1591" s="85"/>
      <c r="T1591" s="86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245</v>
      </c>
      <c r="AU1591" s="18" t="s">
        <v>78</v>
      </c>
    </row>
    <row r="1592" s="13" customFormat="1">
      <c r="A1592" s="13"/>
      <c r="B1592" s="234"/>
      <c r="C1592" s="235"/>
      <c r="D1592" s="227" t="s">
        <v>248</v>
      </c>
      <c r="E1592" s="236" t="s">
        <v>19</v>
      </c>
      <c r="F1592" s="237" t="s">
        <v>533</v>
      </c>
      <c r="G1592" s="235"/>
      <c r="H1592" s="236" t="s">
        <v>19</v>
      </c>
      <c r="I1592" s="238"/>
      <c r="J1592" s="235"/>
      <c r="K1592" s="235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248</v>
      </c>
      <c r="AU1592" s="243" t="s">
        <v>78</v>
      </c>
      <c r="AV1592" s="13" t="s">
        <v>76</v>
      </c>
      <c r="AW1592" s="13" t="s">
        <v>32</v>
      </c>
      <c r="AX1592" s="13" t="s">
        <v>69</v>
      </c>
      <c r="AY1592" s="243" t="s">
        <v>238</v>
      </c>
    </row>
    <row r="1593" s="13" customFormat="1">
      <c r="A1593" s="13"/>
      <c r="B1593" s="234"/>
      <c r="C1593" s="235"/>
      <c r="D1593" s="227" t="s">
        <v>248</v>
      </c>
      <c r="E1593" s="236" t="s">
        <v>19</v>
      </c>
      <c r="F1593" s="237" t="s">
        <v>1204</v>
      </c>
      <c r="G1593" s="235"/>
      <c r="H1593" s="236" t="s">
        <v>19</v>
      </c>
      <c r="I1593" s="238"/>
      <c r="J1593" s="235"/>
      <c r="K1593" s="235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248</v>
      </c>
      <c r="AU1593" s="243" t="s">
        <v>78</v>
      </c>
      <c r="AV1593" s="13" t="s">
        <v>76</v>
      </c>
      <c r="AW1593" s="13" t="s">
        <v>32</v>
      </c>
      <c r="AX1593" s="13" t="s">
        <v>69</v>
      </c>
      <c r="AY1593" s="243" t="s">
        <v>238</v>
      </c>
    </row>
    <row r="1594" s="14" customFormat="1">
      <c r="A1594" s="14"/>
      <c r="B1594" s="244"/>
      <c r="C1594" s="245"/>
      <c r="D1594" s="227" t="s">
        <v>248</v>
      </c>
      <c r="E1594" s="246" t="s">
        <v>19</v>
      </c>
      <c r="F1594" s="247" t="s">
        <v>1446</v>
      </c>
      <c r="G1594" s="245"/>
      <c r="H1594" s="248">
        <v>12.85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248</v>
      </c>
      <c r="AU1594" s="254" t="s">
        <v>78</v>
      </c>
      <c r="AV1594" s="14" t="s">
        <v>78</v>
      </c>
      <c r="AW1594" s="14" t="s">
        <v>32</v>
      </c>
      <c r="AX1594" s="14" t="s">
        <v>69</v>
      </c>
      <c r="AY1594" s="254" t="s">
        <v>238</v>
      </c>
    </row>
    <row r="1595" s="15" customFormat="1">
      <c r="A1595" s="15"/>
      <c r="B1595" s="255"/>
      <c r="C1595" s="256"/>
      <c r="D1595" s="227" t="s">
        <v>248</v>
      </c>
      <c r="E1595" s="257" t="s">
        <v>19</v>
      </c>
      <c r="F1595" s="258" t="s">
        <v>253</v>
      </c>
      <c r="G1595" s="256"/>
      <c r="H1595" s="259">
        <v>12.85</v>
      </c>
      <c r="I1595" s="260"/>
      <c r="J1595" s="256"/>
      <c r="K1595" s="256"/>
      <c r="L1595" s="261"/>
      <c r="M1595" s="262"/>
      <c r="N1595" s="263"/>
      <c r="O1595" s="263"/>
      <c r="P1595" s="263"/>
      <c r="Q1595" s="263"/>
      <c r="R1595" s="263"/>
      <c r="S1595" s="263"/>
      <c r="T1595" s="264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5" t="s">
        <v>248</v>
      </c>
      <c r="AU1595" s="265" t="s">
        <v>78</v>
      </c>
      <c r="AV1595" s="15" t="s">
        <v>244</v>
      </c>
      <c r="AW1595" s="15" t="s">
        <v>32</v>
      </c>
      <c r="AX1595" s="15" t="s">
        <v>76</v>
      </c>
      <c r="AY1595" s="265" t="s">
        <v>238</v>
      </c>
    </row>
    <row r="1596" s="2" customFormat="1" ht="24.15" customHeight="1">
      <c r="A1596" s="39"/>
      <c r="B1596" s="40"/>
      <c r="C1596" s="214" t="s">
        <v>944</v>
      </c>
      <c r="D1596" s="214" t="s">
        <v>240</v>
      </c>
      <c r="E1596" s="215" t="s">
        <v>1447</v>
      </c>
      <c r="F1596" s="216" t="s">
        <v>1448</v>
      </c>
      <c r="G1596" s="217" t="s">
        <v>107</v>
      </c>
      <c r="H1596" s="218">
        <v>0.93500000000000005</v>
      </c>
      <c r="I1596" s="219"/>
      <c r="J1596" s="220">
        <f>ROUND(I1596*H1596,2)</f>
        <v>0</v>
      </c>
      <c r="K1596" s="216" t="s">
        <v>243</v>
      </c>
      <c r="L1596" s="45"/>
      <c r="M1596" s="221" t="s">
        <v>19</v>
      </c>
      <c r="N1596" s="222" t="s">
        <v>40</v>
      </c>
      <c r="O1596" s="85"/>
      <c r="P1596" s="223">
        <f>O1596*H1596</f>
        <v>0</v>
      </c>
      <c r="Q1596" s="223">
        <v>0</v>
      </c>
      <c r="R1596" s="223">
        <f>Q1596*H1596</f>
        <v>0</v>
      </c>
      <c r="S1596" s="223">
        <v>0.021999999999999999</v>
      </c>
      <c r="T1596" s="224">
        <f>S1596*H1596</f>
        <v>0.020570000000000001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25" t="s">
        <v>244</v>
      </c>
      <c r="AT1596" s="225" t="s">
        <v>240</v>
      </c>
      <c r="AU1596" s="225" t="s">
        <v>78</v>
      </c>
      <c r="AY1596" s="18" t="s">
        <v>238</v>
      </c>
      <c r="BE1596" s="226">
        <f>IF(N1596="základní",J1596,0)</f>
        <v>0</v>
      </c>
      <c r="BF1596" s="226">
        <f>IF(N1596="snížená",J1596,0)</f>
        <v>0</v>
      </c>
      <c r="BG1596" s="226">
        <f>IF(N1596="zákl. přenesená",J1596,0)</f>
        <v>0</v>
      </c>
      <c r="BH1596" s="226">
        <f>IF(N1596="sníž. přenesená",J1596,0)</f>
        <v>0</v>
      </c>
      <c r="BI1596" s="226">
        <f>IF(N1596="nulová",J1596,0)</f>
        <v>0</v>
      </c>
      <c r="BJ1596" s="18" t="s">
        <v>76</v>
      </c>
      <c r="BK1596" s="226">
        <f>ROUND(I1596*H1596,2)</f>
        <v>0</v>
      </c>
      <c r="BL1596" s="18" t="s">
        <v>244</v>
      </c>
      <c r="BM1596" s="225" t="s">
        <v>1449</v>
      </c>
    </row>
    <row r="1597" s="2" customFormat="1">
      <c r="A1597" s="39"/>
      <c r="B1597" s="40"/>
      <c r="C1597" s="41"/>
      <c r="D1597" s="227" t="s">
        <v>245</v>
      </c>
      <c r="E1597" s="41"/>
      <c r="F1597" s="228" t="s">
        <v>1448</v>
      </c>
      <c r="G1597" s="41"/>
      <c r="H1597" s="41"/>
      <c r="I1597" s="229"/>
      <c r="J1597" s="41"/>
      <c r="K1597" s="41"/>
      <c r="L1597" s="45"/>
      <c r="M1597" s="230"/>
      <c r="N1597" s="231"/>
      <c r="O1597" s="85"/>
      <c r="P1597" s="85"/>
      <c r="Q1597" s="85"/>
      <c r="R1597" s="85"/>
      <c r="S1597" s="85"/>
      <c r="T1597" s="86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T1597" s="18" t="s">
        <v>245</v>
      </c>
      <c r="AU1597" s="18" t="s">
        <v>78</v>
      </c>
    </row>
    <row r="1598" s="2" customFormat="1">
      <c r="A1598" s="39"/>
      <c r="B1598" s="40"/>
      <c r="C1598" s="41"/>
      <c r="D1598" s="232" t="s">
        <v>246</v>
      </c>
      <c r="E1598" s="41"/>
      <c r="F1598" s="233" t="s">
        <v>1450</v>
      </c>
      <c r="G1598" s="41"/>
      <c r="H1598" s="41"/>
      <c r="I1598" s="229"/>
      <c r="J1598" s="41"/>
      <c r="K1598" s="41"/>
      <c r="L1598" s="45"/>
      <c r="M1598" s="230"/>
      <c r="N1598" s="231"/>
      <c r="O1598" s="85"/>
      <c r="P1598" s="85"/>
      <c r="Q1598" s="85"/>
      <c r="R1598" s="85"/>
      <c r="S1598" s="85"/>
      <c r="T1598" s="86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246</v>
      </c>
      <c r="AU1598" s="18" t="s">
        <v>78</v>
      </c>
    </row>
    <row r="1599" s="13" customFormat="1">
      <c r="A1599" s="13"/>
      <c r="B1599" s="234"/>
      <c r="C1599" s="235"/>
      <c r="D1599" s="227" t="s">
        <v>248</v>
      </c>
      <c r="E1599" s="236" t="s">
        <v>19</v>
      </c>
      <c r="F1599" s="237" t="s">
        <v>513</v>
      </c>
      <c r="G1599" s="235"/>
      <c r="H1599" s="236" t="s">
        <v>19</v>
      </c>
      <c r="I1599" s="238"/>
      <c r="J1599" s="235"/>
      <c r="K1599" s="235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248</v>
      </c>
      <c r="AU1599" s="243" t="s">
        <v>78</v>
      </c>
      <c r="AV1599" s="13" t="s">
        <v>76</v>
      </c>
      <c r="AW1599" s="13" t="s">
        <v>32</v>
      </c>
      <c r="AX1599" s="13" t="s">
        <v>69</v>
      </c>
      <c r="AY1599" s="243" t="s">
        <v>238</v>
      </c>
    </row>
    <row r="1600" s="14" customFormat="1">
      <c r="A1600" s="14"/>
      <c r="B1600" s="244"/>
      <c r="C1600" s="245"/>
      <c r="D1600" s="227" t="s">
        <v>248</v>
      </c>
      <c r="E1600" s="246" t="s">
        <v>19</v>
      </c>
      <c r="F1600" s="247" t="s">
        <v>1451</v>
      </c>
      <c r="G1600" s="245"/>
      <c r="H1600" s="248">
        <v>0.93500000000000005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248</v>
      </c>
      <c r="AU1600" s="254" t="s">
        <v>78</v>
      </c>
      <c r="AV1600" s="14" t="s">
        <v>78</v>
      </c>
      <c r="AW1600" s="14" t="s">
        <v>32</v>
      </c>
      <c r="AX1600" s="14" t="s">
        <v>69</v>
      </c>
      <c r="AY1600" s="254" t="s">
        <v>238</v>
      </c>
    </row>
    <row r="1601" s="16" customFormat="1">
      <c r="A1601" s="16"/>
      <c r="B1601" s="266"/>
      <c r="C1601" s="267"/>
      <c r="D1601" s="227" t="s">
        <v>248</v>
      </c>
      <c r="E1601" s="268" t="s">
        <v>19</v>
      </c>
      <c r="F1601" s="269" t="s">
        <v>264</v>
      </c>
      <c r="G1601" s="267"/>
      <c r="H1601" s="270">
        <v>0.93500000000000005</v>
      </c>
      <c r="I1601" s="271"/>
      <c r="J1601" s="267"/>
      <c r="K1601" s="267"/>
      <c r="L1601" s="272"/>
      <c r="M1601" s="273"/>
      <c r="N1601" s="274"/>
      <c r="O1601" s="274"/>
      <c r="P1601" s="274"/>
      <c r="Q1601" s="274"/>
      <c r="R1601" s="274"/>
      <c r="S1601" s="274"/>
      <c r="T1601" s="275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T1601" s="276" t="s">
        <v>248</v>
      </c>
      <c r="AU1601" s="276" t="s">
        <v>78</v>
      </c>
      <c r="AV1601" s="16" t="s">
        <v>109</v>
      </c>
      <c r="AW1601" s="16" t="s">
        <v>32</v>
      </c>
      <c r="AX1601" s="16" t="s">
        <v>69</v>
      </c>
      <c r="AY1601" s="276" t="s">
        <v>238</v>
      </c>
    </row>
    <row r="1602" s="15" customFormat="1">
      <c r="A1602" s="15"/>
      <c r="B1602" s="255"/>
      <c r="C1602" s="256"/>
      <c r="D1602" s="227" t="s">
        <v>248</v>
      </c>
      <c r="E1602" s="257" t="s">
        <v>19</v>
      </c>
      <c r="F1602" s="258" t="s">
        <v>253</v>
      </c>
      <c r="G1602" s="256"/>
      <c r="H1602" s="259">
        <v>0.93500000000000005</v>
      </c>
      <c r="I1602" s="260"/>
      <c r="J1602" s="256"/>
      <c r="K1602" s="256"/>
      <c r="L1602" s="261"/>
      <c r="M1602" s="262"/>
      <c r="N1602" s="263"/>
      <c r="O1602" s="263"/>
      <c r="P1602" s="263"/>
      <c r="Q1602" s="263"/>
      <c r="R1602" s="263"/>
      <c r="S1602" s="263"/>
      <c r="T1602" s="264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5" t="s">
        <v>248</v>
      </c>
      <c r="AU1602" s="265" t="s">
        <v>78</v>
      </c>
      <c r="AV1602" s="15" t="s">
        <v>244</v>
      </c>
      <c r="AW1602" s="15" t="s">
        <v>32</v>
      </c>
      <c r="AX1602" s="15" t="s">
        <v>76</v>
      </c>
      <c r="AY1602" s="265" t="s">
        <v>238</v>
      </c>
    </row>
    <row r="1603" s="2" customFormat="1" ht="24.15" customHeight="1">
      <c r="A1603" s="39"/>
      <c r="B1603" s="40"/>
      <c r="C1603" s="214" t="s">
        <v>1452</v>
      </c>
      <c r="D1603" s="214" t="s">
        <v>240</v>
      </c>
      <c r="E1603" s="215" t="s">
        <v>1453</v>
      </c>
      <c r="F1603" s="216" t="s">
        <v>1454</v>
      </c>
      <c r="G1603" s="217" t="s">
        <v>107</v>
      </c>
      <c r="H1603" s="218">
        <v>30.875</v>
      </c>
      <c r="I1603" s="219"/>
      <c r="J1603" s="220">
        <f>ROUND(I1603*H1603,2)</f>
        <v>0</v>
      </c>
      <c r="K1603" s="216" t="s">
        <v>243</v>
      </c>
      <c r="L1603" s="45"/>
      <c r="M1603" s="221" t="s">
        <v>19</v>
      </c>
      <c r="N1603" s="222" t="s">
        <v>40</v>
      </c>
      <c r="O1603" s="85"/>
      <c r="P1603" s="223">
        <f>O1603*H1603</f>
        <v>0</v>
      </c>
      <c r="Q1603" s="223">
        <v>0</v>
      </c>
      <c r="R1603" s="223">
        <f>Q1603*H1603</f>
        <v>0</v>
      </c>
      <c r="S1603" s="223">
        <v>0.021999999999999999</v>
      </c>
      <c r="T1603" s="224">
        <f>S1603*H1603</f>
        <v>0.67924999999999991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244</v>
      </c>
      <c r="AT1603" s="225" t="s">
        <v>240</v>
      </c>
      <c r="AU1603" s="225" t="s">
        <v>78</v>
      </c>
      <c r="AY1603" s="18" t="s">
        <v>238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76</v>
      </c>
      <c r="BK1603" s="226">
        <f>ROUND(I1603*H1603,2)</f>
        <v>0</v>
      </c>
      <c r="BL1603" s="18" t="s">
        <v>244</v>
      </c>
      <c r="BM1603" s="225" t="s">
        <v>1455</v>
      </c>
    </row>
    <row r="1604" s="2" customFormat="1">
      <c r="A1604" s="39"/>
      <c r="B1604" s="40"/>
      <c r="C1604" s="41"/>
      <c r="D1604" s="227" t="s">
        <v>245</v>
      </c>
      <c r="E1604" s="41"/>
      <c r="F1604" s="228" t="s">
        <v>1454</v>
      </c>
      <c r="G1604" s="41"/>
      <c r="H1604" s="41"/>
      <c r="I1604" s="229"/>
      <c r="J1604" s="41"/>
      <c r="K1604" s="41"/>
      <c r="L1604" s="45"/>
      <c r="M1604" s="230"/>
      <c r="N1604" s="231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245</v>
      </c>
      <c r="AU1604" s="18" t="s">
        <v>78</v>
      </c>
    </row>
    <row r="1605" s="2" customFormat="1">
      <c r="A1605" s="39"/>
      <c r="B1605" s="40"/>
      <c r="C1605" s="41"/>
      <c r="D1605" s="232" t="s">
        <v>246</v>
      </c>
      <c r="E1605" s="41"/>
      <c r="F1605" s="233" t="s">
        <v>1456</v>
      </c>
      <c r="G1605" s="41"/>
      <c r="H1605" s="41"/>
      <c r="I1605" s="229"/>
      <c r="J1605" s="41"/>
      <c r="K1605" s="41"/>
      <c r="L1605" s="45"/>
      <c r="M1605" s="230"/>
      <c r="N1605" s="231"/>
      <c r="O1605" s="85"/>
      <c r="P1605" s="85"/>
      <c r="Q1605" s="85"/>
      <c r="R1605" s="85"/>
      <c r="S1605" s="85"/>
      <c r="T1605" s="86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T1605" s="18" t="s">
        <v>246</v>
      </c>
      <c r="AU1605" s="18" t="s">
        <v>78</v>
      </c>
    </row>
    <row r="1606" s="13" customFormat="1">
      <c r="A1606" s="13"/>
      <c r="B1606" s="234"/>
      <c r="C1606" s="235"/>
      <c r="D1606" s="227" t="s">
        <v>248</v>
      </c>
      <c r="E1606" s="236" t="s">
        <v>19</v>
      </c>
      <c r="F1606" s="237" t="s">
        <v>533</v>
      </c>
      <c r="G1606" s="235"/>
      <c r="H1606" s="236" t="s">
        <v>19</v>
      </c>
      <c r="I1606" s="238"/>
      <c r="J1606" s="235"/>
      <c r="K1606" s="235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248</v>
      </c>
      <c r="AU1606" s="243" t="s">
        <v>78</v>
      </c>
      <c r="AV1606" s="13" t="s">
        <v>76</v>
      </c>
      <c r="AW1606" s="13" t="s">
        <v>32</v>
      </c>
      <c r="AX1606" s="13" t="s">
        <v>69</v>
      </c>
      <c r="AY1606" s="243" t="s">
        <v>238</v>
      </c>
    </row>
    <row r="1607" s="13" customFormat="1">
      <c r="A1607" s="13"/>
      <c r="B1607" s="234"/>
      <c r="C1607" s="235"/>
      <c r="D1607" s="227" t="s">
        <v>248</v>
      </c>
      <c r="E1607" s="236" t="s">
        <v>19</v>
      </c>
      <c r="F1607" s="237" t="s">
        <v>1457</v>
      </c>
      <c r="G1607" s="235"/>
      <c r="H1607" s="236" t="s">
        <v>19</v>
      </c>
      <c r="I1607" s="238"/>
      <c r="J1607" s="235"/>
      <c r="K1607" s="235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248</v>
      </c>
      <c r="AU1607" s="243" t="s">
        <v>78</v>
      </c>
      <c r="AV1607" s="13" t="s">
        <v>76</v>
      </c>
      <c r="AW1607" s="13" t="s">
        <v>32</v>
      </c>
      <c r="AX1607" s="13" t="s">
        <v>69</v>
      </c>
      <c r="AY1607" s="243" t="s">
        <v>238</v>
      </c>
    </row>
    <row r="1608" s="14" customFormat="1">
      <c r="A1608" s="14"/>
      <c r="B1608" s="244"/>
      <c r="C1608" s="245"/>
      <c r="D1608" s="227" t="s">
        <v>248</v>
      </c>
      <c r="E1608" s="246" t="s">
        <v>19</v>
      </c>
      <c r="F1608" s="247" t="s">
        <v>1458</v>
      </c>
      <c r="G1608" s="245"/>
      <c r="H1608" s="248">
        <v>30.875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248</v>
      </c>
      <c r="AU1608" s="254" t="s">
        <v>78</v>
      </c>
      <c r="AV1608" s="14" t="s">
        <v>78</v>
      </c>
      <c r="AW1608" s="14" t="s">
        <v>32</v>
      </c>
      <c r="AX1608" s="14" t="s">
        <v>69</v>
      </c>
      <c r="AY1608" s="254" t="s">
        <v>238</v>
      </c>
    </row>
    <row r="1609" s="15" customFormat="1">
      <c r="A1609" s="15"/>
      <c r="B1609" s="255"/>
      <c r="C1609" s="256"/>
      <c r="D1609" s="227" t="s">
        <v>248</v>
      </c>
      <c r="E1609" s="257" t="s">
        <v>19</v>
      </c>
      <c r="F1609" s="258" t="s">
        <v>253</v>
      </c>
      <c r="G1609" s="256"/>
      <c r="H1609" s="259">
        <v>30.875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5" t="s">
        <v>248</v>
      </c>
      <c r="AU1609" s="265" t="s">
        <v>78</v>
      </c>
      <c r="AV1609" s="15" t="s">
        <v>244</v>
      </c>
      <c r="AW1609" s="15" t="s">
        <v>32</v>
      </c>
      <c r="AX1609" s="15" t="s">
        <v>76</v>
      </c>
      <c r="AY1609" s="265" t="s">
        <v>238</v>
      </c>
    </row>
    <row r="1610" s="2" customFormat="1" ht="24.15" customHeight="1">
      <c r="A1610" s="39"/>
      <c r="B1610" s="40"/>
      <c r="C1610" s="214" t="s">
        <v>949</v>
      </c>
      <c r="D1610" s="214" t="s">
        <v>240</v>
      </c>
      <c r="E1610" s="215" t="s">
        <v>1459</v>
      </c>
      <c r="F1610" s="216" t="s">
        <v>1460</v>
      </c>
      <c r="G1610" s="217" t="s">
        <v>107</v>
      </c>
      <c r="H1610" s="218">
        <v>43.07</v>
      </c>
      <c r="I1610" s="219"/>
      <c r="J1610" s="220">
        <f>ROUND(I1610*H1610,2)</f>
        <v>0</v>
      </c>
      <c r="K1610" s="216" t="s">
        <v>243</v>
      </c>
      <c r="L1610" s="45"/>
      <c r="M1610" s="221" t="s">
        <v>19</v>
      </c>
      <c r="N1610" s="222" t="s">
        <v>40</v>
      </c>
      <c r="O1610" s="85"/>
      <c r="P1610" s="223">
        <f>O1610*H1610</f>
        <v>0</v>
      </c>
      <c r="Q1610" s="223">
        <v>0</v>
      </c>
      <c r="R1610" s="223">
        <f>Q1610*H1610</f>
        <v>0</v>
      </c>
      <c r="S1610" s="223">
        <v>0.033000000000000002</v>
      </c>
      <c r="T1610" s="224">
        <f>S1610*H1610</f>
        <v>1.4213100000000001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25" t="s">
        <v>244</v>
      </c>
      <c r="AT1610" s="225" t="s">
        <v>240</v>
      </c>
      <c r="AU1610" s="225" t="s">
        <v>78</v>
      </c>
      <c r="AY1610" s="18" t="s">
        <v>238</v>
      </c>
      <c r="BE1610" s="226">
        <f>IF(N1610="základní",J1610,0)</f>
        <v>0</v>
      </c>
      <c r="BF1610" s="226">
        <f>IF(N1610="snížená",J1610,0)</f>
        <v>0</v>
      </c>
      <c r="BG1610" s="226">
        <f>IF(N1610="zákl. přenesená",J1610,0)</f>
        <v>0</v>
      </c>
      <c r="BH1610" s="226">
        <f>IF(N1610="sníž. přenesená",J1610,0)</f>
        <v>0</v>
      </c>
      <c r="BI1610" s="226">
        <f>IF(N1610="nulová",J1610,0)</f>
        <v>0</v>
      </c>
      <c r="BJ1610" s="18" t="s">
        <v>76</v>
      </c>
      <c r="BK1610" s="226">
        <f>ROUND(I1610*H1610,2)</f>
        <v>0</v>
      </c>
      <c r="BL1610" s="18" t="s">
        <v>244</v>
      </c>
      <c r="BM1610" s="225" t="s">
        <v>1461</v>
      </c>
    </row>
    <row r="1611" s="2" customFormat="1">
      <c r="A1611" s="39"/>
      <c r="B1611" s="40"/>
      <c r="C1611" s="41"/>
      <c r="D1611" s="227" t="s">
        <v>245</v>
      </c>
      <c r="E1611" s="41"/>
      <c r="F1611" s="228" t="s">
        <v>1460</v>
      </c>
      <c r="G1611" s="41"/>
      <c r="H1611" s="41"/>
      <c r="I1611" s="229"/>
      <c r="J1611" s="41"/>
      <c r="K1611" s="41"/>
      <c r="L1611" s="45"/>
      <c r="M1611" s="230"/>
      <c r="N1611" s="231"/>
      <c r="O1611" s="85"/>
      <c r="P1611" s="85"/>
      <c r="Q1611" s="85"/>
      <c r="R1611" s="85"/>
      <c r="S1611" s="85"/>
      <c r="T1611" s="86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245</v>
      </c>
      <c r="AU1611" s="18" t="s">
        <v>78</v>
      </c>
    </row>
    <row r="1612" s="2" customFormat="1">
      <c r="A1612" s="39"/>
      <c r="B1612" s="40"/>
      <c r="C1612" s="41"/>
      <c r="D1612" s="232" t="s">
        <v>246</v>
      </c>
      <c r="E1612" s="41"/>
      <c r="F1612" s="233" t="s">
        <v>1462</v>
      </c>
      <c r="G1612" s="41"/>
      <c r="H1612" s="41"/>
      <c r="I1612" s="229"/>
      <c r="J1612" s="41"/>
      <c r="K1612" s="41"/>
      <c r="L1612" s="45"/>
      <c r="M1612" s="230"/>
      <c r="N1612" s="231"/>
      <c r="O1612" s="85"/>
      <c r="P1612" s="85"/>
      <c r="Q1612" s="85"/>
      <c r="R1612" s="85"/>
      <c r="S1612" s="85"/>
      <c r="T1612" s="86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246</v>
      </c>
      <c r="AU1612" s="18" t="s">
        <v>78</v>
      </c>
    </row>
    <row r="1613" s="13" customFormat="1">
      <c r="A1613" s="13"/>
      <c r="B1613" s="234"/>
      <c r="C1613" s="235"/>
      <c r="D1613" s="227" t="s">
        <v>248</v>
      </c>
      <c r="E1613" s="236" t="s">
        <v>19</v>
      </c>
      <c r="F1613" s="237" t="s">
        <v>533</v>
      </c>
      <c r="G1613" s="235"/>
      <c r="H1613" s="236" t="s">
        <v>19</v>
      </c>
      <c r="I1613" s="238"/>
      <c r="J1613" s="235"/>
      <c r="K1613" s="235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248</v>
      </c>
      <c r="AU1613" s="243" t="s">
        <v>78</v>
      </c>
      <c r="AV1613" s="13" t="s">
        <v>76</v>
      </c>
      <c r="AW1613" s="13" t="s">
        <v>32</v>
      </c>
      <c r="AX1613" s="13" t="s">
        <v>69</v>
      </c>
      <c r="AY1613" s="243" t="s">
        <v>238</v>
      </c>
    </row>
    <row r="1614" s="13" customFormat="1">
      <c r="A1614" s="13"/>
      <c r="B1614" s="234"/>
      <c r="C1614" s="235"/>
      <c r="D1614" s="227" t="s">
        <v>248</v>
      </c>
      <c r="E1614" s="236" t="s">
        <v>19</v>
      </c>
      <c r="F1614" s="237" t="s">
        <v>1463</v>
      </c>
      <c r="G1614" s="235"/>
      <c r="H1614" s="236" t="s">
        <v>19</v>
      </c>
      <c r="I1614" s="238"/>
      <c r="J1614" s="235"/>
      <c r="K1614" s="235"/>
      <c r="L1614" s="239"/>
      <c r="M1614" s="240"/>
      <c r="N1614" s="241"/>
      <c r="O1614" s="241"/>
      <c r="P1614" s="241"/>
      <c r="Q1614" s="241"/>
      <c r="R1614" s="241"/>
      <c r="S1614" s="241"/>
      <c r="T1614" s="24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3" t="s">
        <v>248</v>
      </c>
      <c r="AU1614" s="243" t="s">
        <v>78</v>
      </c>
      <c r="AV1614" s="13" t="s">
        <v>76</v>
      </c>
      <c r="AW1614" s="13" t="s">
        <v>32</v>
      </c>
      <c r="AX1614" s="13" t="s">
        <v>69</v>
      </c>
      <c r="AY1614" s="243" t="s">
        <v>238</v>
      </c>
    </row>
    <row r="1615" s="14" customFormat="1">
      <c r="A1615" s="14"/>
      <c r="B1615" s="244"/>
      <c r="C1615" s="245"/>
      <c r="D1615" s="227" t="s">
        <v>248</v>
      </c>
      <c r="E1615" s="246" t="s">
        <v>19</v>
      </c>
      <c r="F1615" s="247" t="s">
        <v>1464</v>
      </c>
      <c r="G1615" s="245"/>
      <c r="H1615" s="248">
        <v>43.07</v>
      </c>
      <c r="I1615" s="249"/>
      <c r="J1615" s="245"/>
      <c r="K1615" s="245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4" t="s">
        <v>248</v>
      </c>
      <c r="AU1615" s="254" t="s">
        <v>78</v>
      </c>
      <c r="AV1615" s="14" t="s">
        <v>78</v>
      </c>
      <c r="AW1615" s="14" t="s">
        <v>32</v>
      </c>
      <c r="AX1615" s="14" t="s">
        <v>69</v>
      </c>
      <c r="AY1615" s="254" t="s">
        <v>238</v>
      </c>
    </row>
    <row r="1616" s="15" customFormat="1">
      <c r="A1616" s="15"/>
      <c r="B1616" s="255"/>
      <c r="C1616" s="256"/>
      <c r="D1616" s="227" t="s">
        <v>248</v>
      </c>
      <c r="E1616" s="257" t="s">
        <v>19</v>
      </c>
      <c r="F1616" s="258" t="s">
        <v>253</v>
      </c>
      <c r="G1616" s="256"/>
      <c r="H1616" s="259">
        <v>43.07</v>
      </c>
      <c r="I1616" s="260"/>
      <c r="J1616" s="256"/>
      <c r="K1616" s="256"/>
      <c r="L1616" s="261"/>
      <c r="M1616" s="262"/>
      <c r="N1616" s="263"/>
      <c r="O1616" s="263"/>
      <c r="P1616" s="263"/>
      <c r="Q1616" s="263"/>
      <c r="R1616" s="263"/>
      <c r="S1616" s="263"/>
      <c r="T1616" s="264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5" t="s">
        <v>248</v>
      </c>
      <c r="AU1616" s="265" t="s">
        <v>78</v>
      </c>
      <c r="AV1616" s="15" t="s">
        <v>244</v>
      </c>
      <c r="AW1616" s="15" t="s">
        <v>32</v>
      </c>
      <c r="AX1616" s="15" t="s">
        <v>76</v>
      </c>
      <c r="AY1616" s="265" t="s">
        <v>238</v>
      </c>
    </row>
    <row r="1617" s="2" customFormat="1" ht="24.15" customHeight="1">
      <c r="A1617" s="39"/>
      <c r="B1617" s="40"/>
      <c r="C1617" s="214" t="s">
        <v>1465</v>
      </c>
      <c r="D1617" s="214" t="s">
        <v>240</v>
      </c>
      <c r="E1617" s="215" t="s">
        <v>1466</v>
      </c>
      <c r="F1617" s="216" t="s">
        <v>1467</v>
      </c>
      <c r="G1617" s="217" t="s">
        <v>107</v>
      </c>
      <c r="H1617" s="218">
        <v>142.851</v>
      </c>
      <c r="I1617" s="219"/>
      <c r="J1617" s="220">
        <f>ROUND(I1617*H1617,2)</f>
        <v>0</v>
      </c>
      <c r="K1617" s="216" t="s">
        <v>243</v>
      </c>
      <c r="L1617" s="45"/>
      <c r="M1617" s="221" t="s">
        <v>19</v>
      </c>
      <c r="N1617" s="222" t="s">
        <v>40</v>
      </c>
      <c r="O1617" s="85"/>
      <c r="P1617" s="223">
        <f>O1617*H1617</f>
        <v>0</v>
      </c>
      <c r="Q1617" s="223">
        <v>0</v>
      </c>
      <c r="R1617" s="223">
        <f>Q1617*H1617</f>
        <v>0</v>
      </c>
      <c r="S1617" s="223">
        <v>0.045999999999999999</v>
      </c>
      <c r="T1617" s="224">
        <f>S1617*H1617</f>
        <v>6.5711459999999997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25" t="s">
        <v>244</v>
      </c>
      <c r="AT1617" s="225" t="s">
        <v>240</v>
      </c>
      <c r="AU1617" s="225" t="s">
        <v>78</v>
      </c>
      <c r="AY1617" s="18" t="s">
        <v>238</v>
      </c>
      <c r="BE1617" s="226">
        <f>IF(N1617="základní",J1617,0)</f>
        <v>0</v>
      </c>
      <c r="BF1617" s="226">
        <f>IF(N1617="snížená",J1617,0)</f>
        <v>0</v>
      </c>
      <c r="BG1617" s="226">
        <f>IF(N1617="zákl. přenesená",J1617,0)</f>
        <v>0</v>
      </c>
      <c r="BH1617" s="226">
        <f>IF(N1617="sníž. přenesená",J1617,0)</f>
        <v>0</v>
      </c>
      <c r="BI1617" s="226">
        <f>IF(N1617="nulová",J1617,0)</f>
        <v>0</v>
      </c>
      <c r="BJ1617" s="18" t="s">
        <v>76</v>
      </c>
      <c r="BK1617" s="226">
        <f>ROUND(I1617*H1617,2)</f>
        <v>0</v>
      </c>
      <c r="BL1617" s="18" t="s">
        <v>244</v>
      </c>
      <c r="BM1617" s="225" t="s">
        <v>1468</v>
      </c>
    </row>
    <row r="1618" s="2" customFormat="1">
      <c r="A1618" s="39"/>
      <c r="B1618" s="40"/>
      <c r="C1618" s="41"/>
      <c r="D1618" s="227" t="s">
        <v>245</v>
      </c>
      <c r="E1618" s="41"/>
      <c r="F1618" s="228" t="s">
        <v>1467</v>
      </c>
      <c r="G1618" s="41"/>
      <c r="H1618" s="41"/>
      <c r="I1618" s="229"/>
      <c r="J1618" s="41"/>
      <c r="K1618" s="41"/>
      <c r="L1618" s="45"/>
      <c r="M1618" s="230"/>
      <c r="N1618" s="231"/>
      <c r="O1618" s="85"/>
      <c r="P1618" s="85"/>
      <c r="Q1618" s="85"/>
      <c r="R1618" s="85"/>
      <c r="S1618" s="85"/>
      <c r="T1618" s="86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245</v>
      </c>
      <c r="AU1618" s="18" t="s">
        <v>78</v>
      </c>
    </row>
    <row r="1619" s="2" customFormat="1">
      <c r="A1619" s="39"/>
      <c r="B1619" s="40"/>
      <c r="C1619" s="41"/>
      <c r="D1619" s="232" t="s">
        <v>246</v>
      </c>
      <c r="E1619" s="41"/>
      <c r="F1619" s="233" t="s">
        <v>1469</v>
      </c>
      <c r="G1619" s="41"/>
      <c r="H1619" s="41"/>
      <c r="I1619" s="229"/>
      <c r="J1619" s="41"/>
      <c r="K1619" s="41"/>
      <c r="L1619" s="45"/>
      <c r="M1619" s="230"/>
      <c r="N1619" s="231"/>
      <c r="O1619" s="85"/>
      <c r="P1619" s="85"/>
      <c r="Q1619" s="85"/>
      <c r="R1619" s="85"/>
      <c r="S1619" s="85"/>
      <c r="T1619" s="86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T1619" s="18" t="s">
        <v>246</v>
      </c>
      <c r="AU1619" s="18" t="s">
        <v>78</v>
      </c>
    </row>
    <row r="1620" s="13" customFormat="1">
      <c r="A1620" s="13"/>
      <c r="B1620" s="234"/>
      <c r="C1620" s="235"/>
      <c r="D1620" s="227" t="s">
        <v>248</v>
      </c>
      <c r="E1620" s="236" t="s">
        <v>19</v>
      </c>
      <c r="F1620" s="237" t="s">
        <v>1470</v>
      </c>
      <c r="G1620" s="235"/>
      <c r="H1620" s="236" t="s">
        <v>19</v>
      </c>
      <c r="I1620" s="238"/>
      <c r="J1620" s="235"/>
      <c r="K1620" s="235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248</v>
      </c>
      <c r="AU1620" s="243" t="s">
        <v>78</v>
      </c>
      <c r="AV1620" s="13" t="s">
        <v>76</v>
      </c>
      <c r="AW1620" s="13" t="s">
        <v>32</v>
      </c>
      <c r="AX1620" s="13" t="s">
        <v>69</v>
      </c>
      <c r="AY1620" s="243" t="s">
        <v>238</v>
      </c>
    </row>
    <row r="1621" s="13" customFormat="1">
      <c r="A1621" s="13"/>
      <c r="B1621" s="234"/>
      <c r="C1621" s="235"/>
      <c r="D1621" s="227" t="s">
        <v>248</v>
      </c>
      <c r="E1621" s="236" t="s">
        <v>19</v>
      </c>
      <c r="F1621" s="237" t="s">
        <v>262</v>
      </c>
      <c r="G1621" s="235"/>
      <c r="H1621" s="236" t="s">
        <v>19</v>
      </c>
      <c r="I1621" s="238"/>
      <c r="J1621" s="235"/>
      <c r="K1621" s="235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248</v>
      </c>
      <c r="AU1621" s="243" t="s">
        <v>78</v>
      </c>
      <c r="AV1621" s="13" t="s">
        <v>76</v>
      </c>
      <c r="AW1621" s="13" t="s">
        <v>32</v>
      </c>
      <c r="AX1621" s="13" t="s">
        <v>69</v>
      </c>
      <c r="AY1621" s="243" t="s">
        <v>238</v>
      </c>
    </row>
    <row r="1622" s="14" customFormat="1">
      <c r="A1622" s="14"/>
      <c r="B1622" s="244"/>
      <c r="C1622" s="245"/>
      <c r="D1622" s="227" t="s">
        <v>248</v>
      </c>
      <c r="E1622" s="246" t="s">
        <v>19</v>
      </c>
      <c r="F1622" s="247" t="s">
        <v>1471</v>
      </c>
      <c r="G1622" s="245"/>
      <c r="H1622" s="248">
        <v>2.6269999999999998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248</v>
      </c>
      <c r="AU1622" s="254" t="s">
        <v>78</v>
      </c>
      <c r="AV1622" s="14" t="s">
        <v>78</v>
      </c>
      <c r="AW1622" s="14" t="s">
        <v>32</v>
      </c>
      <c r="AX1622" s="14" t="s">
        <v>69</v>
      </c>
      <c r="AY1622" s="254" t="s">
        <v>238</v>
      </c>
    </row>
    <row r="1623" s="14" customFormat="1">
      <c r="A1623" s="14"/>
      <c r="B1623" s="244"/>
      <c r="C1623" s="245"/>
      <c r="D1623" s="227" t="s">
        <v>248</v>
      </c>
      <c r="E1623" s="246" t="s">
        <v>19</v>
      </c>
      <c r="F1623" s="247" t="s">
        <v>1472</v>
      </c>
      <c r="G1623" s="245"/>
      <c r="H1623" s="248">
        <v>4.2770000000000001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248</v>
      </c>
      <c r="AU1623" s="254" t="s">
        <v>78</v>
      </c>
      <c r="AV1623" s="14" t="s">
        <v>78</v>
      </c>
      <c r="AW1623" s="14" t="s">
        <v>32</v>
      </c>
      <c r="AX1623" s="14" t="s">
        <v>69</v>
      </c>
      <c r="AY1623" s="254" t="s">
        <v>238</v>
      </c>
    </row>
    <row r="1624" s="14" customFormat="1">
      <c r="A1624" s="14"/>
      <c r="B1624" s="244"/>
      <c r="C1624" s="245"/>
      <c r="D1624" s="227" t="s">
        <v>248</v>
      </c>
      <c r="E1624" s="246" t="s">
        <v>19</v>
      </c>
      <c r="F1624" s="247" t="s">
        <v>1473</v>
      </c>
      <c r="G1624" s="245"/>
      <c r="H1624" s="248">
        <v>2.6549999999999998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248</v>
      </c>
      <c r="AU1624" s="254" t="s">
        <v>78</v>
      </c>
      <c r="AV1624" s="14" t="s">
        <v>78</v>
      </c>
      <c r="AW1624" s="14" t="s">
        <v>32</v>
      </c>
      <c r="AX1624" s="14" t="s">
        <v>69</v>
      </c>
      <c r="AY1624" s="254" t="s">
        <v>238</v>
      </c>
    </row>
    <row r="1625" s="14" customFormat="1">
      <c r="A1625" s="14"/>
      <c r="B1625" s="244"/>
      <c r="C1625" s="245"/>
      <c r="D1625" s="227" t="s">
        <v>248</v>
      </c>
      <c r="E1625" s="246" t="s">
        <v>19</v>
      </c>
      <c r="F1625" s="247" t="s">
        <v>1474</v>
      </c>
      <c r="G1625" s="245"/>
      <c r="H1625" s="248">
        <v>2.6909999999999998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248</v>
      </c>
      <c r="AU1625" s="254" t="s">
        <v>78</v>
      </c>
      <c r="AV1625" s="14" t="s">
        <v>78</v>
      </c>
      <c r="AW1625" s="14" t="s">
        <v>32</v>
      </c>
      <c r="AX1625" s="14" t="s">
        <v>69</v>
      </c>
      <c r="AY1625" s="254" t="s">
        <v>238</v>
      </c>
    </row>
    <row r="1626" s="14" customFormat="1">
      <c r="A1626" s="14"/>
      <c r="B1626" s="244"/>
      <c r="C1626" s="245"/>
      <c r="D1626" s="227" t="s">
        <v>248</v>
      </c>
      <c r="E1626" s="246" t="s">
        <v>19</v>
      </c>
      <c r="F1626" s="247" t="s">
        <v>1475</v>
      </c>
      <c r="G1626" s="245"/>
      <c r="H1626" s="248">
        <v>8.2650000000000006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248</v>
      </c>
      <c r="AU1626" s="254" t="s">
        <v>78</v>
      </c>
      <c r="AV1626" s="14" t="s">
        <v>78</v>
      </c>
      <c r="AW1626" s="14" t="s">
        <v>32</v>
      </c>
      <c r="AX1626" s="14" t="s">
        <v>69</v>
      </c>
      <c r="AY1626" s="254" t="s">
        <v>238</v>
      </c>
    </row>
    <row r="1627" s="14" customFormat="1">
      <c r="A1627" s="14"/>
      <c r="B1627" s="244"/>
      <c r="C1627" s="245"/>
      <c r="D1627" s="227" t="s">
        <v>248</v>
      </c>
      <c r="E1627" s="246" t="s">
        <v>19</v>
      </c>
      <c r="F1627" s="247" t="s">
        <v>1476</v>
      </c>
      <c r="G1627" s="245"/>
      <c r="H1627" s="248">
        <v>4.8090000000000002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248</v>
      </c>
      <c r="AU1627" s="254" t="s">
        <v>78</v>
      </c>
      <c r="AV1627" s="14" t="s">
        <v>78</v>
      </c>
      <c r="AW1627" s="14" t="s">
        <v>32</v>
      </c>
      <c r="AX1627" s="14" t="s">
        <v>69</v>
      </c>
      <c r="AY1627" s="254" t="s">
        <v>238</v>
      </c>
    </row>
    <row r="1628" s="14" customFormat="1">
      <c r="A1628" s="14"/>
      <c r="B1628" s="244"/>
      <c r="C1628" s="245"/>
      <c r="D1628" s="227" t="s">
        <v>248</v>
      </c>
      <c r="E1628" s="246" t="s">
        <v>19</v>
      </c>
      <c r="F1628" s="247" t="s">
        <v>1477</v>
      </c>
      <c r="G1628" s="245"/>
      <c r="H1628" s="248">
        <v>1.6810000000000001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248</v>
      </c>
      <c r="AU1628" s="254" t="s">
        <v>78</v>
      </c>
      <c r="AV1628" s="14" t="s">
        <v>78</v>
      </c>
      <c r="AW1628" s="14" t="s">
        <v>32</v>
      </c>
      <c r="AX1628" s="14" t="s">
        <v>69</v>
      </c>
      <c r="AY1628" s="254" t="s">
        <v>238</v>
      </c>
    </row>
    <row r="1629" s="14" customFormat="1">
      <c r="A1629" s="14"/>
      <c r="B1629" s="244"/>
      <c r="C1629" s="245"/>
      <c r="D1629" s="227" t="s">
        <v>248</v>
      </c>
      <c r="E1629" s="246" t="s">
        <v>19</v>
      </c>
      <c r="F1629" s="247" t="s">
        <v>1478</v>
      </c>
      <c r="G1629" s="245"/>
      <c r="H1629" s="248">
        <v>13.68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248</v>
      </c>
      <c r="AU1629" s="254" t="s">
        <v>78</v>
      </c>
      <c r="AV1629" s="14" t="s">
        <v>78</v>
      </c>
      <c r="AW1629" s="14" t="s">
        <v>32</v>
      </c>
      <c r="AX1629" s="14" t="s">
        <v>69</v>
      </c>
      <c r="AY1629" s="254" t="s">
        <v>238</v>
      </c>
    </row>
    <row r="1630" s="14" customFormat="1">
      <c r="A1630" s="14"/>
      <c r="B1630" s="244"/>
      <c r="C1630" s="245"/>
      <c r="D1630" s="227" t="s">
        <v>248</v>
      </c>
      <c r="E1630" s="246" t="s">
        <v>19</v>
      </c>
      <c r="F1630" s="247" t="s">
        <v>1479</v>
      </c>
      <c r="G1630" s="245"/>
      <c r="H1630" s="248">
        <v>1.127</v>
      </c>
      <c r="I1630" s="249"/>
      <c r="J1630" s="245"/>
      <c r="K1630" s="245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4" t="s">
        <v>248</v>
      </c>
      <c r="AU1630" s="254" t="s">
        <v>78</v>
      </c>
      <c r="AV1630" s="14" t="s">
        <v>78</v>
      </c>
      <c r="AW1630" s="14" t="s">
        <v>32</v>
      </c>
      <c r="AX1630" s="14" t="s">
        <v>69</v>
      </c>
      <c r="AY1630" s="254" t="s">
        <v>238</v>
      </c>
    </row>
    <row r="1631" s="14" customFormat="1">
      <c r="A1631" s="14"/>
      <c r="B1631" s="244"/>
      <c r="C1631" s="245"/>
      <c r="D1631" s="227" t="s">
        <v>248</v>
      </c>
      <c r="E1631" s="246" t="s">
        <v>19</v>
      </c>
      <c r="F1631" s="247" t="s">
        <v>1480</v>
      </c>
      <c r="G1631" s="245"/>
      <c r="H1631" s="248">
        <v>0.626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248</v>
      </c>
      <c r="AU1631" s="254" t="s">
        <v>78</v>
      </c>
      <c r="AV1631" s="14" t="s">
        <v>78</v>
      </c>
      <c r="AW1631" s="14" t="s">
        <v>32</v>
      </c>
      <c r="AX1631" s="14" t="s">
        <v>69</v>
      </c>
      <c r="AY1631" s="254" t="s">
        <v>238</v>
      </c>
    </row>
    <row r="1632" s="14" customFormat="1">
      <c r="A1632" s="14"/>
      <c r="B1632" s="244"/>
      <c r="C1632" s="245"/>
      <c r="D1632" s="227" t="s">
        <v>248</v>
      </c>
      <c r="E1632" s="246" t="s">
        <v>19</v>
      </c>
      <c r="F1632" s="247" t="s">
        <v>1481</v>
      </c>
      <c r="G1632" s="245"/>
      <c r="H1632" s="248">
        <v>13.148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248</v>
      </c>
      <c r="AU1632" s="254" t="s">
        <v>78</v>
      </c>
      <c r="AV1632" s="14" t="s">
        <v>78</v>
      </c>
      <c r="AW1632" s="14" t="s">
        <v>32</v>
      </c>
      <c r="AX1632" s="14" t="s">
        <v>69</v>
      </c>
      <c r="AY1632" s="254" t="s">
        <v>238</v>
      </c>
    </row>
    <row r="1633" s="14" customFormat="1">
      <c r="A1633" s="14"/>
      <c r="B1633" s="244"/>
      <c r="C1633" s="245"/>
      <c r="D1633" s="227" t="s">
        <v>248</v>
      </c>
      <c r="E1633" s="246" t="s">
        <v>19</v>
      </c>
      <c r="F1633" s="247" t="s">
        <v>1482</v>
      </c>
      <c r="G1633" s="245"/>
      <c r="H1633" s="248">
        <v>1.8009999999999999</v>
      </c>
      <c r="I1633" s="249"/>
      <c r="J1633" s="245"/>
      <c r="K1633" s="245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4" t="s">
        <v>248</v>
      </c>
      <c r="AU1633" s="254" t="s">
        <v>78</v>
      </c>
      <c r="AV1633" s="14" t="s">
        <v>78</v>
      </c>
      <c r="AW1633" s="14" t="s">
        <v>32</v>
      </c>
      <c r="AX1633" s="14" t="s">
        <v>69</v>
      </c>
      <c r="AY1633" s="254" t="s">
        <v>238</v>
      </c>
    </row>
    <row r="1634" s="14" customFormat="1">
      <c r="A1634" s="14"/>
      <c r="B1634" s="244"/>
      <c r="C1634" s="245"/>
      <c r="D1634" s="227" t="s">
        <v>248</v>
      </c>
      <c r="E1634" s="246" t="s">
        <v>19</v>
      </c>
      <c r="F1634" s="247" t="s">
        <v>1483</v>
      </c>
      <c r="G1634" s="245"/>
      <c r="H1634" s="248">
        <v>11.182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248</v>
      </c>
      <c r="AU1634" s="254" t="s">
        <v>78</v>
      </c>
      <c r="AV1634" s="14" t="s">
        <v>78</v>
      </c>
      <c r="AW1634" s="14" t="s">
        <v>32</v>
      </c>
      <c r="AX1634" s="14" t="s">
        <v>69</v>
      </c>
      <c r="AY1634" s="254" t="s">
        <v>238</v>
      </c>
    </row>
    <row r="1635" s="14" customFormat="1">
      <c r="A1635" s="14"/>
      <c r="B1635" s="244"/>
      <c r="C1635" s="245"/>
      <c r="D1635" s="227" t="s">
        <v>248</v>
      </c>
      <c r="E1635" s="246" t="s">
        <v>19</v>
      </c>
      <c r="F1635" s="247" t="s">
        <v>1484</v>
      </c>
      <c r="G1635" s="245"/>
      <c r="H1635" s="248">
        <v>2.504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248</v>
      </c>
      <c r="AU1635" s="254" t="s">
        <v>78</v>
      </c>
      <c r="AV1635" s="14" t="s">
        <v>78</v>
      </c>
      <c r="AW1635" s="14" t="s">
        <v>32</v>
      </c>
      <c r="AX1635" s="14" t="s">
        <v>69</v>
      </c>
      <c r="AY1635" s="254" t="s">
        <v>238</v>
      </c>
    </row>
    <row r="1636" s="16" customFormat="1">
      <c r="A1636" s="16"/>
      <c r="B1636" s="266"/>
      <c r="C1636" s="267"/>
      <c r="D1636" s="227" t="s">
        <v>248</v>
      </c>
      <c r="E1636" s="268" t="s">
        <v>19</v>
      </c>
      <c r="F1636" s="269" t="s">
        <v>264</v>
      </c>
      <c r="G1636" s="267"/>
      <c r="H1636" s="270">
        <v>71.072999999999993</v>
      </c>
      <c r="I1636" s="271"/>
      <c r="J1636" s="267"/>
      <c r="K1636" s="267"/>
      <c r="L1636" s="272"/>
      <c r="M1636" s="273"/>
      <c r="N1636" s="274"/>
      <c r="O1636" s="274"/>
      <c r="P1636" s="274"/>
      <c r="Q1636" s="274"/>
      <c r="R1636" s="274"/>
      <c r="S1636" s="274"/>
      <c r="T1636" s="275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76" t="s">
        <v>248</v>
      </c>
      <c r="AU1636" s="276" t="s">
        <v>78</v>
      </c>
      <c r="AV1636" s="16" t="s">
        <v>109</v>
      </c>
      <c r="AW1636" s="16" t="s">
        <v>32</v>
      </c>
      <c r="AX1636" s="16" t="s">
        <v>69</v>
      </c>
      <c r="AY1636" s="276" t="s">
        <v>238</v>
      </c>
    </row>
    <row r="1637" s="13" customFormat="1">
      <c r="A1637" s="13"/>
      <c r="B1637" s="234"/>
      <c r="C1637" s="235"/>
      <c r="D1637" s="227" t="s">
        <v>248</v>
      </c>
      <c r="E1637" s="236" t="s">
        <v>19</v>
      </c>
      <c r="F1637" s="237" t="s">
        <v>1470</v>
      </c>
      <c r="G1637" s="235"/>
      <c r="H1637" s="236" t="s">
        <v>19</v>
      </c>
      <c r="I1637" s="238"/>
      <c r="J1637" s="235"/>
      <c r="K1637" s="235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248</v>
      </c>
      <c r="AU1637" s="243" t="s">
        <v>78</v>
      </c>
      <c r="AV1637" s="13" t="s">
        <v>76</v>
      </c>
      <c r="AW1637" s="13" t="s">
        <v>32</v>
      </c>
      <c r="AX1637" s="13" t="s">
        <v>69</v>
      </c>
      <c r="AY1637" s="243" t="s">
        <v>238</v>
      </c>
    </row>
    <row r="1638" s="13" customFormat="1">
      <c r="A1638" s="13"/>
      <c r="B1638" s="234"/>
      <c r="C1638" s="235"/>
      <c r="D1638" s="227" t="s">
        <v>248</v>
      </c>
      <c r="E1638" s="236" t="s">
        <v>19</v>
      </c>
      <c r="F1638" s="237" t="s">
        <v>774</v>
      </c>
      <c r="G1638" s="235"/>
      <c r="H1638" s="236" t="s">
        <v>19</v>
      </c>
      <c r="I1638" s="238"/>
      <c r="J1638" s="235"/>
      <c r="K1638" s="235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248</v>
      </c>
      <c r="AU1638" s="243" t="s">
        <v>78</v>
      </c>
      <c r="AV1638" s="13" t="s">
        <v>76</v>
      </c>
      <c r="AW1638" s="13" t="s">
        <v>32</v>
      </c>
      <c r="AX1638" s="13" t="s">
        <v>69</v>
      </c>
      <c r="AY1638" s="243" t="s">
        <v>238</v>
      </c>
    </row>
    <row r="1639" s="14" customFormat="1">
      <c r="A1639" s="14"/>
      <c r="B1639" s="244"/>
      <c r="C1639" s="245"/>
      <c r="D1639" s="227" t="s">
        <v>248</v>
      </c>
      <c r="E1639" s="246" t="s">
        <v>19</v>
      </c>
      <c r="F1639" s="247" t="s">
        <v>1485</v>
      </c>
      <c r="G1639" s="245"/>
      <c r="H1639" s="248">
        <v>11.34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248</v>
      </c>
      <c r="AU1639" s="254" t="s">
        <v>78</v>
      </c>
      <c r="AV1639" s="14" t="s">
        <v>78</v>
      </c>
      <c r="AW1639" s="14" t="s">
        <v>32</v>
      </c>
      <c r="AX1639" s="14" t="s">
        <v>69</v>
      </c>
      <c r="AY1639" s="254" t="s">
        <v>238</v>
      </c>
    </row>
    <row r="1640" s="14" customFormat="1">
      <c r="A1640" s="14"/>
      <c r="B1640" s="244"/>
      <c r="C1640" s="245"/>
      <c r="D1640" s="227" t="s">
        <v>248</v>
      </c>
      <c r="E1640" s="246" t="s">
        <v>19</v>
      </c>
      <c r="F1640" s="247" t="s">
        <v>1486</v>
      </c>
      <c r="G1640" s="245"/>
      <c r="H1640" s="248">
        <v>4.9349999999999996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248</v>
      </c>
      <c r="AU1640" s="254" t="s">
        <v>78</v>
      </c>
      <c r="AV1640" s="14" t="s">
        <v>78</v>
      </c>
      <c r="AW1640" s="14" t="s">
        <v>32</v>
      </c>
      <c r="AX1640" s="14" t="s">
        <v>69</v>
      </c>
      <c r="AY1640" s="254" t="s">
        <v>238</v>
      </c>
    </row>
    <row r="1641" s="14" customFormat="1">
      <c r="A1641" s="14"/>
      <c r="B1641" s="244"/>
      <c r="C1641" s="245"/>
      <c r="D1641" s="227" t="s">
        <v>248</v>
      </c>
      <c r="E1641" s="246" t="s">
        <v>19</v>
      </c>
      <c r="F1641" s="247" t="s">
        <v>1487</v>
      </c>
      <c r="G1641" s="245"/>
      <c r="H1641" s="248">
        <v>5.5339999999999998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248</v>
      </c>
      <c r="AU1641" s="254" t="s">
        <v>78</v>
      </c>
      <c r="AV1641" s="14" t="s">
        <v>78</v>
      </c>
      <c r="AW1641" s="14" t="s">
        <v>32</v>
      </c>
      <c r="AX1641" s="14" t="s">
        <v>69</v>
      </c>
      <c r="AY1641" s="254" t="s">
        <v>238</v>
      </c>
    </row>
    <row r="1642" s="14" customFormat="1">
      <c r="A1642" s="14"/>
      <c r="B1642" s="244"/>
      <c r="C1642" s="245"/>
      <c r="D1642" s="227" t="s">
        <v>248</v>
      </c>
      <c r="E1642" s="246" t="s">
        <v>19</v>
      </c>
      <c r="F1642" s="247" t="s">
        <v>1488</v>
      </c>
      <c r="G1642" s="245"/>
      <c r="H1642" s="248">
        <v>4.4560000000000004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248</v>
      </c>
      <c r="AU1642" s="254" t="s">
        <v>78</v>
      </c>
      <c r="AV1642" s="14" t="s">
        <v>78</v>
      </c>
      <c r="AW1642" s="14" t="s">
        <v>32</v>
      </c>
      <c r="AX1642" s="14" t="s">
        <v>69</v>
      </c>
      <c r="AY1642" s="254" t="s">
        <v>238</v>
      </c>
    </row>
    <row r="1643" s="14" customFormat="1">
      <c r="A1643" s="14"/>
      <c r="B1643" s="244"/>
      <c r="C1643" s="245"/>
      <c r="D1643" s="227" t="s">
        <v>248</v>
      </c>
      <c r="E1643" s="246" t="s">
        <v>19</v>
      </c>
      <c r="F1643" s="247" t="s">
        <v>1489</v>
      </c>
      <c r="G1643" s="245"/>
      <c r="H1643" s="248">
        <v>6.1630000000000003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248</v>
      </c>
      <c r="AU1643" s="254" t="s">
        <v>78</v>
      </c>
      <c r="AV1643" s="14" t="s">
        <v>78</v>
      </c>
      <c r="AW1643" s="14" t="s">
        <v>32</v>
      </c>
      <c r="AX1643" s="14" t="s">
        <v>69</v>
      </c>
      <c r="AY1643" s="254" t="s">
        <v>238</v>
      </c>
    </row>
    <row r="1644" s="14" customFormat="1">
      <c r="A1644" s="14"/>
      <c r="B1644" s="244"/>
      <c r="C1644" s="245"/>
      <c r="D1644" s="227" t="s">
        <v>248</v>
      </c>
      <c r="E1644" s="246" t="s">
        <v>19</v>
      </c>
      <c r="F1644" s="247" t="s">
        <v>1490</v>
      </c>
      <c r="G1644" s="245"/>
      <c r="H1644" s="248">
        <v>1.1000000000000001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248</v>
      </c>
      <c r="AU1644" s="254" t="s">
        <v>78</v>
      </c>
      <c r="AV1644" s="14" t="s">
        <v>78</v>
      </c>
      <c r="AW1644" s="14" t="s">
        <v>32</v>
      </c>
      <c r="AX1644" s="14" t="s">
        <v>69</v>
      </c>
      <c r="AY1644" s="254" t="s">
        <v>238</v>
      </c>
    </row>
    <row r="1645" s="14" customFormat="1">
      <c r="A1645" s="14"/>
      <c r="B1645" s="244"/>
      <c r="C1645" s="245"/>
      <c r="D1645" s="227" t="s">
        <v>248</v>
      </c>
      <c r="E1645" s="246" t="s">
        <v>19</v>
      </c>
      <c r="F1645" s="247" t="s">
        <v>1491</v>
      </c>
      <c r="G1645" s="245"/>
      <c r="H1645" s="248">
        <v>3.0600000000000001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248</v>
      </c>
      <c r="AU1645" s="254" t="s">
        <v>78</v>
      </c>
      <c r="AV1645" s="14" t="s">
        <v>78</v>
      </c>
      <c r="AW1645" s="14" t="s">
        <v>32</v>
      </c>
      <c r="AX1645" s="14" t="s">
        <v>69</v>
      </c>
      <c r="AY1645" s="254" t="s">
        <v>238</v>
      </c>
    </row>
    <row r="1646" s="16" customFormat="1">
      <c r="A1646" s="16"/>
      <c r="B1646" s="266"/>
      <c r="C1646" s="267"/>
      <c r="D1646" s="227" t="s">
        <v>248</v>
      </c>
      <c r="E1646" s="268" t="s">
        <v>19</v>
      </c>
      <c r="F1646" s="269" t="s">
        <v>541</v>
      </c>
      <c r="G1646" s="267"/>
      <c r="H1646" s="270">
        <v>36.588000000000001</v>
      </c>
      <c r="I1646" s="271"/>
      <c r="J1646" s="267"/>
      <c r="K1646" s="267"/>
      <c r="L1646" s="272"/>
      <c r="M1646" s="273"/>
      <c r="N1646" s="274"/>
      <c r="O1646" s="274"/>
      <c r="P1646" s="274"/>
      <c r="Q1646" s="274"/>
      <c r="R1646" s="274"/>
      <c r="S1646" s="274"/>
      <c r="T1646" s="275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76" t="s">
        <v>248</v>
      </c>
      <c r="AU1646" s="276" t="s">
        <v>78</v>
      </c>
      <c r="AV1646" s="16" t="s">
        <v>109</v>
      </c>
      <c r="AW1646" s="16" t="s">
        <v>32</v>
      </c>
      <c r="AX1646" s="16" t="s">
        <v>69</v>
      </c>
      <c r="AY1646" s="276" t="s">
        <v>238</v>
      </c>
    </row>
    <row r="1647" s="13" customFormat="1">
      <c r="A1647" s="13"/>
      <c r="B1647" s="234"/>
      <c r="C1647" s="235"/>
      <c r="D1647" s="227" t="s">
        <v>248</v>
      </c>
      <c r="E1647" s="236" t="s">
        <v>19</v>
      </c>
      <c r="F1647" s="237" t="s">
        <v>1470</v>
      </c>
      <c r="G1647" s="235"/>
      <c r="H1647" s="236" t="s">
        <v>19</v>
      </c>
      <c r="I1647" s="238"/>
      <c r="J1647" s="235"/>
      <c r="K1647" s="235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248</v>
      </c>
      <c r="AU1647" s="243" t="s">
        <v>78</v>
      </c>
      <c r="AV1647" s="13" t="s">
        <v>76</v>
      </c>
      <c r="AW1647" s="13" t="s">
        <v>32</v>
      </c>
      <c r="AX1647" s="13" t="s">
        <v>69</v>
      </c>
      <c r="AY1647" s="243" t="s">
        <v>238</v>
      </c>
    </row>
    <row r="1648" s="13" customFormat="1">
      <c r="A1648" s="13"/>
      <c r="B1648" s="234"/>
      <c r="C1648" s="235"/>
      <c r="D1648" s="227" t="s">
        <v>248</v>
      </c>
      <c r="E1648" s="236" t="s">
        <v>19</v>
      </c>
      <c r="F1648" s="237" t="s">
        <v>779</v>
      </c>
      <c r="G1648" s="235"/>
      <c r="H1648" s="236" t="s">
        <v>19</v>
      </c>
      <c r="I1648" s="238"/>
      <c r="J1648" s="235"/>
      <c r="K1648" s="235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248</v>
      </c>
      <c r="AU1648" s="243" t="s">
        <v>78</v>
      </c>
      <c r="AV1648" s="13" t="s">
        <v>76</v>
      </c>
      <c r="AW1648" s="13" t="s">
        <v>32</v>
      </c>
      <c r="AX1648" s="13" t="s">
        <v>69</v>
      </c>
      <c r="AY1648" s="243" t="s">
        <v>238</v>
      </c>
    </row>
    <row r="1649" s="14" customFormat="1">
      <c r="A1649" s="14"/>
      <c r="B1649" s="244"/>
      <c r="C1649" s="245"/>
      <c r="D1649" s="227" t="s">
        <v>248</v>
      </c>
      <c r="E1649" s="246" t="s">
        <v>19</v>
      </c>
      <c r="F1649" s="247" t="s">
        <v>1492</v>
      </c>
      <c r="G1649" s="245"/>
      <c r="H1649" s="248">
        <v>9.8499999999999996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248</v>
      </c>
      <c r="AU1649" s="254" t="s">
        <v>78</v>
      </c>
      <c r="AV1649" s="14" t="s">
        <v>78</v>
      </c>
      <c r="AW1649" s="14" t="s">
        <v>32</v>
      </c>
      <c r="AX1649" s="14" t="s">
        <v>69</v>
      </c>
      <c r="AY1649" s="254" t="s">
        <v>238</v>
      </c>
    </row>
    <row r="1650" s="14" customFormat="1">
      <c r="A1650" s="14"/>
      <c r="B1650" s="244"/>
      <c r="C1650" s="245"/>
      <c r="D1650" s="227" t="s">
        <v>248</v>
      </c>
      <c r="E1650" s="246" t="s">
        <v>19</v>
      </c>
      <c r="F1650" s="247" t="s">
        <v>1493</v>
      </c>
      <c r="G1650" s="245"/>
      <c r="H1650" s="248">
        <v>2.1200000000000001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248</v>
      </c>
      <c r="AU1650" s="254" t="s">
        <v>78</v>
      </c>
      <c r="AV1650" s="14" t="s">
        <v>78</v>
      </c>
      <c r="AW1650" s="14" t="s">
        <v>32</v>
      </c>
      <c r="AX1650" s="14" t="s">
        <v>69</v>
      </c>
      <c r="AY1650" s="254" t="s">
        <v>238</v>
      </c>
    </row>
    <row r="1651" s="14" customFormat="1">
      <c r="A1651" s="14"/>
      <c r="B1651" s="244"/>
      <c r="C1651" s="245"/>
      <c r="D1651" s="227" t="s">
        <v>248</v>
      </c>
      <c r="E1651" s="246" t="s">
        <v>19</v>
      </c>
      <c r="F1651" s="247" t="s">
        <v>1494</v>
      </c>
      <c r="G1651" s="245"/>
      <c r="H1651" s="248">
        <v>2.7200000000000002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248</v>
      </c>
      <c r="AU1651" s="254" t="s">
        <v>78</v>
      </c>
      <c r="AV1651" s="14" t="s">
        <v>78</v>
      </c>
      <c r="AW1651" s="14" t="s">
        <v>32</v>
      </c>
      <c r="AX1651" s="14" t="s">
        <v>69</v>
      </c>
      <c r="AY1651" s="254" t="s">
        <v>238</v>
      </c>
    </row>
    <row r="1652" s="14" customFormat="1">
      <c r="A1652" s="14"/>
      <c r="B1652" s="244"/>
      <c r="C1652" s="245"/>
      <c r="D1652" s="227" t="s">
        <v>248</v>
      </c>
      <c r="E1652" s="246" t="s">
        <v>19</v>
      </c>
      <c r="F1652" s="247" t="s">
        <v>1495</v>
      </c>
      <c r="G1652" s="245"/>
      <c r="H1652" s="248">
        <v>5.4699999999999998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248</v>
      </c>
      <c r="AU1652" s="254" t="s">
        <v>78</v>
      </c>
      <c r="AV1652" s="14" t="s">
        <v>78</v>
      </c>
      <c r="AW1652" s="14" t="s">
        <v>32</v>
      </c>
      <c r="AX1652" s="14" t="s">
        <v>69</v>
      </c>
      <c r="AY1652" s="254" t="s">
        <v>238</v>
      </c>
    </row>
    <row r="1653" s="14" customFormat="1">
      <c r="A1653" s="14"/>
      <c r="B1653" s="244"/>
      <c r="C1653" s="245"/>
      <c r="D1653" s="227" t="s">
        <v>248</v>
      </c>
      <c r="E1653" s="246" t="s">
        <v>19</v>
      </c>
      <c r="F1653" s="247" t="s">
        <v>1496</v>
      </c>
      <c r="G1653" s="245"/>
      <c r="H1653" s="248">
        <v>10.85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248</v>
      </c>
      <c r="AU1653" s="254" t="s">
        <v>78</v>
      </c>
      <c r="AV1653" s="14" t="s">
        <v>78</v>
      </c>
      <c r="AW1653" s="14" t="s">
        <v>32</v>
      </c>
      <c r="AX1653" s="14" t="s">
        <v>69</v>
      </c>
      <c r="AY1653" s="254" t="s">
        <v>238</v>
      </c>
    </row>
    <row r="1654" s="14" customFormat="1">
      <c r="A1654" s="14"/>
      <c r="B1654" s="244"/>
      <c r="C1654" s="245"/>
      <c r="D1654" s="227" t="s">
        <v>248</v>
      </c>
      <c r="E1654" s="246" t="s">
        <v>19</v>
      </c>
      <c r="F1654" s="247" t="s">
        <v>1497</v>
      </c>
      <c r="G1654" s="245"/>
      <c r="H1654" s="248">
        <v>1.1000000000000001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248</v>
      </c>
      <c r="AU1654" s="254" t="s">
        <v>78</v>
      </c>
      <c r="AV1654" s="14" t="s">
        <v>78</v>
      </c>
      <c r="AW1654" s="14" t="s">
        <v>32</v>
      </c>
      <c r="AX1654" s="14" t="s">
        <v>69</v>
      </c>
      <c r="AY1654" s="254" t="s">
        <v>238</v>
      </c>
    </row>
    <row r="1655" s="14" customFormat="1">
      <c r="A1655" s="14"/>
      <c r="B1655" s="244"/>
      <c r="C1655" s="245"/>
      <c r="D1655" s="227" t="s">
        <v>248</v>
      </c>
      <c r="E1655" s="246" t="s">
        <v>19</v>
      </c>
      <c r="F1655" s="247" t="s">
        <v>1498</v>
      </c>
      <c r="G1655" s="245"/>
      <c r="H1655" s="248">
        <v>3.0800000000000001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248</v>
      </c>
      <c r="AU1655" s="254" t="s">
        <v>78</v>
      </c>
      <c r="AV1655" s="14" t="s">
        <v>78</v>
      </c>
      <c r="AW1655" s="14" t="s">
        <v>32</v>
      </c>
      <c r="AX1655" s="14" t="s">
        <v>69</v>
      </c>
      <c r="AY1655" s="254" t="s">
        <v>238</v>
      </c>
    </row>
    <row r="1656" s="16" customFormat="1">
      <c r="A1656" s="16"/>
      <c r="B1656" s="266"/>
      <c r="C1656" s="267"/>
      <c r="D1656" s="227" t="s">
        <v>248</v>
      </c>
      <c r="E1656" s="268" t="s">
        <v>19</v>
      </c>
      <c r="F1656" s="269" t="s">
        <v>550</v>
      </c>
      <c r="G1656" s="267"/>
      <c r="H1656" s="270">
        <v>35.189999999999998</v>
      </c>
      <c r="I1656" s="271"/>
      <c r="J1656" s="267"/>
      <c r="K1656" s="267"/>
      <c r="L1656" s="272"/>
      <c r="M1656" s="273"/>
      <c r="N1656" s="274"/>
      <c r="O1656" s="274"/>
      <c r="P1656" s="274"/>
      <c r="Q1656" s="274"/>
      <c r="R1656" s="274"/>
      <c r="S1656" s="274"/>
      <c r="T1656" s="275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6" t="s">
        <v>248</v>
      </c>
      <c r="AU1656" s="276" t="s">
        <v>78</v>
      </c>
      <c r="AV1656" s="16" t="s">
        <v>109</v>
      </c>
      <c r="AW1656" s="16" t="s">
        <v>32</v>
      </c>
      <c r="AX1656" s="16" t="s">
        <v>69</v>
      </c>
      <c r="AY1656" s="276" t="s">
        <v>238</v>
      </c>
    </row>
    <row r="1657" s="15" customFormat="1">
      <c r="A1657" s="15"/>
      <c r="B1657" s="255"/>
      <c r="C1657" s="256"/>
      <c r="D1657" s="227" t="s">
        <v>248</v>
      </c>
      <c r="E1657" s="257" t="s">
        <v>19</v>
      </c>
      <c r="F1657" s="258" t="s">
        <v>253</v>
      </c>
      <c r="G1657" s="256"/>
      <c r="H1657" s="259">
        <v>142.851</v>
      </c>
      <c r="I1657" s="260"/>
      <c r="J1657" s="256"/>
      <c r="K1657" s="256"/>
      <c r="L1657" s="261"/>
      <c r="M1657" s="262"/>
      <c r="N1657" s="263"/>
      <c r="O1657" s="263"/>
      <c r="P1657" s="263"/>
      <c r="Q1657" s="263"/>
      <c r="R1657" s="263"/>
      <c r="S1657" s="263"/>
      <c r="T1657" s="264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5" t="s">
        <v>248</v>
      </c>
      <c r="AU1657" s="265" t="s">
        <v>78</v>
      </c>
      <c r="AV1657" s="15" t="s">
        <v>244</v>
      </c>
      <c r="AW1657" s="15" t="s">
        <v>32</v>
      </c>
      <c r="AX1657" s="15" t="s">
        <v>76</v>
      </c>
      <c r="AY1657" s="265" t="s">
        <v>238</v>
      </c>
    </row>
    <row r="1658" s="2" customFormat="1" ht="33" customHeight="1">
      <c r="A1658" s="39"/>
      <c r="B1658" s="40"/>
      <c r="C1658" s="214" t="s">
        <v>971</v>
      </c>
      <c r="D1658" s="214" t="s">
        <v>240</v>
      </c>
      <c r="E1658" s="215" t="s">
        <v>1499</v>
      </c>
      <c r="F1658" s="216" t="s">
        <v>1500</v>
      </c>
      <c r="G1658" s="217" t="s">
        <v>107</v>
      </c>
      <c r="H1658" s="218">
        <v>25.699999999999999</v>
      </c>
      <c r="I1658" s="219"/>
      <c r="J1658" s="220">
        <f>ROUND(I1658*H1658,2)</f>
        <v>0</v>
      </c>
      <c r="K1658" s="216" t="s">
        <v>243</v>
      </c>
      <c r="L1658" s="45"/>
      <c r="M1658" s="221" t="s">
        <v>19</v>
      </c>
      <c r="N1658" s="222" t="s">
        <v>40</v>
      </c>
      <c r="O1658" s="85"/>
      <c r="P1658" s="223">
        <f>O1658*H1658</f>
        <v>0</v>
      </c>
      <c r="Q1658" s="223">
        <v>0.023619999999999999</v>
      </c>
      <c r="R1658" s="223">
        <f>Q1658*H1658</f>
        <v>0.60703399999999996</v>
      </c>
      <c r="S1658" s="223">
        <v>0</v>
      </c>
      <c r="T1658" s="224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25" t="s">
        <v>244</v>
      </c>
      <c r="AT1658" s="225" t="s">
        <v>240</v>
      </c>
      <c r="AU1658" s="225" t="s">
        <v>78</v>
      </c>
      <c r="AY1658" s="18" t="s">
        <v>238</v>
      </c>
      <c r="BE1658" s="226">
        <f>IF(N1658="základní",J1658,0)</f>
        <v>0</v>
      </c>
      <c r="BF1658" s="226">
        <f>IF(N1658="snížená",J1658,0)</f>
        <v>0</v>
      </c>
      <c r="BG1658" s="226">
        <f>IF(N1658="zákl. přenesená",J1658,0)</f>
        <v>0</v>
      </c>
      <c r="BH1658" s="226">
        <f>IF(N1658="sníž. přenesená",J1658,0)</f>
        <v>0</v>
      </c>
      <c r="BI1658" s="226">
        <f>IF(N1658="nulová",J1658,0)</f>
        <v>0</v>
      </c>
      <c r="BJ1658" s="18" t="s">
        <v>76</v>
      </c>
      <c r="BK1658" s="226">
        <f>ROUND(I1658*H1658,2)</f>
        <v>0</v>
      </c>
      <c r="BL1658" s="18" t="s">
        <v>244</v>
      </c>
      <c r="BM1658" s="225" t="s">
        <v>1501</v>
      </c>
    </row>
    <row r="1659" s="2" customFormat="1">
      <c r="A1659" s="39"/>
      <c r="B1659" s="40"/>
      <c r="C1659" s="41"/>
      <c r="D1659" s="227" t="s">
        <v>245</v>
      </c>
      <c r="E1659" s="41"/>
      <c r="F1659" s="228" t="s">
        <v>1500</v>
      </c>
      <c r="G1659" s="41"/>
      <c r="H1659" s="41"/>
      <c r="I1659" s="229"/>
      <c r="J1659" s="41"/>
      <c r="K1659" s="41"/>
      <c r="L1659" s="45"/>
      <c r="M1659" s="230"/>
      <c r="N1659" s="231"/>
      <c r="O1659" s="85"/>
      <c r="P1659" s="85"/>
      <c r="Q1659" s="85"/>
      <c r="R1659" s="85"/>
      <c r="S1659" s="85"/>
      <c r="T1659" s="86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245</v>
      </c>
      <c r="AU1659" s="18" t="s">
        <v>78</v>
      </c>
    </row>
    <row r="1660" s="2" customFormat="1">
      <c r="A1660" s="39"/>
      <c r="B1660" s="40"/>
      <c r="C1660" s="41"/>
      <c r="D1660" s="232" t="s">
        <v>246</v>
      </c>
      <c r="E1660" s="41"/>
      <c r="F1660" s="233" t="s">
        <v>1502</v>
      </c>
      <c r="G1660" s="41"/>
      <c r="H1660" s="41"/>
      <c r="I1660" s="229"/>
      <c r="J1660" s="41"/>
      <c r="K1660" s="41"/>
      <c r="L1660" s="45"/>
      <c r="M1660" s="230"/>
      <c r="N1660" s="231"/>
      <c r="O1660" s="85"/>
      <c r="P1660" s="85"/>
      <c r="Q1660" s="85"/>
      <c r="R1660" s="85"/>
      <c r="S1660" s="85"/>
      <c r="T1660" s="86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T1660" s="18" t="s">
        <v>246</v>
      </c>
      <c r="AU1660" s="18" t="s">
        <v>78</v>
      </c>
    </row>
    <row r="1661" s="13" customFormat="1">
      <c r="A1661" s="13"/>
      <c r="B1661" s="234"/>
      <c r="C1661" s="235"/>
      <c r="D1661" s="227" t="s">
        <v>248</v>
      </c>
      <c r="E1661" s="236" t="s">
        <v>19</v>
      </c>
      <c r="F1661" s="237" t="s">
        <v>533</v>
      </c>
      <c r="G1661" s="235"/>
      <c r="H1661" s="236" t="s">
        <v>19</v>
      </c>
      <c r="I1661" s="238"/>
      <c r="J1661" s="235"/>
      <c r="K1661" s="235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248</v>
      </c>
      <c r="AU1661" s="243" t="s">
        <v>78</v>
      </c>
      <c r="AV1661" s="13" t="s">
        <v>76</v>
      </c>
      <c r="AW1661" s="13" t="s">
        <v>32</v>
      </c>
      <c r="AX1661" s="13" t="s">
        <v>69</v>
      </c>
      <c r="AY1661" s="243" t="s">
        <v>238</v>
      </c>
    </row>
    <row r="1662" s="13" customFormat="1">
      <c r="A1662" s="13"/>
      <c r="B1662" s="234"/>
      <c r="C1662" s="235"/>
      <c r="D1662" s="227" t="s">
        <v>248</v>
      </c>
      <c r="E1662" s="236" t="s">
        <v>19</v>
      </c>
      <c r="F1662" s="237" t="s">
        <v>1204</v>
      </c>
      <c r="G1662" s="235"/>
      <c r="H1662" s="236" t="s">
        <v>19</v>
      </c>
      <c r="I1662" s="238"/>
      <c r="J1662" s="235"/>
      <c r="K1662" s="235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248</v>
      </c>
      <c r="AU1662" s="243" t="s">
        <v>78</v>
      </c>
      <c r="AV1662" s="13" t="s">
        <v>76</v>
      </c>
      <c r="AW1662" s="13" t="s">
        <v>32</v>
      </c>
      <c r="AX1662" s="13" t="s">
        <v>69</v>
      </c>
      <c r="AY1662" s="243" t="s">
        <v>238</v>
      </c>
    </row>
    <row r="1663" s="14" customFormat="1">
      <c r="A1663" s="14"/>
      <c r="B1663" s="244"/>
      <c r="C1663" s="245"/>
      <c r="D1663" s="227" t="s">
        <v>248</v>
      </c>
      <c r="E1663" s="246" t="s">
        <v>19</v>
      </c>
      <c r="F1663" s="247" t="s">
        <v>1503</v>
      </c>
      <c r="G1663" s="245"/>
      <c r="H1663" s="248">
        <v>25.699999999999999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248</v>
      </c>
      <c r="AU1663" s="254" t="s">
        <v>78</v>
      </c>
      <c r="AV1663" s="14" t="s">
        <v>78</v>
      </c>
      <c r="AW1663" s="14" t="s">
        <v>32</v>
      </c>
      <c r="AX1663" s="14" t="s">
        <v>69</v>
      </c>
      <c r="AY1663" s="254" t="s">
        <v>238</v>
      </c>
    </row>
    <row r="1664" s="15" customFormat="1">
      <c r="A1664" s="15"/>
      <c r="B1664" s="255"/>
      <c r="C1664" s="256"/>
      <c r="D1664" s="227" t="s">
        <v>248</v>
      </c>
      <c r="E1664" s="257" t="s">
        <v>19</v>
      </c>
      <c r="F1664" s="258" t="s">
        <v>253</v>
      </c>
      <c r="G1664" s="256"/>
      <c r="H1664" s="259">
        <v>25.699999999999999</v>
      </c>
      <c r="I1664" s="260"/>
      <c r="J1664" s="256"/>
      <c r="K1664" s="256"/>
      <c r="L1664" s="261"/>
      <c r="M1664" s="262"/>
      <c r="N1664" s="263"/>
      <c r="O1664" s="263"/>
      <c r="P1664" s="263"/>
      <c r="Q1664" s="263"/>
      <c r="R1664" s="263"/>
      <c r="S1664" s="263"/>
      <c r="T1664" s="264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5" t="s">
        <v>248</v>
      </c>
      <c r="AU1664" s="265" t="s">
        <v>78</v>
      </c>
      <c r="AV1664" s="15" t="s">
        <v>244</v>
      </c>
      <c r="AW1664" s="15" t="s">
        <v>32</v>
      </c>
      <c r="AX1664" s="15" t="s">
        <v>76</v>
      </c>
      <c r="AY1664" s="265" t="s">
        <v>238</v>
      </c>
    </row>
    <row r="1665" s="2" customFormat="1" ht="24.15" customHeight="1">
      <c r="A1665" s="39"/>
      <c r="B1665" s="40"/>
      <c r="C1665" s="214" t="s">
        <v>1504</v>
      </c>
      <c r="D1665" s="214" t="s">
        <v>240</v>
      </c>
      <c r="E1665" s="215" t="s">
        <v>1505</v>
      </c>
      <c r="F1665" s="216" t="s">
        <v>1506</v>
      </c>
      <c r="G1665" s="217" t="s">
        <v>107</v>
      </c>
      <c r="H1665" s="218">
        <v>2</v>
      </c>
      <c r="I1665" s="219"/>
      <c r="J1665" s="220">
        <f>ROUND(I1665*H1665,2)</f>
        <v>0</v>
      </c>
      <c r="K1665" s="216" t="s">
        <v>243</v>
      </c>
      <c r="L1665" s="45"/>
      <c r="M1665" s="221" t="s">
        <v>19</v>
      </c>
      <c r="N1665" s="222" t="s">
        <v>40</v>
      </c>
      <c r="O1665" s="85"/>
      <c r="P1665" s="223">
        <f>O1665*H1665</f>
        <v>0</v>
      </c>
      <c r="Q1665" s="223">
        <v>0.00076000000000000004</v>
      </c>
      <c r="R1665" s="223">
        <f>Q1665*H1665</f>
        <v>0.0015200000000000001</v>
      </c>
      <c r="S1665" s="223">
        <v>0.0020999999999999999</v>
      </c>
      <c r="T1665" s="224">
        <f>S1665*H1665</f>
        <v>0.0041999999999999997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25" t="s">
        <v>244</v>
      </c>
      <c r="AT1665" s="225" t="s">
        <v>240</v>
      </c>
      <c r="AU1665" s="225" t="s">
        <v>78</v>
      </c>
      <c r="AY1665" s="18" t="s">
        <v>238</v>
      </c>
      <c r="BE1665" s="226">
        <f>IF(N1665="základní",J1665,0)</f>
        <v>0</v>
      </c>
      <c r="BF1665" s="226">
        <f>IF(N1665="snížená",J1665,0)</f>
        <v>0</v>
      </c>
      <c r="BG1665" s="226">
        <f>IF(N1665="zákl. přenesená",J1665,0)</f>
        <v>0</v>
      </c>
      <c r="BH1665" s="226">
        <f>IF(N1665="sníž. přenesená",J1665,0)</f>
        <v>0</v>
      </c>
      <c r="BI1665" s="226">
        <f>IF(N1665="nulová",J1665,0)</f>
        <v>0</v>
      </c>
      <c r="BJ1665" s="18" t="s">
        <v>76</v>
      </c>
      <c r="BK1665" s="226">
        <f>ROUND(I1665*H1665,2)</f>
        <v>0</v>
      </c>
      <c r="BL1665" s="18" t="s">
        <v>244</v>
      </c>
      <c r="BM1665" s="225" t="s">
        <v>1507</v>
      </c>
    </row>
    <row r="1666" s="2" customFormat="1">
      <c r="A1666" s="39"/>
      <c r="B1666" s="40"/>
      <c r="C1666" s="41"/>
      <c r="D1666" s="227" t="s">
        <v>245</v>
      </c>
      <c r="E1666" s="41"/>
      <c r="F1666" s="228" t="s">
        <v>1506</v>
      </c>
      <c r="G1666" s="41"/>
      <c r="H1666" s="41"/>
      <c r="I1666" s="229"/>
      <c r="J1666" s="41"/>
      <c r="K1666" s="41"/>
      <c r="L1666" s="45"/>
      <c r="M1666" s="230"/>
      <c r="N1666" s="231"/>
      <c r="O1666" s="85"/>
      <c r="P1666" s="85"/>
      <c r="Q1666" s="85"/>
      <c r="R1666" s="85"/>
      <c r="S1666" s="85"/>
      <c r="T1666" s="86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245</v>
      </c>
      <c r="AU1666" s="18" t="s">
        <v>78</v>
      </c>
    </row>
    <row r="1667" s="2" customFormat="1">
      <c r="A1667" s="39"/>
      <c r="B1667" s="40"/>
      <c r="C1667" s="41"/>
      <c r="D1667" s="232" t="s">
        <v>246</v>
      </c>
      <c r="E1667" s="41"/>
      <c r="F1667" s="233" t="s">
        <v>1508</v>
      </c>
      <c r="G1667" s="41"/>
      <c r="H1667" s="41"/>
      <c r="I1667" s="229"/>
      <c r="J1667" s="41"/>
      <c r="K1667" s="41"/>
      <c r="L1667" s="45"/>
      <c r="M1667" s="230"/>
      <c r="N1667" s="231"/>
      <c r="O1667" s="85"/>
      <c r="P1667" s="85"/>
      <c r="Q1667" s="85"/>
      <c r="R1667" s="85"/>
      <c r="S1667" s="85"/>
      <c r="T1667" s="86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246</v>
      </c>
      <c r="AU1667" s="18" t="s">
        <v>78</v>
      </c>
    </row>
    <row r="1668" s="13" customFormat="1">
      <c r="A1668" s="13"/>
      <c r="B1668" s="234"/>
      <c r="C1668" s="235"/>
      <c r="D1668" s="227" t="s">
        <v>248</v>
      </c>
      <c r="E1668" s="236" t="s">
        <v>19</v>
      </c>
      <c r="F1668" s="237" t="s">
        <v>321</v>
      </c>
      <c r="G1668" s="235"/>
      <c r="H1668" s="236" t="s">
        <v>19</v>
      </c>
      <c r="I1668" s="238"/>
      <c r="J1668" s="235"/>
      <c r="K1668" s="235"/>
      <c r="L1668" s="239"/>
      <c r="M1668" s="240"/>
      <c r="N1668" s="241"/>
      <c r="O1668" s="241"/>
      <c r="P1668" s="241"/>
      <c r="Q1668" s="241"/>
      <c r="R1668" s="241"/>
      <c r="S1668" s="241"/>
      <c r="T1668" s="24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3" t="s">
        <v>248</v>
      </c>
      <c r="AU1668" s="243" t="s">
        <v>78</v>
      </c>
      <c r="AV1668" s="13" t="s">
        <v>76</v>
      </c>
      <c r="AW1668" s="13" t="s">
        <v>32</v>
      </c>
      <c r="AX1668" s="13" t="s">
        <v>69</v>
      </c>
      <c r="AY1668" s="243" t="s">
        <v>238</v>
      </c>
    </row>
    <row r="1669" s="13" customFormat="1">
      <c r="A1669" s="13"/>
      <c r="B1669" s="234"/>
      <c r="C1669" s="235"/>
      <c r="D1669" s="227" t="s">
        <v>248</v>
      </c>
      <c r="E1669" s="236" t="s">
        <v>19</v>
      </c>
      <c r="F1669" s="237" t="s">
        <v>1509</v>
      </c>
      <c r="G1669" s="235"/>
      <c r="H1669" s="236" t="s">
        <v>19</v>
      </c>
      <c r="I1669" s="238"/>
      <c r="J1669" s="235"/>
      <c r="K1669" s="235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248</v>
      </c>
      <c r="AU1669" s="243" t="s">
        <v>78</v>
      </c>
      <c r="AV1669" s="13" t="s">
        <v>76</v>
      </c>
      <c r="AW1669" s="13" t="s">
        <v>32</v>
      </c>
      <c r="AX1669" s="13" t="s">
        <v>69</v>
      </c>
      <c r="AY1669" s="243" t="s">
        <v>238</v>
      </c>
    </row>
    <row r="1670" s="14" customFormat="1">
      <c r="A1670" s="14"/>
      <c r="B1670" s="244"/>
      <c r="C1670" s="245"/>
      <c r="D1670" s="227" t="s">
        <v>248</v>
      </c>
      <c r="E1670" s="246" t="s">
        <v>19</v>
      </c>
      <c r="F1670" s="247" t="s">
        <v>78</v>
      </c>
      <c r="G1670" s="245"/>
      <c r="H1670" s="248">
        <v>2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248</v>
      </c>
      <c r="AU1670" s="254" t="s">
        <v>78</v>
      </c>
      <c r="AV1670" s="14" t="s">
        <v>78</v>
      </c>
      <c r="AW1670" s="14" t="s">
        <v>32</v>
      </c>
      <c r="AX1670" s="14" t="s">
        <v>69</v>
      </c>
      <c r="AY1670" s="254" t="s">
        <v>238</v>
      </c>
    </row>
    <row r="1671" s="15" customFormat="1">
      <c r="A1671" s="15"/>
      <c r="B1671" s="255"/>
      <c r="C1671" s="256"/>
      <c r="D1671" s="227" t="s">
        <v>248</v>
      </c>
      <c r="E1671" s="257" t="s">
        <v>19</v>
      </c>
      <c r="F1671" s="258" t="s">
        <v>253</v>
      </c>
      <c r="G1671" s="256"/>
      <c r="H1671" s="259">
        <v>2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5" t="s">
        <v>248</v>
      </c>
      <c r="AU1671" s="265" t="s">
        <v>78</v>
      </c>
      <c r="AV1671" s="15" t="s">
        <v>244</v>
      </c>
      <c r="AW1671" s="15" t="s">
        <v>32</v>
      </c>
      <c r="AX1671" s="15" t="s">
        <v>76</v>
      </c>
      <c r="AY1671" s="265" t="s">
        <v>238</v>
      </c>
    </row>
    <row r="1672" s="2" customFormat="1" ht="24.15" customHeight="1">
      <c r="A1672" s="39"/>
      <c r="B1672" s="40"/>
      <c r="C1672" s="214" t="s">
        <v>976</v>
      </c>
      <c r="D1672" s="214" t="s">
        <v>240</v>
      </c>
      <c r="E1672" s="215" t="s">
        <v>1510</v>
      </c>
      <c r="F1672" s="216" t="s">
        <v>1511</v>
      </c>
      <c r="G1672" s="217" t="s">
        <v>107</v>
      </c>
      <c r="H1672" s="218">
        <v>3.75</v>
      </c>
      <c r="I1672" s="219"/>
      <c r="J1672" s="220">
        <f>ROUND(I1672*H1672,2)</f>
        <v>0</v>
      </c>
      <c r="K1672" s="216" t="s">
        <v>243</v>
      </c>
      <c r="L1672" s="45"/>
      <c r="M1672" s="221" t="s">
        <v>19</v>
      </c>
      <c r="N1672" s="222" t="s">
        <v>40</v>
      </c>
      <c r="O1672" s="85"/>
      <c r="P1672" s="223">
        <f>O1672*H1672</f>
        <v>0</v>
      </c>
      <c r="Q1672" s="223">
        <v>0.0012800000000000001</v>
      </c>
      <c r="R1672" s="223">
        <f>Q1672*H1672</f>
        <v>0.0048000000000000004</v>
      </c>
      <c r="S1672" s="223">
        <v>0.021000000000000001</v>
      </c>
      <c r="T1672" s="224">
        <f>S1672*H1672</f>
        <v>0.078750000000000001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25" t="s">
        <v>244</v>
      </c>
      <c r="AT1672" s="225" t="s">
        <v>240</v>
      </c>
      <c r="AU1672" s="225" t="s">
        <v>78</v>
      </c>
      <c r="AY1672" s="18" t="s">
        <v>238</v>
      </c>
      <c r="BE1672" s="226">
        <f>IF(N1672="základní",J1672,0)</f>
        <v>0</v>
      </c>
      <c r="BF1672" s="226">
        <f>IF(N1672="snížená",J1672,0)</f>
        <v>0</v>
      </c>
      <c r="BG1672" s="226">
        <f>IF(N1672="zákl. přenesená",J1672,0)</f>
        <v>0</v>
      </c>
      <c r="BH1672" s="226">
        <f>IF(N1672="sníž. přenesená",J1672,0)</f>
        <v>0</v>
      </c>
      <c r="BI1672" s="226">
        <f>IF(N1672="nulová",J1672,0)</f>
        <v>0</v>
      </c>
      <c r="BJ1672" s="18" t="s">
        <v>76</v>
      </c>
      <c r="BK1672" s="226">
        <f>ROUND(I1672*H1672,2)</f>
        <v>0</v>
      </c>
      <c r="BL1672" s="18" t="s">
        <v>244</v>
      </c>
      <c r="BM1672" s="225" t="s">
        <v>1512</v>
      </c>
    </row>
    <row r="1673" s="2" customFormat="1">
      <c r="A1673" s="39"/>
      <c r="B1673" s="40"/>
      <c r="C1673" s="41"/>
      <c r="D1673" s="227" t="s">
        <v>245</v>
      </c>
      <c r="E1673" s="41"/>
      <c r="F1673" s="228" t="s">
        <v>1511</v>
      </c>
      <c r="G1673" s="41"/>
      <c r="H1673" s="41"/>
      <c r="I1673" s="229"/>
      <c r="J1673" s="41"/>
      <c r="K1673" s="41"/>
      <c r="L1673" s="45"/>
      <c r="M1673" s="230"/>
      <c r="N1673" s="231"/>
      <c r="O1673" s="85"/>
      <c r="P1673" s="85"/>
      <c r="Q1673" s="85"/>
      <c r="R1673" s="85"/>
      <c r="S1673" s="85"/>
      <c r="T1673" s="86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T1673" s="18" t="s">
        <v>245</v>
      </c>
      <c r="AU1673" s="18" t="s">
        <v>78</v>
      </c>
    </row>
    <row r="1674" s="2" customFormat="1">
      <c r="A1674" s="39"/>
      <c r="B1674" s="40"/>
      <c r="C1674" s="41"/>
      <c r="D1674" s="232" t="s">
        <v>246</v>
      </c>
      <c r="E1674" s="41"/>
      <c r="F1674" s="233" t="s">
        <v>1513</v>
      </c>
      <c r="G1674" s="41"/>
      <c r="H1674" s="41"/>
      <c r="I1674" s="229"/>
      <c r="J1674" s="41"/>
      <c r="K1674" s="41"/>
      <c r="L1674" s="45"/>
      <c r="M1674" s="230"/>
      <c r="N1674" s="231"/>
      <c r="O1674" s="85"/>
      <c r="P1674" s="85"/>
      <c r="Q1674" s="85"/>
      <c r="R1674" s="85"/>
      <c r="S1674" s="85"/>
      <c r="T1674" s="86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246</v>
      </c>
      <c r="AU1674" s="18" t="s">
        <v>78</v>
      </c>
    </row>
    <row r="1675" s="13" customFormat="1">
      <c r="A1675" s="13"/>
      <c r="B1675" s="234"/>
      <c r="C1675" s="235"/>
      <c r="D1675" s="227" t="s">
        <v>248</v>
      </c>
      <c r="E1675" s="236" t="s">
        <v>19</v>
      </c>
      <c r="F1675" s="237" t="s">
        <v>262</v>
      </c>
      <c r="G1675" s="235"/>
      <c r="H1675" s="236" t="s">
        <v>19</v>
      </c>
      <c r="I1675" s="238"/>
      <c r="J1675" s="235"/>
      <c r="K1675" s="235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248</v>
      </c>
      <c r="AU1675" s="243" t="s">
        <v>78</v>
      </c>
      <c r="AV1675" s="13" t="s">
        <v>76</v>
      </c>
      <c r="AW1675" s="13" t="s">
        <v>32</v>
      </c>
      <c r="AX1675" s="13" t="s">
        <v>69</v>
      </c>
      <c r="AY1675" s="243" t="s">
        <v>238</v>
      </c>
    </row>
    <row r="1676" s="13" customFormat="1">
      <c r="A1676" s="13"/>
      <c r="B1676" s="234"/>
      <c r="C1676" s="235"/>
      <c r="D1676" s="227" t="s">
        <v>248</v>
      </c>
      <c r="E1676" s="236" t="s">
        <v>19</v>
      </c>
      <c r="F1676" s="237" t="s">
        <v>1223</v>
      </c>
      <c r="G1676" s="235"/>
      <c r="H1676" s="236" t="s">
        <v>19</v>
      </c>
      <c r="I1676" s="238"/>
      <c r="J1676" s="235"/>
      <c r="K1676" s="235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248</v>
      </c>
      <c r="AU1676" s="243" t="s">
        <v>78</v>
      </c>
      <c r="AV1676" s="13" t="s">
        <v>76</v>
      </c>
      <c r="AW1676" s="13" t="s">
        <v>32</v>
      </c>
      <c r="AX1676" s="13" t="s">
        <v>69</v>
      </c>
      <c r="AY1676" s="243" t="s">
        <v>238</v>
      </c>
    </row>
    <row r="1677" s="14" customFormat="1">
      <c r="A1677" s="14"/>
      <c r="B1677" s="244"/>
      <c r="C1677" s="245"/>
      <c r="D1677" s="227" t="s">
        <v>248</v>
      </c>
      <c r="E1677" s="246" t="s">
        <v>19</v>
      </c>
      <c r="F1677" s="247" t="s">
        <v>1224</v>
      </c>
      <c r="G1677" s="245"/>
      <c r="H1677" s="248">
        <v>0.54000000000000004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248</v>
      </c>
      <c r="AU1677" s="254" t="s">
        <v>78</v>
      </c>
      <c r="AV1677" s="14" t="s">
        <v>78</v>
      </c>
      <c r="AW1677" s="14" t="s">
        <v>32</v>
      </c>
      <c r="AX1677" s="14" t="s">
        <v>69</v>
      </c>
      <c r="AY1677" s="254" t="s">
        <v>238</v>
      </c>
    </row>
    <row r="1678" s="14" customFormat="1">
      <c r="A1678" s="14"/>
      <c r="B1678" s="244"/>
      <c r="C1678" s="245"/>
      <c r="D1678" s="227" t="s">
        <v>248</v>
      </c>
      <c r="E1678" s="246" t="s">
        <v>19</v>
      </c>
      <c r="F1678" s="247" t="s">
        <v>1225</v>
      </c>
      <c r="G1678" s="245"/>
      <c r="H1678" s="248">
        <v>0.54000000000000004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248</v>
      </c>
      <c r="AU1678" s="254" t="s">
        <v>78</v>
      </c>
      <c r="AV1678" s="14" t="s">
        <v>78</v>
      </c>
      <c r="AW1678" s="14" t="s">
        <v>32</v>
      </c>
      <c r="AX1678" s="14" t="s">
        <v>69</v>
      </c>
      <c r="AY1678" s="254" t="s">
        <v>238</v>
      </c>
    </row>
    <row r="1679" s="14" customFormat="1">
      <c r="A1679" s="14"/>
      <c r="B1679" s="244"/>
      <c r="C1679" s="245"/>
      <c r="D1679" s="227" t="s">
        <v>248</v>
      </c>
      <c r="E1679" s="246" t="s">
        <v>19</v>
      </c>
      <c r="F1679" s="247" t="s">
        <v>1226</v>
      </c>
      <c r="G1679" s="245"/>
      <c r="H1679" s="248">
        <v>0.58999999999999997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248</v>
      </c>
      <c r="AU1679" s="254" t="s">
        <v>78</v>
      </c>
      <c r="AV1679" s="14" t="s">
        <v>78</v>
      </c>
      <c r="AW1679" s="14" t="s">
        <v>32</v>
      </c>
      <c r="AX1679" s="14" t="s">
        <v>69</v>
      </c>
      <c r="AY1679" s="254" t="s">
        <v>238</v>
      </c>
    </row>
    <row r="1680" s="16" customFormat="1">
      <c r="A1680" s="16"/>
      <c r="B1680" s="266"/>
      <c r="C1680" s="267"/>
      <c r="D1680" s="227" t="s">
        <v>248</v>
      </c>
      <c r="E1680" s="268" t="s">
        <v>19</v>
      </c>
      <c r="F1680" s="269" t="s">
        <v>264</v>
      </c>
      <c r="G1680" s="267"/>
      <c r="H1680" s="270">
        <v>1.6699999999999999</v>
      </c>
      <c r="I1680" s="271"/>
      <c r="J1680" s="267"/>
      <c r="K1680" s="267"/>
      <c r="L1680" s="272"/>
      <c r="M1680" s="273"/>
      <c r="N1680" s="274"/>
      <c r="O1680" s="274"/>
      <c r="P1680" s="274"/>
      <c r="Q1680" s="274"/>
      <c r="R1680" s="274"/>
      <c r="S1680" s="274"/>
      <c r="T1680" s="275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6" t="s">
        <v>248</v>
      </c>
      <c r="AU1680" s="276" t="s">
        <v>78</v>
      </c>
      <c r="AV1680" s="16" t="s">
        <v>109</v>
      </c>
      <c r="AW1680" s="16" t="s">
        <v>32</v>
      </c>
      <c r="AX1680" s="16" t="s">
        <v>69</v>
      </c>
      <c r="AY1680" s="276" t="s">
        <v>238</v>
      </c>
    </row>
    <row r="1681" s="13" customFormat="1">
      <c r="A1681" s="13"/>
      <c r="B1681" s="234"/>
      <c r="C1681" s="235"/>
      <c r="D1681" s="227" t="s">
        <v>248</v>
      </c>
      <c r="E1681" s="236" t="s">
        <v>19</v>
      </c>
      <c r="F1681" s="237" t="s">
        <v>774</v>
      </c>
      <c r="G1681" s="235"/>
      <c r="H1681" s="236" t="s">
        <v>19</v>
      </c>
      <c r="I1681" s="238"/>
      <c r="J1681" s="235"/>
      <c r="K1681" s="235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3" t="s">
        <v>248</v>
      </c>
      <c r="AU1681" s="243" t="s">
        <v>78</v>
      </c>
      <c r="AV1681" s="13" t="s">
        <v>76</v>
      </c>
      <c r="AW1681" s="13" t="s">
        <v>32</v>
      </c>
      <c r="AX1681" s="13" t="s">
        <v>69</v>
      </c>
      <c r="AY1681" s="243" t="s">
        <v>238</v>
      </c>
    </row>
    <row r="1682" s="13" customFormat="1">
      <c r="A1682" s="13"/>
      <c r="B1682" s="234"/>
      <c r="C1682" s="235"/>
      <c r="D1682" s="227" t="s">
        <v>248</v>
      </c>
      <c r="E1682" s="236" t="s">
        <v>19</v>
      </c>
      <c r="F1682" s="237" t="s">
        <v>1223</v>
      </c>
      <c r="G1682" s="235"/>
      <c r="H1682" s="236" t="s">
        <v>19</v>
      </c>
      <c r="I1682" s="238"/>
      <c r="J1682" s="235"/>
      <c r="K1682" s="235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248</v>
      </c>
      <c r="AU1682" s="243" t="s">
        <v>78</v>
      </c>
      <c r="AV1682" s="13" t="s">
        <v>76</v>
      </c>
      <c r="AW1682" s="13" t="s">
        <v>32</v>
      </c>
      <c r="AX1682" s="13" t="s">
        <v>69</v>
      </c>
      <c r="AY1682" s="243" t="s">
        <v>238</v>
      </c>
    </row>
    <row r="1683" s="14" customFormat="1">
      <c r="A1683" s="14"/>
      <c r="B1683" s="244"/>
      <c r="C1683" s="245"/>
      <c r="D1683" s="227" t="s">
        <v>248</v>
      </c>
      <c r="E1683" s="246" t="s">
        <v>19</v>
      </c>
      <c r="F1683" s="247" t="s">
        <v>1227</v>
      </c>
      <c r="G1683" s="245"/>
      <c r="H1683" s="248">
        <v>0.58999999999999997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248</v>
      </c>
      <c r="AU1683" s="254" t="s">
        <v>78</v>
      </c>
      <c r="AV1683" s="14" t="s">
        <v>78</v>
      </c>
      <c r="AW1683" s="14" t="s">
        <v>32</v>
      </c>
      <c r="AX1683" s="14" t="s">
        <v>69</v>
      </c>
      <c r="AY1683" s="254" t="s">
        <v>238</v>
      </c>
    </row>
    <row r="1684" s="14" customFormat="1">
      <c r="A1684" s="14"/>
      <c r="B1684" s="244"/>
      <c r="C1684" s="245"/>
      <c r="D1684" s="227" t="s">
        <v>248</v>
      </c>
      <c r="E1684" s="246" t="s">
        <v>19</v>
      </c>
      <c r="F1684" s="247" t="s">
        <v>1228</v>
      </c>
      <c r="G1684" s="245"/>
      <c r="H1684" s="248">
        <v>0.58999999999999997</v>
      </c>
      <c r="I1684" s="249"/>
      <c r="J1684" s="245"/>
      <c r="K1684" s="245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4" t="s">
        <v>248</v>
      </c>
      <c r="AU1684" s="254" t="s">
        <v>78</v>
      </c>
      <c r="AV1684" s="14" t="s">
        <v>78</v>
      </c>
      <c r="AW1684" s="14" t="s">
        <v>32</v>
      </c>
      <c r="AX1684" s="14" t="s">
        <v>69</v>
      </c>
      <c r="AY1684" s="254" t="s">
        <v>238</v>
      </c>
    </row>
    <row r="1685" s="16" customFormat="1">
      <c r="A1685" s="16"/>
      <c r="B1685" s="266"/>
      <c r="C1685" s="267"/>
      <c r="D1685" s="227" t="s">
        <v>248</v>
      </c>
      <c r="E1685" s="268" t="s">
        <v>19</v>
      </c>
      <c r="F1685" s="269" t="s">
        <v>541</v>
      </c>
      <c r="G1685" s="267"/>
      <c r="H1685" s="270">
        <v>1.1799999999999999</v>
      </c>
      <c r="I1685" s="271"/>
      <c r="J1685" s="267"/>
      <c r="K1685" s="267"/>
      <c r="L1685" s="272"/>
      <c r="M1685" s="273"/>
      <c r="N1685" s="274"/>
      <c r="O1685" s="274"/>
      <c r="P1685" s="274"/>
      <c r="Q1685" s="274"/>
      <c r="R1685" s="274"/>
      <c r="S1685" s="274"/>
      <c r="T1685" s="275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T1685" s="276" t="s">
        <v>248</v>
      </c>
      <c r="AU1685" s="276" t="s">
        <v>78</v>
      </c>
      <c r="AV1685" s="16" t="s">
        <v>109</v>
      </c>
      <c r="AW1685" s="16" t="s">
        <v>32</v>
      </c>
      <c r="AX1685" s="16" t="s">
        <v>69</v>
      </c>
      <c r="AY1685" s="276" t="s">
        <v>238</v>
      </c>
    </row>
    <row r="1686" s="13" customFormat="1">
      <c r="A1686" s="13"/>
      <c r="B1686" s="234"/>
      <c r="C1686" s="235"/>
      <c r="D1686" s="227" t="s">
        <v>248</v>
      </c>
      <c r="E1686" s="236" t="s">
        <v>19</v>
      </c>
      <c r="F1686" s="237" t="s">
        <v>321</v>
      </c>
      <c r="G1686" s="235"/>
      <c r="H1686" s="236" t="s">
        <v>19</v>
      </c>
      <c r="I1686" s="238"/>
      <c r="J1686" s="235"/>
      <c r="K1686" s="235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248</v>
      </c>
      <c r="AU1686" s="243" t="s">
        <v>78</v>
      </c>
      <c r="AV1686" s="13" t="s">
        <v>76</v>
      </c>
      <c r="AW1686" s="13" t="s">
        <v>32</v>
      </c>
      <c r="AX1686" s="13" t="s">
        <v>69</v>
      </c>
      <c r="AY1686" s="243" t="s">
        <v>238</v>
      </c>
    </row>
    <row r="1687" s="13" customFormat="1">
      <c r="A1687" s="13"/>
      <c r="B1687" s="234"/>
      <c r="C1687" s="235"/>
      <c r="D1687" s="227" t="s">
        <v>248</v>
      </c>
      <c r="E1687" s="236" t="s">
        <v>19</v>
      </c>
      <c r="F1687" s="237" t="s">
        <v>1514</v>
      </c>
      <c r="G1687" s="235"/>
      <c r="H1687" s="236" t="s">
        <v>19</v>
      </c>
      <c r="I1687" s="238"/>
      <c r="J1687" s="235"/>
      <c r="K1687" s="235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248</v>
      </c>
      <c r="AU1687" s="243" t="s">
        <v>78</v>
      </c>
      <c r="AV1687" s="13" t="s">
        <v>76</v>
      </c>
      <c r="AW1687" s="13" t="s">
        <v>32</v>
      </c>
      <c r="AX1687" s="13" t="s">
        <v>69</v>
      </c>
      <c r="AY1687" s="243" t="s">
        <v>238</v>
      </c>
    </row>
    <row r="1688" s="14" customFormat="1">
      <c r="A1688" s="14"/>
      <c r="B1688" s="244"/>
      <c r="C1688" s="245"/>
      <c r="D1688" s="227" t="s">
        <v>248</v>
      </c>
      <c r="E1688" s="246" t="s">
        <v>19</v>
      </c>
      <c r="F1688" s="247" t="s">
        <v>1515</v>
      </c>
      <c r="G1688" s="245"/>
      <c r="H1688" s="248">
        <v>0.90000000000000002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248</v>
      </c>
      <c r="AU1688" s="254" t="s">
        <v>78</v>
      </c>
      <c r="AV1688" s="14" t="s">
        <v>78</v>
      </c>
      <c r="AW1688" s="14" t="s">
        <v>32</v>
      </c>
      <c r="AX1688" s="14" t="s">
        <v>69</v>
      </c>
      <c r="AY1688" s="254" t="s">
        <v>238</v>
      </c>
    </row>
    <row r="1689" s="16" customFormat="1">
      <c r="A1689" s="16"/>
      <c r="B1689" s="266"/>
      <c r="C1689" s="267"/>
      <c r="D1689" s="227" t="s">
        <v>248</v>
      </c>
      <c r="E1689" s="268" t="s">
        <v>19</v>
      </c>
      <c r="F1689" s="269" t="s">
        <v>561</v>
      </c>
      <c r="G1689" s="267"/>
      <c r="H1689" s="270">
        <v>0.90000000000000002</v>
      </c>
      <c r="I1689" s="271"/>
      <c r="J1689" s="267"/>
      <c r="K1689" s="267"/>
      <c r="L1689" s="272"/>
      <c r="M1689" s="273"/>
      <c r="N1689" s="274"/>
      <c r="O1689" s="274"/>
      <c r="P1689" s="274"/>
      <c r="Q1689" s="274"/>
      <c r="R1689" s="274"/>
      <c r="S1689" s="274"/>
      <c r="T1689" s="275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76" t="s">
        <v>248</v>
      </c>
      <c r="AU1689" s="276" t="s">
        <v>78</v>
      </c>
      <c r="AV1689" s="16" t="s">
        <v>109</v>
      </c>
      <c r="AW1689" s="16" t="s">
        <v>32</v>
      </c>
      <c r="AX1689" s="16" t="s">
        <v>69</v>
      </c>
      <c r="AY1689" s="276" t="s">
        <v>238</v>
      </c>
    </row>
    <row r="1690" s="15" customFormat="1">
      <c r="A1690" s="15"/>
      <c r="B1690" s="255"/>
      <c r="C1690" s="256"/>
      <c r="D1690" s="227" t="s">
        <v>248</v>
      </c>
      <c r="E1690" s="257" t="s">
        <v>19</v>
      </c>
      <c r="F1690" s="258" t="s">
        <v>253</v>
      </c>
      <c r="G1690" s="256"/>
      <c r="H1690" s="259">
        <v>3.75</v>
      </c>
      <c r="I1690" s="260"/>
      <c r="J1690" s="256"/>
      <c r="K1690" s="256"/>
      <c r="L1690" s="261"/>
      <c r="M1690" s="262"/>
      <c r="N1690" s="263"/>
      <c r="O1690" s="263"/>
      <c r="P1690" s="263"/>
      <c r="Q1690" s="263"/>
      <c r="R1690" s="263"/>
      <c r="S1690" s="263"/>
      <c r="T1690" s="264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5" t="s">
        <v>248</v>
      </c>
      <c r="AU1690" s="265" t="s">
        <v>78</v>
      </c>
      <c r="AV1690" s="15" t="s">
        <v>244</v>
      </c>
      <c r="AW1690" s="15" t="s">
        <v>32</v>
      </c>
      <c r="AX1690" s="15" t="s">
        <v>76</v>
      </c>
      <c r="AY1690" s="265" t="s">
        <v>238</v>
      </c>
    </row>
    <row r="1691" s="2" customFormat="1" ht="24.15" customHeight="1">
      <c r="A1691" s="39"/>
      <c r="B1691" s="40"/>
      <c r="C1691" s="214" t="s">
        <v>1516</v>
      </c>
      <c r="D1691" s="214" t="s">
        <v>240</v>
      </c>
      <c r="E1691" s="215" t="s">
        <v>1517</v>
      </c>
      <c r="F1691" s="216" t="s">
        <v>1518</v>
      </c>
      <c r="G1691" s="217" t="s">
        <v>107</v>
      </c>
      <c r="H1691" s="218">
        <v>0.58999999999999997</v>
      </c>
      <c r="I1691" s="219"/>
      <c r="J1691" s="220">
        <f>ROUND(I1691*H1691,2)</f>
        <v>0</v>
      </c>
      <c r="K1691" s="216" t="s">
        <v>243</v>
      </c>
      <c r="L1691" s="45"/>
      <c r="M1691" s="221" t="s">
        <v>19</v>
      </c>
      <c r="N1691" s="222" t="s">
        <v>40</v>
      </c>
      <c r="O1691" s="85"/>
      <c r="P1691" s="223">
        <f>O1691*H1691</f>
        <v>0</v>
      </c>
      <c r="Q1691" s="223">
        <v>0.0013699999999999999</v>
      </c>
      <c r="R1691" s="223">
        <f>Q1691*H1691</f>
        <v>0.00080829999999999986</v>
      </c>
      <c r="S1691" s="223">
        <v>0.029000000000000001</v>
      </c>
      <c r="T1691" s="224">
        <f>S1691*H1691</f>
        <v>0.01711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25" t="s">
        <v>244</v>
      </c>
      <c r="AT1691" s="225" t="s">
        <v>240</v>
      </c>
      <c r="AU1691" s="225" t="s">
        <v>78</v>
      </c>
      <c r="AY1691" s="18" t="s">
        <v>238</v>
      </c>
      <c r="BE1691" s="226">
        <f>IF(N1691="základní",J1691,0)</f>
        <v>0</v>
      </c>
      <c r="BF1691" s="226">
        <f>IF(N1691="snížená",J1691,0)</f>
        <v>0</v>
      </c>
      <c r="BG1691" s="226">
        <f>IF(N1691="zákl. přenesená",J1691,0)</f>
        <v>0</v>
      </c>
      <c r="BH1691" s="226">
        <f>IF(N1691="sníž. přenesená",J1691,0)</f>
        <v>0</v>
      </c>
      <c r="BI1691" s="226">
        <f>IF(N1691="nulová",J1691,0)</f>
        <v>0</v>
      </c>
      <c r="BJ1691" s="18" t="s">
        <v>76</v>
      </c>
      <c r="BK1691" s="226">
        <f>ROUND(I1691*H1691,2)</f>
        <v>0</v>
      </c>
      <c r="BL1691" s="18" t="s">
        <v>244</v>
      </c>
      <c r="BM1691" s="225" t="s">
        <v>1519</v>
      </c>
    </row>
    <row r="1692" s="2" customFormat="1">
      <c r="A1692" s="39"/>
      <c r="B1692" s="40"/>
      <c r="C1692" s="41"/>
      <c r="D1692" s="227" t="s">
        <v>245</v>
      </c>
      <c r="E1692" s="41"/>
      <c r="F1692" s="228" t="s">
        <v>1518</v>
      </c>
      <c r="G1692" s="41"/>
      <c r="H1692" s="41"/>
      <c r="I1692" s="229"/>
      <c r="J1692" s="41"/>
      <c r="K1692" s="41"/>
      <c r="L1692" s="45"/>
      <c r="M1692" s="230"/>
      <c r="N1692" s="231"/>
      <c r="O1692" s="85"/>
      <c r="P1692" s="85"/>
      <c r="Q1692" s="85"/>
      <c r="R1692" s="85"/>
      <c r="S1692" s="85"/>
      <c r="T1692" s="86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245</v>
      </c>
      <c r="AU1692" s="18" t="s">
        <v>78</v>
      </c>
    </row>
    <row r="1693" s="2" customFormat="1">
      <c r="A1693" s="39"/>
      <c r="B1693" s="40"/>
      <c r="C1693" s="41"/>
      <c r="D1693" s="232" t="s">
        <v>246</v>
      </c>
      <c r="E1693" s="41"/>
      <c r="F1693" s="233" t="s">
        <v>1520</v>
      </c>
      <c r="G1693" s="41"/>
      <c r="H1693" s="41"/>
      <c r="I1693" s="229"/>
      <c r="J1693" s="41"/>
      <c r="K1693" s="41"/>
      <c r="L1693" s="45"/>
      <c r="M1693" s="230"/>
      <c r="N1693" s="231"/>
      <c r="O1693" s="85"/>
      <c r="P1693" s="85"/>
      <c r="Q1693" s="85"/>
      <c r="R1693" s="85"/>
      <c r="S1693" s="85"/>
      <c r="T1693" s="86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246</v>
      </c>
      <c r="AU1693" s="18" t="s">
        <v>78</v>
      </c>
    </row>
    <row r="1694" s="13" customFormat="1">
      <c r="A1694" s="13"/>
      <c r="B1694" s="234"/>
      <c r="C1694" s="235"/>
      <c r="D1694" s="227" t="s">
        <v>248</v>
      </c>
      <c r="E1694" s="236" t="s">
        <v>19</v>
      </c>
      <c r="F1694" s="237" t="s">
        <v>779</v>
      </c>
      <c r="G1694" s="235"/>
      <c r="H1694" s="236" t="s">
        <v>19</v>
      </c>
      <c r="I1694" s="238"/>
      <c r="J1694" s="235"/>
      <c r="K1694" s="235"/>
      <c r="L1694" s="239"/>
      <c r="M1694" s="240"/>
      <c r="N1694" s="241"/>
      <c r="O1694" s="241"/>
      <c r="P1694" s="241"/>
      <c r="Q1694" s="241"/>
      <c r="R1694" s="241"/>
      <c r="S1694" s="241"/>
      <c r="T1694" s="24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3" t="s">
        <v>248</v>
      </c>
      <c r="AU1694" s="243" t="s">
        <v>78</v>
      </c>
      <c r="AV1694" s="13" t="s">
        <v>76</v>
      </c>
      <c r="AW1694" s="13" t="s">
        <v>32</v>
      </c>
      <c r="AX1694" s="13" t="s">
        <v>69</v>
      </c>
      <c r="AY1694" s="243" t="s">
        <v>238</v>
      </c>
    </row>
    <row r="1695" s="13" customFormat="1">
      <c r="A1695" s="13"/>
      <c r="B1695" s="234"/>
      <c r="C1695" s="235"/>
      <c r="D1695" s="227" t="s">
        <v>248</v>
      </c>
      <c r="E1695" s="236" t="s">
        <v>19</v>
      </c>
      <c r="F1695" s="237" t="s">
        <v>1234</v>
      </c>
      <c r="G1695" s="235"/>
      <c r="H1695" s="236" t="s">
        <v>19</v>
      </c>
      <c r="I1695" s="238"/>
      <c r="J1695" s="235"/>
      <c r="K1695" s="235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248</v>
      </c>
      <c r="AU1695" s="243" t="s">
        <v>78</v>
      </c>
      <c r="AV1695" s="13" t="s">
        <v>76</v>
      </c>
      <c r="AW1695" s="13" t="s">
        <v>32</v>
      </c>
      <c r="AX1695" s="13" t="s">
        <v>69</v>
      </c>
      <c r="AY1695" s="243" t="s">
        <v>238</v>
      </c>
    </row>
    <row r="1696" s="14" customFormat="1">
      <c r="A1696" s="14"/>
      <c r="B1696" s="244"/>
      <c r="C1696" s="245"/>
      <c r="D1696" s="227" t="s">
        <v>248</v>
      </c>
      <c r="E1696" s="246" t="s">
        <v>19</v>
      </c>
      <c r="F1696" s="247" t="s">
        <v>1235</v>
      </c>
      <c r="G1696" s="245"/>
      <c r="H1696" s="248">
        <v>0.58999999999999997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248</v>
      </c>
      <c r="AU1696" s="254" t="s">
        <v>78</v>
      </c>
      <c r="AV1696" s="14" t="s">
        <v>78</v>
      </c>
      <c r="AW1696" s="14" t="s">
        <v>32</v>
      </c>
      <c r="AX1696" s="14" t="s">
        <v>69</v>
      </c>
      <c r="AY1696" s="254" t="s">
        <v>238</v>
      </c>
    </row>
    <row r="1697" s="16" customFormat="1">
      <c r="A1697" s="16"/>
      <c r="B1697" s="266"/>
      <c r="C1697" s="267"/>
      <c r="D1697" s="227" t="s">
        <v>248</v>
      </c>
      <c r="E1697" s="268" t="s">
        <v>19</v>
      </c>
      <c r="F1697" s="269" t="s">
        <v>550</v>
      </c>
      <c r="G1697" s="267"/>
      <c r="H1697" s="270">
        <v>0.58999999999999997</v>
      </c>
      <c r="I1697" s="271"/>
      <c r="J1697" s="267"/>
      <c r="K1697" s="267"/>
      <c r="L1697" s="272"/>
      <c r="M1697" s="273"/>
      <c r="N1697" s="274"/>
      <c r="O1697" s="274"/>
      <c r="P1697" s="274"/>
      <c r="Q1697" s="274"/>
      <c r="R1697" s="274"/>
      <c r="S1697" s="274"/>
      <c r="T1697" s="275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76" t="s">
        <v>248</v>
      </c>
      <c r="AU1697" s="276" t="s">
        <v>78</v>
      </c>
      <c r="AV1697" s="16" t="s">
        <v>109</v>
      </c>
      <c r="AW1697" s="16" t="s">
        <v>32</v>
      </c>
      <c r="AX1697" s="16" t="s">
        <v>69</v>
      </c>
      <c r="AY1697" s="276" t="s">
        <v>238</v>
      </c>
    </row>
    <row r="1698" s="15" customFormat="1">
      <c r="A1698" s="15"/>
      <c r="B1698" s="255"/>
      <c r="C1698" s="256"/>
      <c r="D1698" s="227" t="s">
        <v>248</v>
      </c>
      <c r="E1698" s="257" t="s">
        <v>19</v>
      </c>
      <c r="F1698" s="258" t="s">
        <v>253</v>
      </c>
      <c r="G1698" s="256"/>
      <c r="H1698" s="259">
        <v>0.58999999999999997</v>
      </c>
      <c r="I1698" s="260"/>
      <c r="J1698" s="256"/>
      <c r="K1698" s="256"/>
      <c r="L1698" s="261"/>
      <c r="M1698" s="262"/>
      <c r="N1698" s="263"/>
      <c r="O1698" s="263"/>
      <c r="P1698" s="263"/>
      <c r="Q1698" s="263"/>
      <c r="R1698" s="263"/>
      <c r="S1698" s="263"/>
      <c r="T1698" s="264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65" t="s">
        <v>248</v>
      </c>
      <c r="AU1698" s="265" t="s">
        <v>78</v>
      </c>
      <c r="AV1698" s="15" t="s">
        <v>244</v>
      </c>
      <c r="AW1698" s="15" t="s">
        <v>32</v>
      </c>
      <c r="AX1698" s="15" t="s">
        <v>76</v>
      </c>
      <c r="AY1698" s="265" t="s">
        <v>238</v>
      </c>
    </row>
    <row r="1699" s="2" customFormat="1" ht="24.15" customHeight="1">
      <c r="A1699" s="39"/>
      <c r="B1699" s="40"/>
      <c r="C1699" s="214" t="s">
        <v>981</v>
      </c>
      <c r="D1699" s="214" t="s">
        <v>240</v>
      </c>
      <c r="E1699" s="215" t="s">
        <v>1521</v>
      </c>
      <c r="F1699" s="216" t="s">
        <v>1522</v>
      </c>
      <c r="G1699" s="217" t="s">
        <v>107</v>
      </c>
      <c r="H1699" s="218">
        <v>2.8999999999999999</v>
      </c>
      <c r="I1699" s="219"/>
      <c r="J1699" s="220">
        <f>ROUND(I1699*H1699,2)</f>
        <v>0</v>
      </c>
      <c r="K1699" s="216" t="s">
        <v>243</v>
      </c>
      <c r="L1699" s="45"/>
      <c r="M1699" s="221" t="s">
        <v>19</v>
      </c>
      <c r="N1699" s="222" t="s">
        <v>40</v>
      </c>
      <c r="O1699" s="85"/>
      <c r="P1699" s="223">
        <f>O1699*H1699</f>
        <v>0</v>
      </c>
      <c r="Q1699" s="223">
        <v>0.0027899999999999999</v>
      </c>
      <c r="R1699" s="223">
        <f>Q1699*H1699</f>
        <v>0.0080909999999999992</v>
      </c>
      <c r="S1699" s="223">
        <v>0.056000000000000001</v>
      </c>
      <c r="T1699" s="224">
        <f>S1699*H1699</f>
        <v>0.16239999999999999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25" t="s">
        <v>244</v>
      </c>
      <c r="AT1699" s="225" t="s">
        <v>240</v>
      </c>
      <c r="AU1699" s="225" t="s">
        <v>78</v>
      </c>
      <c r="AY1699" s="18" t="s">
        <v>238</v>
      </c>
      <c r="BE1699" s="226">
        <f>IF(N1699="základní",J1699,0)</f>
        <v>0</v>
      </c>
      <c r="BF1699" s="226">
        <f>IF(N1699="snížená",J1699,0)</f>
        <v>0</v>
      </c>
      <c r="BG1699" s="226">
        <f>IF(N1699="zákl. přenesená",J1699,0)</f>
        <v>0</v>
      </c>
      <c r="BH1699" s="226">
        <f>IF(N1699="sníž. přenesená",J1699,0)</f>
        <v>0</v>
      </c>
      <c r="BI1699" s="226">
        <f>IF(N1699="nulová",J1699,0)</f>
        <v>0</v>
      </c>
      <c r="BJ1699" s="18" t="s">
        <v>76</v>
      </c>
      <c r="BK1699" s="226">
        <f>ROUND(I1699*H1699,2)</f>
        <v>0</v>
      </c>
      <c r="BL1699" s="18" t="s">
        <v>244</v>
      </c>
      <c r="BM1699" s="225" t="s">
        <v>1523</v>
      </c>
    </row>
    <row r="1700" s="2" customFormat="1">
      <c r="A1700" s="39"/>
      <c r="B1700" s="40"/>
      <c r="C1700" s="41"/>
      <c r="D1700" s="227" t="s">
        <v>245</v>
      </c>
      <c r="E1700" s="41"/>
      <c r="F1700" s="228" t="s">
        <v>1522</v>
      </c>
      <c r="G1700" s="41"/>
      <c r="H1700" s="41"/>
      <c r="I1700" s="229"/>
      <c r="J1700" s="41"/>
      <c r="K1700" s="41"/>
      <c r="L1700" s="45"/>
      <c r="M1700" s="230"/>
      <c r="N1700" s="231"/>
      <c r="O1700" s="85"/>
      <c r="P1700" s="85"/>
      <c r="Q1700" s="85"/>
      <c r="R1700" s="85"/>
      <c r="S1700" s="85"/>
      <c r="T1700" s="86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T1700" s="18" t="s">
        <v>245</v>
      </c>
      <c r="AU1700" s="18" t="s">
        <v>78</v>
      </c>
    </row>
    <row r="1701" s="2" customFormat="1">
      <c r="A1701" s="39"/>
      <c r="B1701" s="40"/>
      <c r="C1701" s="41"/>
      <c r="D1701" s="232" t="s">
        <v>246</v>
      </c>
      <c r="E1701" s="41"/>
      <c r="F1701" s="233" t="s">
        <v>1524</v>
      </c>
      <c r="G1701" s="41"/>
      <c r="H1701" s="41"/>
      <c r="I1701" s="229"/>
      <c r="J1701" s="41"/>
      <c r="K1701" s="41"/>
      <c r="L1701" s="45"/>
      <c r="M1701" s="230"/>
      <c r="N1701" s="231"/>
      <c r="O1701" s="85"/>
      <c r="P1701" s="85"/>
      <c r="Q1701" s="85"/>
      <c r="R1701" s="85"/>
      <c r="S1701" s="85"/>
      <c r="T1701" s="86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T1701" s="18" t="s">
        <v>246</v>
      </c>
      <c r="AU1701" s="18" t="s">
        <v>78</v>
      </c>
    </row>
    <row r="1702" s="13" customFormat="1">
      <c r="A1702" s="13"/>
      <c r="B1702" s="234"/>
      <c r="C1702" s="235"/>
      <c r="D1702" s="227" t="s">
        <v>248</v>
      </c>
      <c r="E1702" s="236" t="s">
        <v>19</v>
      </c>
      <c r="F1702" s="237" t="s">
        <v>262</v>
      </c>
      <c r="G1702" s="235"/>
      <c r="H1702" s="236" t="s">
        <v>19</v>
      </c>
      <c r="I1702" s="238"/>
      <c r="J1702" s="235"/>
      <c r="K1702" s="235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248</v>
      </c>
      <c r="AU1702" s="243" t="s">
        <v>78</v>
      </c>
      <c r="AV1702" s="13" t="s">
        <v>76</v>
      </c>
      <c r="AW1702" s="13" t="s">
        <v>32</v>
      </c>
      <c r="AX1702" s="13" t="s">
        <v>69</v>
      </c>
      <c r="AY1702" s="243" t="s">
        <v>238</v>
      </c>
    </row>
    <row r="1703" s="13" customFormat="1">
      <c r="A1703" s="13"/>
      <c r="B1703" s="234"/>
      <c r="C1703" s="235"/>
      <c r="D1703" s="227" t="s">
        <v>248</v>
      </c>
      <c r="E1703" s="236" t="s">
        <v>19</v>
      </c>
      <c r="F1703" s="237" t="s">
        <v>1240</v>
      </c>
      <c r="G1703" s="235"/>
      <c r="H1703" s="236" t="s">
        <v>19</v>
      </c>
      <c r="I1703" s="238"/>
      <c r="J1703" s="235"/>
      <c r="K1703" s="235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248</v>
      </c>
      <c r="AU1703" s="243" t="s">
        <v>78</v>
      </c>
      <c r="AV1703" s="13" t="s">
        <v>76</v>
      </c>
      <c r="AW1703" s="13" t="s">
        <v>32</v>
      </c>
      <c r="AX1703" s="13" t="s">
        <v>69</v>
      </c>
      <c r="AY1703" s="243" t="s">
        <v>238</v>
      </c>
    </row>
    <row r="1704" s="14" customFormat="1">
      <c r="A1704" s="14"/>
      <c r="B1704" s="244"/>
      <c r="C1704" s="245"/>
      <c r="D1704" s="227" t="s">
        <v>248</v>
      </c>
      <c r="E1704" s="246" t="s">
        <v>19</v>
      </c>
      <c r="F1704" s="247" t="s">
        <v>1224</v>
      </c>
      <c r="G1704" s="245"/>
      <c r="H1704" s="248">
        <v>0.54000000000000004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248</v>
      </c>
      <c r="AU1704" s="254" t="s">
        <v>78</v>
      </c>
      <c r="AV1704" s="14" t="s">
        <v>78</v>
      </c>
      <c r="AW1704" s="14" t="s">
        <v>32</v>
      </c>
      <c r="AX1704" s="14" t="s">
        <v>69</v>
      </c>
      <c r="AY1704" s="254" t="s">
        <v>238</v>
      </c>
    </row>
    <row r="1705" s="14" customFormat="1">
      <c r="A1705" s="14"/>
      <c r="B1705" s="244"/>
      <c r="C1705" s="245"/>
      <c r="D1705" s="227" t="s">
        <v>248</v>
      </c>
      <c r="E1705" s="246" t="s">
        <v>19</v>
      </c>
      <c r="F1705" s="247" t="s">
        <v>1241</v>
      </c>
      <c r="G1705" s="245"/>
      <c r="H1705" s="248">
        <v>0.58999999999999997</v>
      </c>
      <c r="I1705" s="249"/>
      <c r="J1705" s="245"/>
      <c r="K1705" s="245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4" t="s">
        <v>248</v>
      </c>
      <c r="AU1705" s="254" t="s">
        <v>78</v>
      </c>
      <c r="AV1705" s="14" t="s">
        <v>78</v>
      </c>
      <c r="AW1705" s="14" t="s">
        <v>32</v>
      </c>
      <c r="AX1705" s="14" t="s">
        <v>69</v>
      </c>
      <c r="AY1705" s="254" t="s">
        <v>238</v>
      </c>
    </row>
    <row r="1706" s="16" customFormat="1">
      <c r="A1706" s="16"/>
      <c r="B1706" s="266"/>
      <c r="C1706" s="267"/>
      <c r="D1706" s="227" t="s">
        <v>248</v>
      </c>
      <c r="E1706" s="268" t="s">
        <v>19</v>
      </c>
      <c r="F1706" s="269" t="s">
        <v>264</v>
      </c>
      <c r="G1706" s="267"/>
      <c r="H1706" s="270">
        <v>1.1299999999999999</v>
      </c>
      <c r="I1706" s="271"/>
      <c r="J1706" s="267"/>
      <c r="K1706" s="267"/>
      <c r="L1706" s="272"/>
      <c r="M1706" s="273"/>
      <c r="N1706" s="274"/>
      <c r="O1706" s="274"/>
      <c r="P1706" s="274"/>
      <c r="Q1706" s="274"/>
      <c r="R1706" s="274"/>
      <c r="S1706" s="274"/>
      <c r="T1706" s="275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T1706" s="276" t="s">
        <v>248</v>
      </c>
      <c r="AU1706" s="276" t="s">
        <v>78</v>
      </c>
      <c r="AV1706" s="16" t="s">
        <v>109</v>
      </c>
      <c r="AW1706" s="16" t="s">
        <v>32</v>
      </c>
      <c r="AX1706" s="16" t="s">
        <v>69</v>
      </c>
      <c r="AY1706" s="276" t="s">
        <v>238</v>
      </c>
    </row>
    <row r="1707" s="13" customFormat="1">
      <c r="A1707" s="13"/>
      <c r="B1707" s="234"/>
      <c r="C1707" s="235"/>
      <c r="D1707" s="227" t="s">
        <v>248</v>
      </c>
      <c r="E1707" s="236" t="s">
        <v>19</v>
      </c>
      <c r="F1707" s="237" t="s">
        <v>774</v>
      </c>
      <c r="G1707" s="235"/>
      <c r="H1707" s="236" t="s">
        <v>19</v>
      </c>
      <c r="I1707" s="238"/>
      <c r="J1707" s="235"/>
      <c r="K1707" s="235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248</v>
      </c>
      <c r="AU1707" s="243" t="s">
        <v>78</v>
      </c>
      <c r="AV1707" s="13" t="s">
        <v>76</v>
      </c>
      <c r="AW1707" s="13" t="s">
        <v>32</v>
      </c>
      <c r="AX1707" s="13" t="s">
        <v>69</v>
      </c>
      <c r="AY1707" s="243" t="s">
        <v>238</v>
      </c>
    </row>
    <row r="1708" s="13" customFormat="1">
      <c r="A1708" s="13"/>
      <c r="B1708" s="234"/>
      <c r="C1708" s="235"/>
      <c r="D1708" s="227" t="s">
        <v>248</v>
      </c>
      <c r="E1708" s="236" t="s">
        <v>19</v>
      </c>
      <c r="F1708" s="237" t="s">
        <v>1240</v>
      </c>
      <c r="G1708" s="235"/>
      <c r="H1708" s="236" t="s">
        <v>19</v>
      </c>
      <c r="I1708" s="238"/>
      <c r="J1708" s="235"/>
      <c r="K1708" s="235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248</v>
      </c>
      <c r="AU1708" s="243" t="s">
        <v>78</v>
      </c>
      <c r="AV1708" s="13" t="s">
        <v>76</v>
      </c>
      <c r="AW1708" s="13" t="s">
        <v>32</v>
      </c>
      <c r="AX1708" s="13" t="s">
        <v>69</v>
      </c>
      <c r="AY1708" s="243" t="s">
        <v>238</v>
      </c>
    </row>
    <row r="1709" s="14" customFormat="1">
      <c r="A1709" s="14"/>
      <c r="B1709" s="244"/>
      <c r="C1709" s="245"/>
      <c r="D1709" s="227" t="s">
        <v>248</v>
      </c>
      <c r="E1709" s="246" t="s">
        <v>19</v>
      </c>
      <c r="F1709" s="247" t="s">
        <v>1227</v>
      </c>
      <c r="G1709" s="245"/>
      <c r="H1709" s="248">
        <v>0.58999999999999997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248</v>
      </c>
      <c r="AU1709" s="254" t="s">
        <v>78</v>
      </c>
      <c r="AV1709" s="14" t="s">
        <v>78</v>
      </c>
      <c r="AW1709" s="14" t="s">
        <v>32</v>
      </c>
      <c r="AX1709" s="14" t="s">
        <v>69</v>
      </c>
      <c r="AY1709" s="254" t="s">
        <v>238</v>
      </c>
    </row>
    <row r="1710" s="14" customFormat="1">
      <c r="A1710" s="14"/>
      <c r="B1710" s="244"/>
      <c r="C1710" s="245"/>
      <c r="D1710" s="227" t="s">
        <v>248</v>
      </c>
      <c r="E1710" s="246" t="s">
        <v>19</v>
      </c>
      <c r="F1710" s="247" t="s">
        <v>1242</v>
      </c>
      <c r="G1710" s="245"/>
      <c r="H1710" s="248">
        <v>0.58999999999999997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248</v>
      </c>
      <c r="AU1710" s="254" t="s">
        <v>78</v>
      </c>
      <c r="AV1710" s="14" t="s">
        <v>78</v>
      </c>
      <c r="AW1710" s="14" t="s">
        <v>32</v>
      </c>
      <c r="AX1710" s="14" t="s">
        <v>69</v>
      </c>
      <c r="AY1710" s="254" t="s">
        <v>238</v>
      </c>
    </row>
    <row r="1711" s="16" customFormat="1">
      <c r="A1711" s="16"/>
      <c r="B1711" s="266"/>
      <c r="C1711" s="267"/>
      <c r="D1711" s="227" t="s">
        <v>248</v>
      </c>
      <c r="E1711" s="268" t="s">
        <v>19</v>
      </c>
      <c r="F1711" s="269" t="s">
        <v>541</v>
      </c>
      <c r="G1711" s="267"/>
      <c r="H1711" s="270">
        <v>1.1799999999999999</v>
      </c>
      <c r="I1711" s="271"/>
      <c r="J1711" s="267"/>
      <c r="K1711" s="267"/>
      <c r="L1711" s="272"/>
      <c r="M1711" s="273"/>
      <c r="N1711" s="274"/>
      <c r="O1711" s="274"/>
      <c r="P1711" s="274"/>
      <c r="Q1711" s="274"/>
      <c r="R1711" s="274"/>
      <c r="S1711" s="274"/>
      <c r="T1711" s="275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76" t="s">
        <v>248</v>
      </c>
      <c r="AU1711" s="276" t="s">
        <v>78</v>
      </c>
      <c r="AV1711" s="16" t="s">
        <v>109</v>
      </c>
      <c r="AW1711" s="16" t="s">
        <v>32</v>
      </c>
      <c r="AX1711" s="16" t="s">
        <v>69</v>
      </c>
      <c r="AY1711" s="276" t="s">
        <v>238</v>
      </c>
    </row>
    <row r="1712" s="13" customFormat="1">
      <c r="A1712" s="13"/>
      <c r="B1712" s="234"/>
      <c r="C1712" s="235"/>
      <c r="D1712" s="227" t="s">
        <v>248</v>
      </c>
      <c r="E1712" s="236" t="s">
        <v>19</v>
      </c>
      <c r="F1712" s="237" t="s">
        <v>779</v>
      </c>
      <c r="G1712" s="235"/>
      <c r="H1712" s="236" t="s">
        <v>19</v>
      </c>
      <c r="I1712" s="238"/>
      <c r="J1712" s="235"/>
      <c r="K1712" s="235"/>
      <c r="L1712" s="239"/>
      <c r="M1712" s="240"/>
      <c r="N1712" s="241"/>
      <c r="O1712" s="241"/>
      <c r="P1712" s="241"/>
      <c r="Q1712" s="241"/>
      <c r="R1712" s="241"/>
      <c r="S1712" s="241"/>
      <c r="T1712" s="24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3" t="s">
        <v>248</v>
      </c>
      <c r="AU1712" s="243" t="s">
        <v>78</v>
      </c>
      <c r="AV1712" s="13" t="s">
        <v>76</v>
      </c>
      <c r="AW1712" s="13" t="s">
        <v>32</v>
      </c>
      <c r="AX1712" s="13" t="s">
        <v>69</v>
      </c>
      <c r="AY1712" s="243" t="s">
        <v>238</v>
      </c>
    </row>
    <row r="1713" s="13" customFormat="1">
      <c r="A1713" s="13"/>
      <c r="B1713" s="234"/>
      <c r="C1713" s="235"/>
      <c r="D1713" s="227" t="s">
        <v>248</v>
      </c>
      <c r="E1713" s="236" t="s">
        <v>19</v>
      </c>
      <c r="F1713" s="237" t="s">
        <v>1240</v>
      </c>
      <c r="G1713" s="235"/>
      <c r="H1713" s="236" t="s">
        <v>19</v>
      </c>
      <c r="I1713" s="238"/>
      <c r="J1713" s="235"/>
      <c r="K1713" s="235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248</v>
      </c>
      <c r="AU1713" s="243" t="s">
        <v>78</v>
      </c>
      <c r="AV1713" s="13" t="s">
        <v>76</v>
      </c>
      <c r="AW1713" s="13" t="s">
        <v>32</v>
      </c>
      <c r="AX1713" s="13" t="s">
        <v>69</v>
      </c>
      <c r="AY1713" s="243" t="s">
        <v>238</v>
      </c>
    </row>
    <row r="1714" s="14" customFormat="1">
      <c r="A1714" s="14"/>
      <c r="B1714" s="244"/>
      <c r="C1714" s="245"/>
      <c r="D1714" s="227" t="s">
        <v>248</v>
      </c>
      <c r="E1714" s="246" t="s">
        <v>19</v>
      </c>
      <c r="F1714" s="247" t="s">
        <v>1243</v>
      </c>
      <c r="G1714" s="245"/>
      <c r="H1714" s="248">
        <v>0.58999999999999997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248</v>
      </c>
      <c r="AU1714" s="254" t="s">
        <v>78</v>
      </c>
      <c r="AV1714" s="14" t="s">
        <v>78</v>
      </c>
      <c r="AW1714" s="14" t="s">
        <v>32</v>
      </c>
      <c r="AX1714" s="14" t="s">
        <v>69</v>
      </c>
      <c r="AY1714" s="254" t="s">
        <v>238</v>
      </c>
    </row>
    <row r="1715" s="16" customFormat="1">
      <c r="A1715" s="16"/>
      <c r="B1715" s="266"/>
      <c r="C1715" s="267"/>
      <c r="D1715" s="227" t="s">
        <v>248</v>
      </c>
      <c r="E1715" s="268" t="s">
        <v>19</v>
      </c>
      <c r="F1715" s="269" t="s">
        <v>550</v>
      </c>
      <c r="G1715" s="267"/>
      <c r="H1715" s="270">
        <v>0.58999999999999997</v>
      </c>
      <c r="I1715" s="271"/>
      <c r="J1715" s="267"/>
      <c r="K1715" s="267"/>
      <c r="L1715" s="272"/>
      <c r="M1715" s="273"/>
      <c r="N1715" s="274"/>
      <c r="O1715" s="274"/>
      <c r="P1715" s="274"/>
      <c r="Q1715" s="274"/>
      <c r="R1715" s="274"/>
      <c r="S1715" s="274"/>
      <c r="T1715" s="275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6" t="s">
        <v>248</v>
      </c>
      <c r="AU1715" s="276" t="s">
        <v>78</v>
      </c>
      <c r="AV1715" s="16" t="s">
        <v>109</v>
      </c>
      <c r="AW1715" s="16" t="s">
        <v>32</v>
      </c>
      <c r="AX1715" s="16" t="s">
        <v>69</v>
      </c>
      <c r="AY1715" s="276" t="s">
        <v>238</v>
      </c>
    </row>
    <row r="1716" s="15" customFormat="1">
      <c r="A1716" s="15"/>
      <c r="B1716" s="255"/>
      <c r="C1716" s="256"/>
      <c r="D1716" s="227" t="s">
        <v>248</v>
      </c>
      <c r="E1716" s="257" t="s">
        <v>19</v>
      </c>
      <c r="F1716" s="258" t="s">
        <v>253</v>
      </c>
      <c r="G1716" s="256"/>
      <c r="H1716" s="259">
        <v>2.8999999999999999</v>
      </c>
      <c r="I1716" s="260"/>
      <c r="J1716" s="256"/>
      <c r="K1716" s="256"/>
      <c r="L1716" s="261"/>
      <c r="M1716" s="262"/>
      <c r="N1716" s="263"/>
      <c r="O1716" s="263"/>
      <c r="P1716" s="263"/>
      <c r="Q1716" s="263"/>
      <c r="R1716" s="263"/>
      <c r="S1716" s="263"/>
      <c r="T1716" s="264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65" t="s">
        <v>248</v>
      </c>
      <c r="AU1716" s="265" t="s">
        <v>78</v>
      </c>
      <c r="AV1716" s="15" t="s">
        <v>244</v>
      </c>
      <c r="AW1716" s="15" t="s">
        <v>32</v>
      </c>
      <c r="AX1716" s="15" t="s">
        <v>76</v>
      </c>
      <c r="AY1716" s="265" t="s">
        <v>238</v>
      </c>
    </row>
    <row r="1717" s="2" customFormat="1" ht="24.15" customHeight="1">
      <c r="A1717" s="39"/>
      <c r="B1717" s="40"/>
      <c r="C1717" s="214" t="s">
        <v>1525</v>
      </c>
      <c r="D1717" s="214" t="s">
        <v>240</v>
      </c>
      <c r="E1717" s="215" t="s">
        <v>1526</v>
      </c>
      <c r="F1717" s="216" t="s">
        <v>1527</v>
      </c>
      <c r="G1717" s="217" t="s">
        <v>107</v>
      </c>
      <c r="H1717" s="218">
        <v>436.03199999999998</v>
      </c>
      <c r="I1717" s="219"/>
      <c r="J1717" s="220">
        <f>ROUND(I1717*H1717,2)</f>
        <v>0</v>
      </c>
      <c r="K1717" s="216" t="s">
        <v>243</v>
      </c>
      <c r="L1717" s="45"/>
      <c r="M1717" s="221" t="s">
        <v>19</v>
      </c>
      <c r="N1717" s="222" t="s">
        <v>40</v>
      </c>
      <c r="O1717" s="85"/>
      <c r="P1717" s="223">
        <f>O1717*H1717</f>
        <v>0</v>
      </c>
      <c r="Q1717" s="223">
        <v>0</v>
      </c>
      <c r="R1717" s="223">
        <f>Q1717*H1717</f>
        <v>0</v>
      </c>
      <c r="S1717" s="223">
        <v>0</v>
      </c>
      <c r="T1717" s="224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25" t="s">
        <v>244</v>
      </c>
      <c r="AT1717" s="225" t="s">
        <v>240</v>
      </c>
      <c r="AU1717" s="225" t="s">
        <v>78</v>
      </c>
      <c r="AY1717" s="18" t="s">
        <v>238</v>
      </c>
      <c r="BE1717" s="226">
        <f>IF(N1717="základní",J1717,0)</f>
        <v>0</v>
      </c>
      <c r="BF1717" s="226">
        <f>IF(N1717="snížená",J1717,0)</f>
        <v>0</v>
      </c>
      <c r="BG1717" s="226">
        <f>IF(N1717="zákl. přenesená",J1717,0)</f>
        <v>0</v>
      </c>
      <c r="BH1717" s="226">
        <f>IF(N1717="sníž. přenesená",J1717,0)</f>
        <v>0</v>
      </c>
      <c r="BI1717" s="226">
        <f>IF(N1717="nulová",J1717,0)</f>
        <v>0</v>
      </c>
      <c r="BJ1717" s="18" t="s">
        <v>76</v>
      </c>
      <c r="BK1717" s="226">
        <f>ROUND(I1717*H1717,2)</f>
        <v>0</v>
      </c>
      <c r="BL1717" s="18" t="s">
        <v>244</v>
      </c>
      <c r="BM1717" s="225" t="s">
        <v>1528</v>
      </c>
    </row>
    <row r="1718" s="2" customFormat="1">
      <c r="A1718" s="39"/>
      <c r="B1718" s="40"/>
      <c r="C1718" s="41"/>
      <c r="D1718" s="227" t="s">
        <v>245</v>
      </c>
      <c r="E1718" s="41"/>
      <c r="F1718" s="228" t="s">
        <v>1527</v>
      </c>
      <c r="G1718" s="41"/>
      <c r="H1718" s="41"/>
      <c r="I1718" s="229"/>
      <c r="J1718" s="41"/>
      <c r="K1718" s="41"/>
      <c r="L1718" s="45"/>
      <c r="M1718" s="230"/>
      <c r="N1718" s="231"/>
      <c r="O1718" s="85"/>
      <c r="P1718" s="85"/>
      <c r="Q1718" s="85"/>
      <c r="R1718" s="85"/>
      <c r="S1718" s="85"/>
      <c r="T1718" s="86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T1718" s="18" t="s">
        <v>245</v>
      </c>
      <c r="AU1718" s="18" t="s">
        <v>78</v>
      </c>
    </row>
    <row r="1719" s="2" customFormat="1">
      <c r="A1719" s="39"/>
      <c r="B1719" s="40"/>
      <c r="C1719" s="41"/>
      <c r="D1719" s="232" t="s">
        <v>246</v>
      </c>
      <c r="E1719" s="41"/>
      <c r="F1719" s="233" t="s">
        <v>1529</v>
      </c>
      <c r="G1719" s="41"/>
      <c r="H1719" s="41"/>
      <c r="I1719" s="229"/>
      <c r="J1719" s="41"/>
      <c r="K1719" s="41"/>
      <c r="L1719" s="45"/>
      <c r="M1719" s="230"/>
      <c r="N1719" s="231"/>
      <c r="O1719" s="85"/>
      <c r="P1719" s="85"/>
      <c r="Q1719" s="85"/>
      <c r="R1719" s="85"/>
      <c r="S1719" s="85"/>
      <c r="T1719" s="86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246</v>
      </c>
      <c r="AU1719" s="18" t="s">
        <v>78</v>
      </c>
    </row>
    <row r="1720" s="13" customFormat="1">
      <c r="A1720" s="13"/>
      <c r="B1720" s="234"/>
      <c r="C1720" s="235"/>
      <c r="D1720" s="227" t="s">
        <v>248</v>
      </c>
      <c r="E1720" s="236" t="s">
        <v>19</v>
      </c>
      <c r="F1720" s="237" t="s">
        <v>1530</v>
      </c>
      <c r="G1720" s="235"/>
      <c r="H1720" s="236" t="s">
        <v>19</v>
      </c>
      <c r="I1720" s="238"/>
      <c r="J1720" s="235"/>
      <c r="K1720" s="235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248</v>
      </c>
      <c r="AU1720" s="243" t="s">
        <v>78</v>
      </c>
      <c r="AV1720" s="13" t="s">
        <v>76</v>
      </c>
      <c r="AW1720" s="13" t="s">
        <v>32</v>
      </c>
      <c r="AX1720" s="13" t="s">
        <v>69</v>
      </c>
      <c r="AY1720" s="243" t="s">
        <v>238</v>
      </c>
    </row>
    <row r="1721" s="13" customFormat="1">
      <c r="A1721" s="13"/>
      <c r="B1721" s="234"/>
      <c r="C1721" s="235"/>
      <c r="D1721" s="227" t="s">
        <v>248</v>
      </c>
      <c r="E1721" s="236" t="s">
        <v>19</v>
      </c>
      <c r="F1721" s="237" t="s">
        <v>262</v>
      </c>
      <c r="G1721" s="235"/>
      <c r="H1721" s="236" t="s">
        <v>19</v>
      </c>
      <c r="I1721" s="238"/>
      <c r="J1721" s="235"/>
      <c r="K1721" s="235"/>
      <c r="L1721" s="239"/>
      <c r="M1721" s="240"/>
      <c r="N1721" s="241"/>
      <c r="O1721" s="241"/>
      <c r="P1721" s="241"/>
      <c r="Q1721" s="241"/>
      <c r="R1721" s="241"/>
      <c r="S1721" s="241"/>
      <c r="T1721" s="24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3" t="s">
        <v>248</v>
      </c>
      <c r="AU1721" s="243" t="s">
        <v>78</v>
      </c>
      <c r="AV1721" s="13" t="s">
        <v>76</v>
      </c>
      <c r="AW1721" s="13" t="s">
        <v>32</v>
      </c>
      <c r="AX1721" s="13" t="s">
        <v>69</v>
      </c>
      <c r="AY1721" s="243" t="s">
        <v>238</v>
      </c>
    </row>
    <row r="1722" s="14" customFormat="1">
      <c r="A1722" s="14"/>
      <c r="B1722" s="244"/>
      <c r="C1722" s="245"/>
      <c r="D1722" s="227" t="s">
        <v>248</v>
      </c>
      <c r="E1722" s="246" t="s">
        <v>19</v>
      </c>
      <c r="F1722" s="247" t="s">
        <v>1531</v>
      </c>
      <c r="G1722" s="245"/>
      <c r="H1722" s="248">
        <v>82.671999999999997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248</v>
      </c>
      <c r="AU1722" s="254" t="s">
        <v>78</v>
      </c>
      <c r="AV1722" s="14" t="s">
        <v>78</v>
      </c>
      <c r="AW1722" s="14" t="s">
        <v>32</v>
      </c>
      <c r="AX1722" s="14" t="s">
        <v>69</v>
      </c>
      <c r="AY1722" s="254" t="s">
        <v>238</v>
      </c>
    </row>
    <row r="1723" s="14" customFormat="1">
      <c r="A1723" s="14"/>
      <c r="B1723" s="244"/>
      <c r="C1723" s="245"/>
      <c r="D1723" s="227" t="s">
        <v>248</v>
      </c>
      <c r="E1723" s="246" t="s">
        <v>19</v>
      </c>
      <c r="F1723" s="247" t="s">
        <v>1532</v>
      </c>
      <c r="G1723" s="245"/>
      <c r="H1723" s="248">
        <v>43.988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248</v>
      </c>
      <c r="AU1723" s="254" t="s">
        <v>78</v>
      </c>
      <c r="AV1723" s="14" t="s">
        <v>78</v>
      </c>
      <c r="AW1723" s="14" t="s">
        <v>32</v>
      </c>
      <c r="AX1723" s="14" t="s">
        <v>69</v>
      </c>
      <c r="AY1723" s="254" t="s">
        <v>238</v>
      </c>
    </row>
    <row r="1724" s="14" customFormat="1">
      <c r="A1724" s="14"/>
      <c r="B1724" s="244"/>
      <c r="C1724" s="245"/>
      <c r="D1724" s="227" t="s">
        <v>248</v>
      </c>
      <c r="E1724" s="246" t="s">
        <v>19</v>
      </c>
      <c r="F1724" s="247" t="s">
        <v>1533</v>
      </c>
      <c r="G1724" s="245"/>
      <c r="H1724" s="248">
        <v>11.6</v>
      </c>
      <c r="I1724" s="249"/>
      <c r="J1724" s="245"/>
      <c r="K1724" s="245"/>
      <c r="L1724" s="250"/>
      <c r="M1724" s="251"/>
      <c r="N1724" s="252"/>
      <c r="O1724" s="252"/>
      <c r="P1724" s="252"/>
      <c r="Q1724" s="252"/>
      <c r="R1724" s="252"/>
      <c r="S1724" s="252"/>
      <c r="T1724" s="253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4" t="s">
        <v>248</v>
      </c>
      <c r="AU1724" s="254" t="s">
        <v>78</v>
      </c>
      <c r="AV1724" s="14" t="s">
        <v>78</v>
      </c>
      <c r="AW1724" s="14" t="s">
        <v>32</v>
      </c>
      <c r="AX1724" s="14" t="s">
        <v>69</v>
      </c>
      <c r="AY1724" s="254" t="s">
        <v>238</v>
      </c>
    </row>
    <row r="1725" s="16" customFormat="1">
      <c r="A1725" s="16"/>
      <c r="B1725" s="266"/>
      <c r="C1725" s="267"/>
      <c r="D1725" s="227" t="s">
        <v>248</v>
      </c>
      <c r="E1725" s="268" t="s">
        <v>19</v>
      </c>
      <c r="F1725" s="269" t="s">
        <v>264</v>
      </c>
      <c r="G1725" s="267"/>
      <c r="H1725" s="270">
        <v>138.25999999999999</v>
      </c>
      <c r="I1725" s="271"/>
      <c r="J1725" s="267"/>
      <c r="K1725" s="267"/>
      <c r="L1725" s="272"/>
      <c r="M1725" s="273"/>
      <c r="N1725" s="274"/>
      <c r="O1725" s="274"/>
      <c r="P1725" s="274"/>
      <c r="Q1725" s="274"/>
      <c r="R1725" s="274"/>
      <c r="S1725" s="274"/>
      <c r="T1725" s="275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6" t="s">
        <v>248</v>
      </c>
      <c r="AU1725" s="276" t="s">
        <v>78</v>
      </c>
      <c r="AV1725" s="16" t="s">
        <v>109</v>
      </c>
      <c r="AW1725" s="16" t="s">
        <v>32</v>
      </c>
      <c r="AX1725" s="16" t="s">
        <v>69</v>
      </c>
      <c r="AY1725" s="276" t="s">
        <v>238</v>
      </c>
    </row>
    <row r="1726" s="13" customFormat="1">
      <c r="A1726" s="13"/>
      <c r="B1726" s="234"/>
      <c r="C1726" s="235"/>
      <c r="D1726" s="227" t="s">
        <v>248</v>
      </c>
      <c r="E1726" s="236" t="s">
        <v>19</v>
      </c>
      <c r="F1726" s="237" t="s">
        <v>774</v>
      </c>
      <c r="G1726" s="235"/>
      <c r="H1726" s="236" t="s">
        <v>19</v>
      </c>
      <c r="I1726" s="238"/>
      <c r="J1726" s="235"/>
      <c r="K1726" s="235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248</v>
      </c>
      <c r="AU1726" s="243" t="s">
        <v>78</v>
      </c>
      <c r="AV1726" s="13" t="s">
        <v>76</v>
      </c>
      <c r="AW1726" s="13" t="s">
        <v>32</v>
      </c>
      <c r="AX1726" s="13" t="s">
        <v>69</v>
      </c>
      <c r="AY1726" s="243" t="s">
        <v>238</v>
      </c>
    </row>
    <row r="1727" s="14" customFormat="1">
      <c r="A1727" s="14"/>
      <c r="B1727" s="244"/>
      <c r="C1727" s="245"/>
      <c r="D1727" s="227" t="s">
        <v>248</v>
      </c>
      <c r="E1727" s="246" t="s">
        <v>19</v>
      </c>
      <c r="F1727" s="247" t="s">
        <v>1534</v>
      </c>
      <c r="G1727" s="245"/>
      <c r="H1727" s="248">
        <v>38.966999999999999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248</v>
      </c>
      <c r="AU1727" s="254" t="s">
        <v>78</v>
      </c>
      <c r="AV1727" s="14" t="s">
        <v>78</v>
      </c>
      <c r="AW1727" s="14" t="s">
        <v>32</v>
      </c>
      <c r="AX1727" s="14" t="s">
        <v>69</v>
      </c>
      <c r="AY1727" s="254" t="s">
        <v>238</v>
      </c>
    </row>
    <row r="1728" s="14" customFormat="1">
      <c r="A1728" s="14"/>
      <c r="B1728" s="244"/>
      <c r="C1728" s="245"/>
      <c r="D1728" s="227" t="s">
        <v>248</v>
      </c>
      <c r="E1728" s="246" t="s">
        <v>19</v>
      </c>
      <c r="F1728" s="247" t="s">
        <v>1535</v>
      </c>
      <c r="G1728" s="245"/>
      <c r="H1728" s="248">
        <v>32.68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248</v>
      </c>
      <c r="AU1728" s="254" t="s">
        <v>78</v>
      </c>
      <c r="AV1728" s="14" t="s">
        <v>78</v>
      </c>
      <c r="AW1728" s="14" t="s">
        <v>32</v>
      </c>
      <c r="AX1728" s="14" t="s">
        <v>69</v>
      </c>
      <c r="AY1728" s="254" t="s">
        <v>238</v>
      </c>
    </row>
    <row r="1729" s="14" customFormat="1">
      <c r="A1729" s="14"/>
      <c r="B1729" s="244"/>
      <c r="C1729" s="245"/>
      <c r="D1729" s="227" t="s">
        <v>248</v>
      </c>
      <c r="E1729" s="246" t="s">
        <v>19</v>
      </c>
      <c r="F1729" s="247" t="s">
        <v>1536</v>
      </c>
      <c r="G1729" s="245"/>
      <c r="H1729" s="248">
        <v>6.319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248</v>
      </c>
      <c r="AU1729" s="254" t="s">
        <v>78</v>
      </c>
      <c r="AV1729" s="14" t="s">
        <v>78</v>
      </c>
      <c r="AW1729" s="14" t="s">
        <v>32</v>
      </c>
      <c r="AX1729" s="14" t="s">
        <v>69</v>
      </c>
      <c r="AY1729" s="254" t="s">
        <v>238</v>
      </c>
    </row>
    <row r="1730" s="16" customFormat="1">
      <c r="A1730" s="16"/>
      <c r="B1730" s="266"/>
      <c r="C1730" s="267"/>
      <c r="D1730" s="227" t="s">
        <v>248</v>
      </c>
      <c r="E1730" s="268" t="s">
        <v>19</v>
      </c>
      <c r="F1730" s="269" t="s">
        <v>541</v>
      </c>
      <c r="G1730" s="267"/>
      <c r="H1730" s="270">
        <v>77.965999999999994</v>
      </c>
      <c r="I1730" s="271"/>
      <c r="J1730" s="267"/>
      <c r="K1730" s="267"/>
      <c r="L1730" s="272"/>
      <c r="M1730" s="273"/>
      <c r="N1730" s="274"/>
      <c r="O1730" s="274"/>
      <c r="P1730" s="274"/>
      <c r="Q1730" s="274"/>
      <c r="R1730" s="274"/>
      <c r="S1730" s="274"/>
      <c r="T1730" s="275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76" t="s">
        <v>248</v>
      </c>
      <c r="AU1730" s="276" t="s">
        <v>78</v>
      </c>
      <c r="AV1730" s="16" t="s">
        <v>109</v>
      </c>
      <c r="AW1730" s="16" t="s">
        <v>32</v>
      </c>
      <c r="AX1730" s="16" t="s">
        <v>69</v>
      </c>
      <c r="AY1730" s="276" t="s">
        <v>238</v>
      </c>
    </row>
    <row r="1731" s="13" customFormat="1">
      <c r="A1731" s="13"/>
      <c r="B1731" s="234"/>
      <c r="C1731" s="235"/>
      <c r="D1731" s="227" t="s">
        <v>248</v>
      </c>
      <c r="E1731" s="236" t="s">
        <v>19</v>
      </c>
      <c r="F1731" s="237" t="s">
        <v>779</v>
      </c>
      <c r="G1731" s="235"/>
      <c r="H1731" s="236" t="s">
        <v>19</v>
      </c>
      <c r="I1731" s="238"/>
      <c r="J1731" s="235"/>
      <c r="K1731" s="235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248</v>
      </c>
      <c r="AU1731" s="243" t="s">
        <v>78</v>
      </c>
      <c r="AV1731" s="13" t="s">
        <v>76</v>
      </c>
      <c r="AW1731" s="13" t="s">
        <v>32</v>
      </c>
      <c r="AX1731" s="13" t="s">
        <v>69</v>
      </c>
      <c r="AY1731" s="243" t="s">
        <v>238</v>
      </c>
    </row>
    <row r="1732" s="14" customFormat="1">
      <c r="A1732" s="14"/>
      <c r="B1732" s="244"/>
      <c r="C1732" s="245"/>
      <c r="D1732" s="227" t="s">
        <v>248</v>
      </c>
      <c r="E1732" s="246" t="s">
        <v>19</v>
      </c>
      <c r="F1732" s="247" t="s">
        <v>1537</v>
      </c>
      <c r="G1732" s="245"/>
      <c r="H1732" s="248">
        <v>37.676000000000002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248</v>
      </c>
      <c r="AU1732" s="254" t="s">
        <v>78</v>
      </c>
      <c r="AV1732" s="14" t="s">
        <v>78</v>
      </c>
      <c r="AW1732" s="14" t="s">
        <v>32</v>
      </c>
      <c r="AX1732" s="14" t="s">
        <v>69</v>
      </c>
      <c r="AY1732" s="254" t="s">
        <v>238</v>
      </c>
    </row>
    <row r="1733" s="14" customFormat="1">
      <c r="A1733" s="14"/>
      <c r="B1733" s="244"/>
      <c r="C1733" s="245"/>
      <c r="D1733" s="227" t="s">
        <v>248</v>
      </c>
      <c r="E1733" s="246" t="s">
        <v>19</v>
      </c>
      <c r="F1733" s="247" t="s">
        <v>1538</v>
      </c>
      <c r="G1733" s="245"/>
      <c r="H1733" s="248">
        <v>33.810000000000002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248</v>
      </c>
      <c r="AU1733" s="254" t="s">
        <v>78</v>
      </c>
      <c r="AV1733" s="14" t="s">
        <v>78</v>
      </c>
      <c r="AW1733" s="14" t="s">
        <v>32</v>
      </c>
      <c r="AX1733" s="14" t="s">
        <v>69</v>
      </c>
      <c r="AY1733" s="254" t="s">
        <v>238</v>
      </c>
    </row>
    <row r="1734" s="14" customFormat="1">
      <c r="A1734" s="14"/>
      <c r="B1734" s="244"/>
      <c r="C1734" s="245"/>
      <c r="D1734" s="227" t="s">
        <v>248</v>
      </c>
      <c r="E1734" s="246" t="s">
        <v>19</v>
      </c>
      <c r="F1734" s="247" t="s">
        <v>1539</v>
      </c>
      <c r="G1734" s="245"/>
      <c r="H1734" s="248">
        <v>0.42999999999999999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248</v>
      </c>
      <c r="AU1734" s="254" t="s">
        <v>78</v>
      </c>
      <c r="AV1734" s="14" t="s">
        <v>78</v>
      </c>
      <c r="AW1734" s="14" t="s">
        <v>32</v>
      </c>
      <c r="AX1734" s="14" t="s">
        <v>69</v>
      </c>
      <c r="AY1734" s="254" t="s">
        <v>238</v>
      </c>
    </row>
    <row r="1735" s="16" customFormat="1">
      <c r="A1735" s="16"/>
      <c r="B1735" s="266"/>
      <c r="C1735" s="267"/>
      <c r="D1735" s="227" t="s">
        <v>248</v>
      </c>
      <c r="E1735" s="268" t="s">
        <v>19</v>
      </c>
      <c r="F1735" s="269" t="s">
        <v>550</v>
      </c>
      <c r="G1735" s="267"/>
      <c r="H1735" s="270">
        <v>71.915999999999997</v>
      </c>
      <c r="I1735" s="271"/>
      <c r="J1735" s="267"/>
      <c r="K1735" s="267"/>
      <c r="L1735" s="272"/>
      <c r="M1735" s="273"/>
      <c r="N1735" s="274"/>
      <c r="O1735" s="274"/>
      <c r="P1735" s="274"/>
      <c r="Q1735" s="274"/>
      <c r="R1735" s="274"/>
      <c r="S1735" s="274"/>
      <c r="T1735" s="275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76" t="s">
        <v>248</v>
      </c>
      <c r="AU1735" s="276" t="s">
        <v>78</v>
      </c>
      <c r="AV1735" s="16" t="s">
        <v>109</v>
      </c>
      <c r="AW1735" s="16" t="s">
        <v>32</v>
      </c>
      <c r="AX1735" s="16" t="s">
        <v>69</v>
      </c>
      <c r="AY1735" s="276" t="s">
        <v>238</v>
      </c>
    </row>
    <row r="1736" s="13" customFormat="1">
      <c r="A1736" s="13"/>
      <c r="B1736" s="234"/>
      <c r="C1736" s="235"/>
      <c r="D1736" s="227" t="s">
        <v>248</v>
      </c>
      <c r="E1736" s="236" t="s">
        <v>19</v>
      </c>
      <c r="F1736" s="237" t="s">
        <v>533</v>
      </c>
      <c r="G1736" s="235"/>
      <c r="H1736" s="236" t="s">
        <v>19</v>
      </c>
      <c r="I1736" s="238"/>
      <c r="J1736" s="235"/>
      <c r="K1736" s="235"/>
      <c r="L1736" s="239"/>
      <c r="M1736" s="240"/>
      <c r="N1736" s="241"/>
      <c r="O1736" s="241"/>
      <c r="P1736" s="241"/>
      <c r="Q1736" s="241"/>
      <c r="R1736" s="241"/>
      <c r="S1736" s="241"/>
      <c r="T1736" s="24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3" t="s">
        <v>248</v>
      </c>
      <c r="AU1736" s="243" t="s">
        <v>78</v>
      </c>
      <c r="AV1736" s="13" t="s">
        <v>76</v>
      </c>
      <c r="AW1736" s="13" t="s">
        <v>32</v>
      </c>
      <c r="AX1736" s="13" t="s">
        <v>69</v>
      </c>
      <c r="AY1736" s="243" t="s">
        <v>238</v>
      </c>
    </row>
    <row r="1737" s="13" customFormat="1">
      <c r="A1737" s="13"/>
      <c r="B1737" s="234"/>
      <c r="C1737" s="235"/>
      <c r="D1737" s="227" t="s">
        <v>248</v>
      </c>
      <c r="E1737" s="236" t="s">
        <v>19</v>
      </c>
      <c r="F1737" s="237" t="s">
        <v>1457</v>
      </c>
      <c r="G1737" s="235"/>
      <c r="H1737" s="236" t="s">
        <v>19</v>
      </c>
      <c r="I1737" s="238"/>
      <c r="J1737" s="235"/>
      <c r="K1737" s="235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248</v>
      </c>
      <c r="AU1737" s="243" t="s">
        <v>78</v>
      </c>
      <c r="AV1737" s="13" t="s">
        <v>76</v>
      </c>
      <c r="AW1737" s="13" t="s">
        <v>32</v>
      </c>
      <c r="AX1737" s="13" t="s">
        <v>69</v>
      </c>
      <c r="AY1737" s="243" t="s">
        <v>238</v>
      </c>
    </row>
    <row r="1738" s="14" customFormat="1">
      <c r="A1738" s="14"/>
      <c r="B1738" s="244"/>
      <c r="C1738" s="245"/>
      <c r="D1738" s="227" t="s">
        <v>248</v>
      </c>
      <c r="E1738" s="246" t="s">
        <v>19</v>
      </c>
      <c r="F1738" s="247" t="s">
        <v>1540</v>
      </c>
      <c r="G1738" s="245"/>
      <c r="H1738" s="248">
        <v>61.75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248</v>
      </c>
      <c r="AU1738" s="254" t="s">
        <v>78</v>
      </c>
      <c r="AV1738" s="14" t="s">
        <v>78</v>
      </c>
      <c r="AW1738" s="14" t="s">
        <v>32</v>
      </c>
      <c r="AX1738" s="14" t="s">
        <v>69</v>
      </c>
      <c r="AY1738" s="254" t="s">
        <v>238</v>
      </c>
    </row>
    <row r="1739" s="13" customFormat="1">
      <c r="A1739" s="13"/>
      <c r="B1739" s="234"/>
      <c r="C1739" s="235"/>
      <c r="D1739" s="227" t="s">
        <v>248</v>
      </c>
      <c r="E1739" s="236" t="s">
        <v>19</v>
      </c>
      <c r="F1739" s="237" t="s">
        <v>1463</v>
      </c>
      <c r="G1739" s="235"/>
      <c r="H1739" s="236" t="s">
        <v>19</v>
      </c>
      <c r="I1739" s="238"/>
      <c r="J1739" s="235"/>
      <c r="K1739" s="235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248</v>
      </c>
      <c r="AU1739" s="243" t="s">
        <v>78</v>
      </c>
      <c r="AV1739" s="13" t="s">
        <v>76</v>
      </c>
      <c r="AW1739" s="13" t="s">
        <v>32</v>
      </c>
      <c r="AX1739" s="13" t="s">
        <v>69</v>
      </c>
      <c r="AY1739" s="243" t="s">
        <v>238</v>
      </c>
    </row>
    <row r="1740" s="14" customFormat="1">
      <c r="A1740" s="14"/>
      <c r="B1740" s="244"/>
      <c r="C1740" s="245"/>
      <c r="D1740" s="227" t="s">
        <v>248</v>
      </c>
      <c r="E1740" s="246" t="s">
        <v>19</v>
      </c>
      <c r="F1740" s="247" t="s">
        <v>1541</v>
      </c>
      <c r="G1740" s="245"/>
      <c r="H1740" s="248">
        <v>86.140000000000001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248</v>
      </c>
      <c r="AU1740" s="254" t="s">
        <v>78</v>
      </c>
      <c r="AV1740" s="14" t="s">
        <v>78</v>
      </c>
      <c r="AW1740" s="14" t="s">
        <v>32</v>
      </c>
      <c r="AX1740" s="14" t="s">
        <v>69</v>
      </c>
      <c r="AY1740" s="254" t="s">
        <v>238</v>
      </c>
    </row>
    <row r="1741" s="16" customFormat="1">
      <c r="A1741" s="16"/>
      <c r="B1741" s="266"/>
      <c r="C1741" s="267"/>
      <c r="D1741" s="227" t="s">
        <v>248</v>
      </c>
      <c r="E1741" s="268" t="s">
        <v>19</v>
      </c>
      <c r="F1741" s="269" t="s">
        <v>561</v>
      </c>
      <c r="G1741" s="267"/>
      <c r="H1741" s="270">
        <v>147.88999999999999</v>
      </c>
      <c r="I1741" s="271"/>
      <c r="J1741" s="267"/>
      <c r="K1741" s="267"/>
      <c r="L1741" s="272"/>
      <c r="M1741" s="273"/>
      <c r="N1741" s="274"/>
      <c r="O1741" s="274"/>
      <c r="P1741" s="274"/>
      <c r="Q1741" s="274"/>
      <c r="R1741" s="274"/>
      <c r="S1741" s="274"/>
      <c r="T1741" s="275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6" t="s">
        <v>248</v>
      </c>
      <c r="AU1741" s="276" t="s">
        <v>78</v>
      </c>
      <c r="AV1741" s="16" t="s">
        <v>109</v>
      </c>
      <c r="AW1741" s="16" t="s">
        <v>32</v>
      </c>
      <c r="AX1741" s="16" t="s">
        <v>69</v>
      </c>
      <c r="AY1741" s="276" t="s">
        <v>238</v>
      </c>
    </row>
    <row r="1742" s="15" customFormat="1">
      <c r="A1742" s="15"/>
      <c r="B1742" s="255"/>
      <c r="C1742" s="256"/>
      <c r="D1742" s="227" t="s">
        <v>248</v>
      </c>
      <c r="E1742" s="257" t="s">
        <v>19</v>
      </c>
      <c r="F1742" s="258" t="s">
        <v>253</v>
      </c>
      <c r="G1742" s="256"/>
      <c r="H1742" s="259">
        <v>436.03199999999998</v>
      </c>
      <c r="I1742" s="260"/>
      <c r="J1742" s="256"/>
      <c r="K1742" s="256"/>
      <c r="L1742" s="261"/>
      <c r="M1742" s="262"/>
      <c r="N1742" s="263"/>
      <c r="O1742" s="263"/>
      <c r="P1742" s="263"/>
      <c r="Q1742" s="263"/>
      <c r="R1742" s="263"/>
      <c r="S1742" s="263"/>
      <c r="T1742" s="264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5" t="s">
        <v>248</v>
      </c>
      <c r="AU1742" s="265" t="s">
        <v>78</v>
      </c>
      <c r="AV1742" s="15" t="s">
        <v>244</v>
      </c>
      <c r="AW1742" s="15" t="s">
        <v>32</v>
      </c>
      <c r="AX1742" s="15" t="s">
        <v>76</v>
      </c>
      <c r="AY1742" s="265" t="s">
        <v>238</v>
      </c>
    </row>
    <row r="1743" s="2" customFormat="1" ht="37.8" customHeight="1">
      <c r="A1743" s="39"/>
      <c r="B1743" s="40"/>
      <c r="C1743" s="214" t="s">
        <v>985</v>
      </c>
      <c r="D1743" s="214" t="s">
        <v>240</v>
      </c>
      <c r="E1743" s="215" t="s">
        <v>1542</v>
      </c>
      <c r="F1743" s="216" t="s">
        <v>1543</v>
      </c>
      <c r="G1743" s="217" t="s">
        <v>112</v>
      </c>
      <c r="H1743" s="218">
        <v>128.08000000000001</v>
      </c>
      <c r="I1743" s="219"/>
      <c r="J1743" s="220">
        <f>ROUND(I1743*H1743,2)</f>
        <v>0</v>
      </c>
      <c r="K1743" s="216" t="s">
        <v>243</v>
      </c>
      <c r="L1743" s="45"/>
      <c r="M1743" s="221" t="s">
        <v>19</v>
      </c>
      <c r="N1743" s="222" t="s">
        <v>40</v>
      </c>
      <c r="O1743" s="85"/>
      <c r="P1743" s="223">
        <f>O1743*H1743</f>
        <v>0</v>
      </c>
      <c r="Q1743" s="223">
        <v>0</v>
      </c>
      <c r="R1743" s="223">
        <f>Q1743*H1743</f>
        <v>0</v>
      </c>
      <c r="S1743" s="223">
        <v>0.01</v>
      </c>
      <c r="T1743" s="224">
        <f>S1743*H1743</f>
        <v>1.2808000000000002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25" t="s">
        <v>244</v>
      </c>
      <c r="AT1743" s="225" t="s">
        <v>240</v>
      </c>
      <c r="AU1743" s="225" t="s">
        <v>78</v>
      </c>
      <c r="AY1743" s="18" t="s">
        <v>238</v>
      </c>
      <c r="BE1743" s="226">
        <f>IF(N1743="základní",J1743,0)</f>
        <v>0</v>
      </c>
      <c r="BF1743" s="226">
        <f>IF(N1743="snížená",J1743,0)</f>
        <v>0</v>
      </c>
      <c r="BG1743" s="226">
        <f>IF(N1743="zákl. přenesená",J1743,0)</f>
        <v>0</v>
      </c>
      <c r="BH1743" s="226">
        <f>IF(N1743="sníž. přenesená",J1743,0)</f>
        <v>0</v>
      </c>
      <c r="BI1743" s="226">
        <f>IF(N1743="nulová",J1743,0)</f>
        <v>0</v>
      </c>
      <c r="BJ1743" s="18" t="s">
        <v>76</v>
      </c>
      <c r="BK1743" s="226">
        <f>ROUND(I1743*H1743,2)</f>
        <v>0</v>
      </c>
      <c r="BL1743" s="18" t="s">
        <v>244</v>
      </c>
      <c r="BM1743" s="225" t="s">
        <v>1544</v>
      </c>
    </row>
    <row r="1744" s="2" customFormat="1">
      <c r="A1744" s="39"/>
      <c r="B1744" s="40"/>
      <c r="C1744" s="41"/>
      <c r="D1744" s="227" t="s">
        <v>245</v>
      </c>
      <c r="E1744" s="41"/>
      <c r="F1744" s="228" t="s">
        <v>1543</v>
      </c>
      <c r="G1744" s="41"/>
      <c r="H1744" s="41"/>
      <c r="I1744" s="229"/>
      <c r="J1744" s="41"/>
      <c r="K1744" s="41"/>
      <c r="L1744" s="45"/>
      <c r="M1744" s="230"/>
      <c r="N1744" s="231"/>
      <c r="O1744" s="85"/>
      <c r="P1744" s="85"/>
      <c r="Q1744" s="85"/>
      <c r="R1744" s="85"/>
      <c r="S1744" s="85"/>
      <c r="T1744" s="86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245</v>
      </c>
      <c r="AU1744" s="18" t="s">
        <v>78</v>
      </c>
    </row>
    <row r="1745" s="2" customFormat="1">
      <c r="A1745" s="39"/>
      <c r="B1745" s="40"/>
      <c r="C1745" s="41"/>
      <c r="D1745" s="232" t="s">
        <v>246</v>
      </c>
      <c r="E1745" s="41"/>
      <c r="F1745" s="233" t="s">
        <v>1545</v>
      </c>
      <c r="G1745" s="41"/>
      <c r="H1745" s="41"/>
      <c r="I1745" s="229"/>
      <c r="J1745" s="41"/>
      <c r="K1745" s="41"/>
      <c r="L1745" s="45"/>
      <c r="M1745" s="230"/>
      <c r="N1745" s="231"/>
      <c r="O1745" s="85"/>
      <c r="P1745" s="85"/>
      <c r="Q1745" s="85"/>
      <c r="R1745" s="85"/>
      <c r="S1745" s="85"/>
      <c r="T1745" s="86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246</v>
      </c>
      <c r="AU1745" s="18" t="s">
        <v>78</v>
      </c>
    </row>
    <row r="1746" s="13" customFormat="1">
      <c r="A1746" s="13"/>
      <c r="B1746" s="234"/>
      <c r="C1746" s="235"/>
      <c r="D1746" s="227" t="s">
        <v>248</v>
      </c>
      <c r="E1746" s="236" t="s">
        <v>19</v>
      </c>
      <c r="F1746" s="237" t="s">
        <v>262</v>
      </c>
      <c r="G1746" s="235"/>
      <c r="H1746" s="236" t="s">
        <v>19</v>
      </c>
      <c r="I1746" s="238"/>
      <c r="J1746" s="235"/>
      <c r="K1746" s="235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248</v>
      </c>
      <c r="AU1746" s="243" t="s">
        <v>78</v>
      </c>
      <c r="AV1746" s="13" t="s">
        <v>76</v>
      </c>
      <c r="AW1746" s="13" t="s">
        <v>32</v>
      </c>
      <c r="AX1746" s="13" t="s">
        <v>69</v>
      </c>
      <c r="AY1746" s="243" t="s">
        <v>238</v>
      </c>
    </row>
    <row r="1747" s="14" customFormat="1">
      <c r="A1747" s="14"/>
      <c r="B1747" s="244"/>
      <c r="C1747" s="245"/>
      <c r="D1747" s="227" t="s">
        <v>248</v>
      </c>
      <c r="E1747" s="246" t="s">
        <v>19</v>
      </c>
      <c r="F1747" s="247" t="s">
        <v>761</v>
      </c>
      <c r="G1747" s="245"/>
      <c r="H1747" s="248">
        <v>4.8499999999999996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248</v>
      </c>
      <c r="AU1747" s="254" t="s">
        <v>78</v>
      </c>
      <c r="AV1747" s="14" t="s">
        <v>78</v>
      </c>
      <c r="AW1747" s="14" t="s">
        <v>32</v>
      </c>
      <c r="AX1747" s="14" t="s">
        <v>69</v>
      </c>
      <c r="AY1747" s="254" t="s">
        <v>238</v>
      </c>
    </row>
    <row r="1748" s="14" customFormat="1">
      <c r="A1748" s="14"/>
      <c r="B1748" s="244"/>
      <c r="C1748" s="245"/>
      <c r="D1748" s="227" t="s">
        <v>248</v>
      </c>
      <c r="E1748" s="246" t="s">
        <v>19</v>
      </c>
      <c r="F1748" s="247" t="s">
        <v>762</v>
      </c>
      <c r="G1748" s="245"/>
      <c r="H1748" s="248">
        <v>1.46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248</v>
      </c>
      <c r="AU1748" s="254" t="s">
        <v>78</v>
      </c>
      <c r="AV1748" s="14" t="s">
        <v>78</v>
      </c>
      <c r="AW1748" s="14" t="s">
        <v>32</v>
      </c>
      <c r="AX1748" s="14" t="s">
        <v>69</v>
      </c>
      <c r="AY1748" s="254" t="s">
        <v>238</v>
      </c>
    </row>
    <row r="1749" s="14" customFormat="1">
      <c r="A1749" s="14"/>
      <c r="B1749" s="244"/>
      <c r="C1749" s="245"/>
      <c r="D1749" s="227" t="s">
        <v>248</v>
      </c>
      <c r="E1749" s="246" t="s">
        <v>19</v>
      </c>
      <c r="F1749" s="247" t="s">
        <v>763</v>
      </c>
      <c r="G1749" s="245"/>
      <c r="H1749" s="248">
        <v>15.41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248</v>
      </c>
      <c r="AU1749" s="254" t="s">
        <v>78</v>
      </c>
      <c r="AV1749" s="14" t="s">
        <v>78</v>
      </c>
      <c r="AW1749" s="14" t="s">
        <v>32</v>
      </c>
      <c r="AX1749" s="14" t="s">
        <v>69</v>
      </c>
      <c r="AY1749" s="254" t="s">
        <v>238</v>
      </c>
    </row>
    <row r="1750" s="14" customFormat="1">
      <c r="A1750" s="14"/>
      <c r="B1750" s="244"/>
      <c r="C1750" s="245"/>
      <c r="D1750" s="227" t="s">
        <v>248</v>
      </c>
      <c r="E1750" s="246" t="s">
        <v>19</v>
      </c>
      <c r="F1750" s="247" t="s">
        <v>764</v>
      </c>
      <c r="G1750" s="245"/>
      <c r="H1750" s="248">
        <v>3.2599999999999998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248</v>
      </c>
      <c r="AU1750" s="254" t="s">
        <v>78</v>
      </c>
      <c r="AV1750" s="14" t="s">
        <v>78</v>
      </c>
      <c r="AW1750" s="14" t="s">
        <v>32</v>
      </c>
      <c r="AX1750" s="14" t="s">
        <v>69</v>
      </c>
      <c r="AY1750" s="254" t="s">
        <v>238</v>
      </c>
    </row>
    <row r="1751" s="14" customFormat="1">
      <c r="A1751" s="14"/>
      <c r="B1751" s="244"/>
      <c r="C1751" s="245"/>
      <c r="D1751" s="227" t="s">
        <v>248</v>
      </c>
      <c r="E1751" s="246" t="s">
        <v>19</v>
      </c>
      <c r="F1751" s="247" t="s">
        <v>765</v>
      </c>
      <c r="G1751" s="245"/>
      <c r="H1751" s="248">
        <v>7.4400000000000004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248</v>
      </c>
      <c r="AU1751" s="254" t="s">
        <v>78</v>
      </c>
      <c r="AV1751" s="14" t="s">
        <v>78</v>
      </c>
      <c r="AW1751" s="14" t="s">
        <v>32</v>
      </c>
      <c r="AX1751" s="14" t="s">
        <v>69</v>
      </c>
      <c r="AY1751" s="254" t="s">
        <v>238</v>
      </c>
    </row>
    <row r="1752" s="14" customFormat="1">
      <c r="A1752" s="14"/>
      <c r="B1752" s="244"/>
      <c r="C1752" s="245"/>
      <c r="D1752" s="227" t="s">
        <v>248</v>
      </c>
      <c r="E1752" s="246" t="s">
        <v>19</v>
      </c>
      <c r="F1752" s="247" t="s">
        <v>766</v>
      </c>
      <c r="G1752" s="245"/>
      <c r="H1752" s="248">
        <v>14.810000000000001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248</v>
      </c>
      <c r="AU1752" s="254" t="s">
        <v>78</v>
      </c>
      <c r="AV1752" s="14" t="s">
        <v>78</v>
      </c>
      <c r="AW1752" s="14" t="s">
        <v>32</v>
      </c>
      <c r="AX1752" s="14" t="s">
        <v>69</v>
      </c>
      <c r="AY1752" s="254" t="s">
        <v>238</v>
      </c>
    </row>
    <row r="1753" s="14" customFormat="1">
      <c r="A1753" s="14"/>
      <c r="B1753" s="244"/>
      <c r="C1753" s="245"/>
      <c r="D1753" s="227" t="s">
        <v>248</v>
      </c>
      <c r="E1753" s="246" t="s">
        <v>19</v>
      </c>
      <c r="F1753" s="247" t="s">
        <v>767</v>
      </c>
      <c r="G1753" s="245"/>
      <c r="H1753" s="248">
        <v>32.479999999999997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248</v>
      </c>
      <c r="AU1753" s="254" t="s">
        <v>78</v>
      </c>
      <c r="AV1753" s="14" t="s">
        <v>78</v>
      </c>
      <c r="AW1753" s="14" t="s">
        <v>32</v>
      </c>
      <c r="AX1753" s="14" t="s">
        <v>69</v>
      </c>
      <c r="AY1753" s="254" t="s">
        <v>238</v>
      </c>
    </row>
    <row r="1754" s="14" customFormat="1">
      <c r="A1754" s="14"/>
      <c r="B1754" s="244"/>
      <c r="C1754" s="245"/>
      <c r="D1754" s="227" t="s">
        <v>248</v>
      </c>
      <c r="E1754" s="246" t="s">
        <v>19</v>
      </c>
      <c r="F1754" s="247" t="s">
        <v>768</v>
      </c>
      <c r="G1754" s="245"/>
      <c r="H1754" s="248">
        <v>1.97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248</v>
      </c>
      <c r="AU1754" s="254" t="s">
        <v>78</v>
      </c>
      <c r="AV1754" s="14" t="s">
        <v>78</v>
      </c>
      <c r="AW1754" s="14" t="s">
        <v>32</v>
      </c>
      <c r="AX1754" s="14" t="s">
        <v>69</v>
      </c>
      <c r="AY1754" s="254" t="s">
        <v>238</v>
      </c>
    </row>
    <row r="1755" s="14" customFormat="1">
      <c r="A1755" s="14"/>
      <c r="B1755" s="244"/>
      <c r="C1755" s="245"/>
      <c r="D1755" s="227" t="s">
        <v>248</v>
      </c>
      <c r="E1755" s="246" t="s">
        <v>19</v>
      </c>
      <c r="F1755" s="247" t="s">
        <v>769</v>
      </c>
      <c r="G1755" s="245"/>
      <c r="H1755" s="248">
        <v>2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248</v>
      </c>
      <c r="AU1755" s="254" t="s">
        <v>78</v>
      </c>
      <c r="AV1755" s="14" t="s">
        <v>78</v>
      </c>
      <c r="AW1755" s="14" t="s">
        <v>32</v>
      </c>
      <c r="AX1755" s="14" t="s">
        <v>69</v>
      </c>
      <c r="AY1755" s="254" t="s">
        <v>238</v>
      </c>
    </row>
    <row r="1756" s="14" customFormat="1">
      <c r="A1756" s="14"/>
      <c r="B1756" s="244"/>
      <c r="C1756" s="245"/>
      <c r="D1756" s="227" t="s">
        <v>248</v>
      </c>
      <c r="E1756" s="246" t="s">
        <v>19</v>
      </c>
      <c r="F1756" s="247" t="s">
        <v>770</v>
      </c>
      <c r="G1756" s="245"/>
      <c r="H1756" s="248">
        <v>1.44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248</v>
      </c>
      <c r="AU1756" s="254" t="s">
        <v>78</v>
      </c>
      <c r="AV1756" s="14" t="s">
        <v>78</v>
      </c>
      <c r="AW1756" s="14" t="s">
        <v>32</v>
      </c>
      <c r="AX1756" s="14" t="s">
        <v>69</v>
      </c>
      <c r="AY1756" s="254" t="s">
        <v>238</v>
      </c>
    </row>
    <row r="1757" s="14" customFormat="1">
      <c r="A1757" s="14"/>
      <c r="B1757" s="244"/>
      <c r="C1757" s="245"/>
      <c r="D1757" s="227" t="s">
        <v>248</v>
      </c>
      <c r="E1757" s="246" t="s">
        <v>19</v>
      </c>
      <c r="F1757" s="247" t="s">
        <v>771</v>
      </c>
      <c r="G1757" s="245"/>
      <c r="H1757" s="248">
        <v>6.3200000000000003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248</v>
      </c>
      <c r="AU1757" s="254" t="s">
        <v>78</v>
      </c>
      <c r="AV1757" s="14" t="s">
        <v>78</v>
      </c>
      <c r="AW1757" s="14" t="s">
        <v>32</v>
      </c>
      <c r="AX1757" s="14" t="s">
        <v>69</v>
      </c>
      <c r="AY1757" s="254" t="s">
        <v>238</v>
      </c>
    </row>
    <row r="1758" s="14" customFormat="1">
      <c r="A1758" s="14"/>
      <c r="B1758" s="244"/>
      <c r="C1758" s="245"/>
      <c r="D1758" s="227" t="s">
        <v>248</v>
      </c>
      <c r="E1758" s="246" t="s">
        <v>19</v>
      </c>
      <c r="F1758" s="247" t="s">
        <v>772</v>
      </c>
      <c r="G1758" s="245"/>
      <c r="H1758" s="248">
        <v>1.44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248</v>
      </c>
      <c r="AU1758" s="254" t="s">
        <v>78</v>
      </c>
      <c r="AV1758" s="14" t="s">
        <v>78</v>
      </c>
      <c r="AW1758" s="14" t="s">
        <v>32</v>
      </c>
      <c r="AX1758" s="14" t="s">
        <v>69</v>
      </c>
      <c r="AY1758" s="254" t="s">
        <v>238</v>
      </c>
    </row>
    <row r="1759" s="14" customFormat="1">
      <c r="A1759" s="14"/>
      <c r="B1759" s="244"/>
      <c r="C1759" s="245"/>
      <c r="D1759" s="227" t="s">
        <v>248</v>
      </c>
      <c r="E1759" s="246" t="s">
        <v>19</v>
      </c>
      <c r="F1759" s="247" t="s">
        <v>773</v>
      </c>
      <c r="G1759" s="245"/>
      <c r="H1759" s="248">
        <v>4.2599999999999998</v>
      </c>
      <c r="I1759" s="249"/>
      <c r="J1759" s="245"/>
      <c r="K1759" s="245"/>
      <c r="L1759" s="250"/>
      <c r="M1759" s="251"/>
      <c r="N1759" s="252"/>
      <c r="O1759" s="252"/>
      <c r="P1759" s="252"/>
      <c r="Q1759" s="252"/>
      <c r="R1759" s="252"/>
      <c r="S1759" s="252"/>
      <c r="T1759" s="253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4" t="s">
        <v>248</v>
      </c>
      <c r="AU1759" s="254" t="s">
        <v>78</v>
      </c>
      <c r="AV1759" s="14" t="s">
        <v>78</v>
      </c>
      <c r="AW1759" s="14" t="s">
        <v>32</v>
      </c>
      <c r="AX1759" s="14" t="s">
        <v>69</v>
      </c>
      <c r="AY1759" s="254" t="s">
        <v>238</v>
      </c>
    </row>
    <row r="1760" s="16" customFormat="1">
      <c r="A1760" s="16"/>
      <c r="B1760" s="266"/>
      <c r="C1760" s="267"/>
      <c r="D1760" s="227" t="s">
        <v>248</v>
      </c>
      <c r="E1760" s="268" t="s">
        <v>19</v>
      </c>
      <c r="F1760" s="269" t="s">
        <v>264</v>
      </c>
      <c r="G1760" s="267"/>
      <c r="H1760" s="270">
        <v>97.140000000000001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T1760" s="276" t="s">
        <v>248</v>
      </c>
      <c r="AU1760" s="276" t="s">
        <v>78</v>
      </c>
      <c r="AV1760" s="16" t="s">
        <v>109</v>
      </c>
      <c r="AW1760" s="16" t="s">
        <v>32</v>
      </c>
      <c r="AX1760" s="16" t="s">
        <v>69</v>
      </c>
      <c r="AY1760" s="276" t="s">
        <v>238</v>
      </c>
    </row>
    <row r="1761" s="13" customFormat="1">
      <c r="A1761" s="13"/>
      <c r="B1761" s="234"/>
      <c r="C1761" s="235"/>
      <c r="D1761" s="227" t="s">
        <v>248</v>
      </c>
      <c r="E1761" s="236" t="s">
        <v>19</v>
      </c>
      <c r="F1761" s="237" t="s">
        <v>774</v>
      </c>
      <c r="G1761" s="235"/>
      <c r="H1761" s="236" t="s">
        <v>19</v>
      </c>
      <c r="I1761" s="238"/>
      <c r="J1761" s="235"/>
      <c r="K1761" s="235"/>
      <c r="L1761" s="239"/>
      <c r="M1761" s="240"/>
      <c r="N1761" s="241"/>
      <c r="O1761" s="241"/>
      <c r="P1761" s="241"/>
      <c r="Q1761" s="241"/>
      <c r="R1761" s="241"/>
      <c r="S1761" s="241"/>
      <c r="T1761" s="24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3" t="s">
        <v>248</v>
      </c>
      <c r="AU1761" s="243" t="s">
        <v>78</v>
      </c>
      <c r="AV1761" s="13" t="s">
        <v>76</v>
      </c>
      <c r="AW1761" s="13" t="s">
        <v>32</v>
      </c>
      <c r="AX1761" s="13" t="s">
        <v>69</v>
      </c>
      <c r="AY1761" s="243" t="s">
        <v>238</v>
      </c>
    </row>
    <row r="1762" s="14" customFormat="1">
      <c r="A1762" s="14"/>
      <c r="B1762" s="244"/>
      <c r="C1762" s="245"/>
      <c r="D1762" s="227" t="s">
        <v>248</v>
      </c>
      <c r="E1762" s="246" t="s">
        <v>19</v>
      </c>
      <c r="F1762" s="247" t="s">
        <v>775</v>
      </c>
      <c r="G1762" s="245"/>
      <c r="H1762" s="248">
        <v>8.5800000000000001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248</v>
      </c>
      <c r="AU1762" s="254" t="s">
        <v>78</v>
      </c>
      <c r="AV1762" s="14" t="s">
        <v>78</v>
      </c>
      <c r="AW1762" s="14" t="s">
        <v>32</v>
      </c>
      <c r="AX1762" s="14" t="s">
        <v>69</v>
      </c>
      <c r="AY1762" s="254" t="s">
        <v>238</v>
      </c>
    </row>
    <row r="1763" s="14" customFormat="1">
      <c r="A1763" s="14"/>
      <c r="B1763" s="244"/>
      <c r="C1763" s="245"/>
      <c r="D1763" s="227" t="s">
        <v>248</v>
      </c>
      <c r="E1763" s="246" t="s">
        <v>19</v>
      </c>
      <c r="F1763" s="247" t="s">
        <v>776</v>
      </c>
      <c r="G1763" s="245"/>
      <c r="H1763" s="248">
        <v>0.69999999999999996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248</v>
      </c>
      <c r="AU1763" s="254" t="s">
        <v>78</v>
      </c>
      <c r="AV1763" s="14" t="s">
        <v>78</v>
      </c>
      <c r="AW1763" s="14" t="s">
        <v>32</v>
      </c>
      <c r="AX1763" s="14" t="s">
        <v>69</v>
      </c>
      <c r="AY1763" s="254" t="s">
        <v>238</v>
      </c>
    </row>
    <row r="1764" s="14" customFormat="1">
      <c r="A1764" s="14"/>
      <c r="B1764" s="244"/>
      <c r="C1764" s="245"/>
      <c r="D1764" s="227" t="s">
        <v>248</v>
      </c>
      <c r="E1764" s="246" t="s">
        <v>19</v>
      </c>
      <c r="F1764" s="247" t="s">
        <v>777</v>
      </c>
      <c r="G1764" s="245"/>
      <c r="H1764" s="248">
        <v>1.6000000000000001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248</v>
      </c>
      <c r="AU1764" s="254" t="s">
        <v>78</v>
      </c>
      <c r="AV1764" s="14" t="s">
        <v>78</v>
      </c>
      <c r="AW1764" s="14" t="s">
        <v>32</v>
      </c>
      <c r="AX1764" s="14" t="s">
        <v>69</v>
      </c>
      <c r="AY1764" s="254" t="s">
        <v>238</v>
      </c>
    </row>
    <row r="1765" s="14" customFormat="1">
      <c r="A1765" s="14"/>
      <c r="B1765" s="244"/>
      <c r="C1765" s="245"/>
      <c r="D1765" s="227" t="s">
        <v>248</v>
      </c>
      <c r="E1765" s="246" t="s">
        <v>19</v>
      </c>
      <c r="F1765" s="247" t="s">
        <v>778</v>
      </c>
      <c r="G1765" s="245"/>
      <c r="H1765" s="248">
        <v>7.0300000000000002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248</v>
      </c>
      <c r="AU1765" s="254" t="s">
        <v>78</v>
      </c>
      <c r="AV1765" s="14" t="s">
        <v>78</v>
      </c>
      <c r="AW1765" s="14" t="s">
        <v>32</v>
      </c>
      <c r="AX1765" s="14" t="s">
        <v>69</v>
      </c>
      <c r="AY1765" s="254" t="s">
        <v>238</v>
      </c>
    </row>
    <row r="1766" s="16" customFormat="1">
      <c r="A1766" s="16"/>
      <c r="B1766" s="266"/>
      <c r="C1766" s="267"/>
      <c r="D1766" s="227" t="s">
        <v>248</v>
      </c>
      <c r="E1766" s="268" t="s">
        <v>19</v>
      </c>
      <c r="F1766" s="269" t="s">
        <v>541</v>
      </c>
      <c r="G1766" s="267"/>
      <c r="H1766" s="270">
        <v>17.91</v>
      </c>
      <c r="I1766" s="271"/>
      <c r="J1766" s="267"/>
      <c r="K1766" s="267"/>
      <c r="L1766" s="272"/>
      <c r="M1766" s="273"/>
      <c r="N1766" s="274"/>
      <c r="O1766" s="274"/>
      <c r="P1766" s="274"/>
      <c r="Q1766" s="274"/>
      <c r="R1766" s="274"/>
      <c r="S1766" s="274"/>
      <c r="T1766" s="275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76" t="s">
        <v>248</v>
      </c>
      <c r="AU1766" s="276" t="s">
        <v>78</v>
      </c>
      <c r="AV1766" s="16" t="s">
        <v>109</v>
      </c>
      <c r="AW1766" s="16" t="s">
        <v>32</v>
      </c>
      <c r="AX1766" s="16" t="s">
        <v>69</v>
      </c>
      <c r="AY1766" s="276" t="s">
        <v>238</v>
      </c>
    </row>
    <row r="1767" s="13" customFormat="1">
      <c r="A1767" s="13"/>
      <c r="B1767" s="234"/>
      <c r="C1767" s="235"/>
      <c r="D1767" s="227" t="s">
        <v>248</v>
      </c>
      <c r="E1767" s="236" t="s">
        <v>19</v>
      </c>
      <c r="F1767" s="237" t="s">
        <v>779</v>
      </c>
      <c r="G1767" s="235"/>
      <c r="H1767" s="236" t="s">
        <v>19</v>
      </c>
      <c r="I1767" s="238"/>
      <c r="J1767" s="235"/>
      <c r="K1767" s="235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248</v>
      </c>
      <c r="AU1767" s="243" t="s">
        <v>78</v>
      </c>
      <c r="AV1767" s="13" t="s">
        <v>76</v>
      </c>
      <c r="AW1767" s="13" t="s">
        <v>32</v>
      </c>
      <c r="AX1767" s="13" t="s">
        <v>69</v>
      </c>
      <c r="AY1767" s="243" t="s">
        <v>238</v>
      </c>
    </row>
    <row r="1768" s="14" customFormat="1">
      <c r="A1768" s="14"/>
      <c r="B1768" s="244"/>
      <c r="C1768" s="245"/>
      <c r="D1768" s="227" t="s">
        <v>248</v>
      </c>
      <c r="E1768" s="246" t="s">
        <v>19</v>
      </c>
      <c r="F1768" s="247" t="s">
        <v>780</v>
      </c>
      <c r="G1768" s="245"/>
      <c r="H1768" s="248">
        <v>2.4900000000000002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248</v>
      </c>
      <c r="AU1768" s="254" t="s">
        <v>78</v>
      </c>
      <c r="AV1768" s="14" t="s">
        <v>78</v>
      </c>
      <c r="AW1768" s="14" t="s">
        <v>32</v>
      </c>
      <c r="AX1768" s="14" t="s">
        <v>69</v>
      </c>
      <c r="AY1768" s="254" t="s">
        <v>238</v>
      </c>
    </row>
    <row r="1769" s="14" customFormat="1">
      <c r="A1769" s="14"/>
      <c r="B1769" s="244"/>
      <c r="C1769" s="245"/>
      <c r="D1769" s="227" t="s">
        <v>248</v>
      </c>
      <c r="E1769" s="246" t="s">
        <v>19</v>
      </c>
      <c r="F1769" s="247" t="s">
        <v>781</v>
      </c>
      <c r="G1769" s="245"/>
      <c r="H1769" s="248">
        <v>6.5899999999999999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248</v>
      </c>
      <c r="AU1769" s="254" t="s">
        <v>78</v>
      </c>
      <c r="AV1769" s="14" t="s">
        <v>78</v>
      </c>
      <c r="AW1769" s="14" t="s">
        <v>32</v>
      </c>
      <c r="AX1769" s="14" t="s">
        <v>69</v>
      </c>
      <c r="AY1769" s="254" t="s">
        <v>238</v>
      </c>
    </row>
    <row r="1770" s="14" customFormat="1">
      <c r="A1770" s="14"/>
      <c r="B1770" s="244"/>
      <c r="C1770" s="245"/>
      <c r="D1770" s="227" t="s">
        <v>248</v>
      </c>
      <c r="E1770" s="246" t="s">
        <v>19</v>
      </c>
      <c r="F1770" s="247" t="s">
        <v>782</v>
      </c>
      <c r="G1770" s="245"/>
      <c r="H1770" s="248">
        <v>3.9500000000000002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248</v>
      </c>
      <c r="AU1770" s="254" t="s">
        <v>78</v>
      </c>
      <c r="AV1770" s="14" t="s">
        <v>78</v>
      </c>
      <c r="AW1770" s="14" t="s">
        <v>32</v>
      </c>
      <c r="AX1770" s="14" t="s">
        <v>69</v>
      </c>
      <c r="AY1770" s="254" t="s">
        <v>238</v>
      </c>
    </row>
    <row r="1771" s="16" customFormat="1">
      <c r="A1771" s="16"/>
      <c r="B1771" s="266"/>
      <c r="C1771" s="267"/>
      <c r="D1771" s="227" t="s">
        <v>248</v>
      </c>
      <c r="E1771" s="268" t="s">
        <v>19</v>
      </c>
      <c r="F1771" s="269" t="s">
        <v>550</v>
      </c>
      <c r="G1771" s="267"/>
      <c r="H1771" s="270">
        <v>13.029999999999999</v>
      </c>
      <c r="I1771" s="271"/>
      <c r="J1771" s="267"/>
      <c r="K1771" s="267"/>
      <c r="L1771" s="272"/>
      <c r="M1771" s="273"/>
      <c r="N1771" s="274"/>
      <c r="O1771" s="274"/>
      <c r="P1771" s="274"/>
      <c r="Q1771" s="274"/>
      <c r="R1771" s="274"/>
      <c r="S1771" s="274"/>
      <c r="T1771" s="275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T1771" s="276" t="s">
        <v>248</v>
      </c>
      <c r="AU1771" s="276" t="s">
        <v>78</v>
      </c>
      <c r="AV1771" s="16" t="s">
        <v>109</v>
      </c>
      <c r="AW1771" s="16" t="s">
        <v>32</v>
      </c>
      <c r="AX1771" s="16" t="s">
        <v>69</v>
      </c>
      <c r="AY1771" s="276" t="s">
        <v>238</v>
      </c>
    </row>
    <row r="1772" s="15" customFormat="1">
      <c r="A1772" s="15"/>
      <c r="B1772" s="255"/>
      <c r="C1772" s="256"/>
      <c r="D1772" s="227" t="s">
        <v>248</v>
      </c>
      <c r="E1772" s="257" t="s">
        <v>19</v>
      </c>
      <c r="F1772" s="258" t="s">
        <v>253</v>
      </c>
      <c r="G1772" s="256"/>
      <c r="H1772" s="259">
        <v>128.08000000000001</v>
      </c>
      <c r="I1772" s="260"/>
      <c r="J1772" s="256"/>
      <c r="K1772" s="256"/>
      <c r="L1772" s="261"/>
      <c r="M1772" s="262"/>
      <c r="N1772" s="263"/>
      <c r="O1772" s="263"/>
      <c r="P1772" s="263"/>
      <c r="Q1772" s="263"/>
      <c r="R1772" s="263"/>
      <c r="S1772" s="263"/>
      <c r="T1772" s="264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5" t="s">
        <v>248</v>
      </c>
      <c r="AU1772" s="265" t="s">
        <v>78</v>
      </c>
      <c r="AV1772" s="15" t="s">
        <v>244</v>
      </c>
      <c r="AW1772" s="15" t="s">
        <v>32</v>
      </c>
      <c r="AX1772" s="15" t="s">
        <v>76</v>
      </c>
      <c r="AY1772" s="265" t="s">
        <v>238</v>
      </c>
    </row>
    <row r="1773" s="2" customFormat="1" ht="37.8" customHeight="1">
      <c r="A1773" s="39"/>
      <c r="B1773" s="40"/>
      <c r="C1773" s="214" t="s">
        <v>1546</v>
      </c>
      <c r="D1773" s="214" t="s">
        <v>240</v>
      </c>
      <c r="E1773" s="215" t="s">
        <v>1547</v>
      </c>
      <c r="F1773" s="216" t="s">
        <v>1548</v>
      </c>
      <c r="G1773" s="217" t="s">
        <v>112</v>
      </c>
      <c r="H1773" s="218">
        <v>1194.0440000000001</v>
      </c>
      <c r="I1773" s="219"/>
      <c r="J1773" s="220">
        <f>ROUND(I1773*H1773,2)</f>
        <v>0</v>
      </c>
      <c r="K1773" s="216" t="s">
        <v>243</v>
      </c>
      <c r="L1773" s="45"/>
      <c r="M1773" s="221" t="s">
        <v>19</v>
      </c>
      <c r="N1773" s="222" t="s">
        <v>40</v>
      </c>
      <c r="O1773" s="85"/>
      <c r="P1773" s="223">
        <f>O1773*H1773</f>
        <v>0</v>
      </c>
      <c r="Q1773" s="223">
        <v>0</v>
      </c>
      <c r="R1773" s="223">
        <f>Q1773*H1773</f>
        <v>0</v>
      </c>
      <c r="S1773" s="223">
        <v>0.01</v>
      </c>
      <c r="T1773" s="224">
        <f>S1773*H1773</f>
        <v>11.940440000000001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25" t="s">
        <v>244</v>
      </c>
      <c r="AT1773" s="225" t="s">
        <v>240</v>
      </c>
      <c r="AU1773" s="225" t="s">
        <v>78</v>
      </c>
      <c r="AY1773" s="18" t="s">
        <v>238</v>
      </c>
      <c r="BE1773" s="226">
        <f>IF(N1773="základní",J1773,0)</f>
        <v>0</v>
      </c>
      <c r="BF1773" s="226">
        <f>IF(N1773="snížená",J1773,0)</f>
        <v>0</v>
      </c>
      <c r="BG1773" s="226">
        <f>IF(N1773="zákl. přenesená",J1773,0)</f>
        <v>0</v>
      </c>
      <c r="BH1773" s="226">
        <f>IF(N1773="sníž. přenesená",J1773,0)</f>
        <v>0</v>
      </c>
      <c r="BI1773" s="226">
        <f>IF(N1773="nulová",J1773,0)</f>
        <v>0</v>
      </c>
      <c r="BJ1773" s="18" t="s">
        <v>76</v>
      </c>
      <c r="BK1773" s="226">
        <f>ROUND(I1773*H1773,2)</f>
        <v>0</v>
      </c>
      <c r="BL1773" s="18" t="s">
        <v>244</v>
      </c>
      <c r="BM1773" s="225" t="s">
        <v>1549</v>
      </c>
    </row>
    <row r="1774" s="2" customFormat="1">
      <c r="A1774" s="39"/>
      <c r="B1774" s="40"/>
      <c r="C1774" s="41"/>
      <c r="D1774" s="227" t="s">
        <v>245</v>
      </c>
      <c r="E1774" s="41"/>
      <c r="F1774" s="228" t="s">
        <v>1548</v>
      </c>
      <c r="G1774" s="41"/>
      <c r="H1774" s="41"/>
      <c r="I1774" s="229"/>
      <c r="J1774" s="41"/>
      <c r="K1774" s="41"/>
      <c r="L1774" s="45"/>
      <c r="M1774" s="230"/>
      <c r="N1774" s="231"/>
      <c r="O1774" s="85"/>
      <c r="P1774" s="85"/>
      <c r="Q1774" s="85"/>
      <c r="R1774" s="85"/>
      <c r="S1774" s="85"/>
      <c r="T1774" s="86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245</v>
      </c>
      <c r="AU1774" s="18" t="s">
        <v>78</v>
      </c>
    </row>
    <row r="1775" s="2" customFormat="1">
      <c r="A1775" s="39"/>
      <c r="B1775" s="40"/>
      <c r="C1775" s="41"/>
      <c r="D1775" s="232" t="s">
        <v>246</v>
      </c>
      <c r="E1775" s="41"/>
      <c r="F1775" s="233" t="s">
        <v>1550</v>
      </c>
      <c r="G1775" s="41"/>
      <c r="H1775" s="41"/>
      <c r="I1775" s="229"/>
      <c r="J1775" s="41"/>
      <c r="K1775" s="41"/>
      <c r="L1775" s="45"/>
      <c r="M1775" s="230"/>
      <c r="N1775" s="231"/>
      <c r="O1775" s="85"/>
      <c r="P1775" s="85"/>
      <c r="Q1775" s="85"/>
      <c r="R1775" s="85"/>
      <c r="S1775" s="85"/>
      <c r="T1775" s="86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T1775" s="18" t="s">
        <v>246</v>
      </c>
      <c r="AU1775" s="18" t="s">
        <v>78</v>
      </c>
    </row>
    <row r="1776" s="13" customFormat="1">
      <c r="A1776" s="13"/>
      <c r="B1776" s="234"/>
      <c r="C1776" s="235"/>
      <c r="D1776" s="227" t="s">
        <v>248</v>
      </c>
      <c r="E1776" s="236" t="s">
        <v>19</v>
      </c>
      <c r="F1776" s="237" t="s">
        <v>321</v>
      </c>
      <c r="G1776" s="235"/>
      <c r="H1776" s="236" t="s">
        <v>19</v>
      </c>
      <c r="I1776" s="238"/>
      <c r="J1776" s="235"/>
      <c r="K1776" s="235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248</v>
      </c>
      <c r="AU1776" s="243" t="s">
        <v>78</v>
      </c>
      <c r="AV1776" s="13" t="s">
        <v>76</v>
      </c>
      <c r="AW1776" s="13" t="s">
        <v>32</v>
      </c>
      <c r="AX1776" s="13" t="s">
        <v>69</v>
      </c>
      <c r="AY1776" s="243" t="s">
        <v>238</v>
      </c>
    </row>
    <row r="1777" s="14" customFormat="1">
      <c r="A1777" s="14"/>
      <c r="B1777" s="244"/>
      <c r="C1777" s="245"/>
      <c r="D1777" s="227" t="s">
        <v>248</v>
      </c>
      <c r="E1777" s="246" t="s">
        <v>19</v>
      </c>
      <c r="F1777" s="247" t="s">
        <v>140</v>
      </c>
      <c r="G1777" s="245"/>
      <c r="H1777" s="248">
        <v>1399.932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248</v>
      </c>
      <c r="AU1777" s="254" t="s">
        <v>78</v>
      </c>
      <c r="AV1777" s="14" t="s">
        <v>78</v>
      </c>
      <c r="AW1777" s="14" t="s">
        <v>32</v>
      </c>
      <c r="AX1777" s="14" t="s">
        <v>69</v>
      </c>
      <c r="AY1777" s="254" t="s">
        <v>238</v>
      </c>
    </row>
    <row r="1778" s="13" customFormat="1">
      <c r="A1778" s="13"/>
      <c r="B1778" s="234"/>
      <c r="C1778" s="235"/>
      <c r="D1778" s="227" t="s">
        <v>248</v>
      </c>
      <c r="E1778" s="236" t="s">
        <v>19</v>
      </c>
      <c r="F1778" s="237" t="s">
        <v>880</v>
      </c>
      <c r="G1778" s="235"/>
      <c r="H1778" s="236" t="s">
        <v>19</v>
      </c>
      <c r="I1778" s="238"/>
      <c r="J1778" s="235"/>
      <c r="K1778" s="235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248</v>
      </c>
      <c r="AU1778" s="243" t="s">
        <v>78</v>
      </c>
      <c r="AV1778" s="13" t="s">
        <v>76</v>
      </c>
      <c r="AW1778" s="13" t="s">
        <v>32</v>
      </c>
      <c r="AX1778" s="13" t="s">
        <v>69</v>
      </c>
      <c r="AY1778" s="243" t="s">
        <v>238</v>
      </c>
    </row>
    <row r="1779" s="14" customFormat="1">
      <c r="A1779" s="14"/>
      <c r="B1779" s="244"/>
      <c r="C1779" s="245"/>
      <c r="D1779" s="227" t="s">
        <v>248</v>
      </c>
      <c r="E1779" s="246" t="s">
        <v>19</v>
      </c>
      <c r="F1779" s="247" t="s">
        <v>881</v>
      </c>
      <c r="G1779" s="245"/>
      <c r="H1779" s="248">
        <v>-205.88800000000001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248</v>
      </c>
      <c r="AU1779" s="254" t="s">
        <v>78</v>
      </c>
      <c r="AV1779" s="14" t="s">
        <v>78</v>
      </c>
      <c r="AW1779" s="14" t="s">
        <v>32</v>
      </c>
      <c r="AX1779" s="14" t="s">
        <v>69</v>
      </c>
      <c r="AY1779" s="254" t="s">
        <v>238</v>
      </c>
    </row>
    <row r="1780" s="15" customFormat="1">
      <c r="A1780" s="15"/>
      <c r="B1780" s="255"/>
      <c r="C1780" s="256"/>
      <c r="D1780" s="227" t="s">
        <v>248</v>
      </c>
      <c r="E1780" s="257" t="s">
        <v>19</v>
      </c>
      <c r="F1780" s="258" t="s">
        <v>253</v>
      </c>
      <c r="G1780" s="256"/>
      <c r="H1780" s="259">
        <v>1194.0440000000001</v>
      </c>
      <c r="I1780" s="260"/>
      <c r="J1780" s="256"/>
      <c r="K1780" s="256"/>
      <c r="L1780" s="261"/>
      <c r="M1780" s="262"/>
      <c r="N1780" s="263"/>
      <c r="O1780" s="263"/>
      <c r="P1780" s="263"/>
      <c r="Q1780" s="263"/>
      <c r="R1780" s="263"/>
      <c r="S1780" s="263"/>
      <c r="T1780" s="264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5" t="s">
        <v>248</v>
      </c>
      <c r="AU1780" s="265" t="s">
        <v>78</v>
      </c>
      <c r="AV1780" s="15" t="s">
        <v>244</v>
      </c>
      <c r="AW1780" s="15" t="s">
        <v>32</v>
      </c>
      <c r="AX1780" s="15" t="s">
        <v>76</v>
      </c>
      <c r="AY1780" s="265" t="s">
        <v>238</v>
      </c>
    </row>
    <row r="1781" s="2" customFormat="1" ht="37.8" customHeight="1">
      <c r="A1781" s="39"/>
      <c r="B1781" s="40"/>
      <c r="C1781" s="214" t="s">
        <v>990</v>
      </c>
      <c r="D1781" s="214" t="s">
        <v>240</v>
      </c>
      <c r="E1781" s="215" t="s">
        <v>1551</v>
      </c>
      <c r="F1781" s="216" t="s">
        <v>1552</v>
      </c>
      <c r="G1781" s="217" t="s">
        <v>112</v>
      </c>
      <c r="H1781" s="218">
        <v>205.88499999999999</v>
      </c>
      <c r="I1781" s="219"/>
      <c r="J1781" s="220">
        <f>ROUND(I1781*H1781,2)</f>
        <v>0</v>
      </c>
      <c r="K1781" s="216" t="s">
        <v>243</v>
      </c>
      <c r="L1781" s="45"/>
      <c r="M1781" s="221" t="s">
        <v>19</v>
      </c>
      <c r="N1781" s="222" t="s">
        <v>40</v>
      </c>
      <c r="O1781" s="85"/>
      <c r="P1781" s="223">
        <f>O1781*H1781</f>
        <v>0</v>
      </c>
      <c r="Q1781" s="223">
        <v>0</v>
      </c>
      <c r="R1781" s="223">
        <f>Q1781*H1781</f>
        <v>0</v>
      </c>
      <c r="S1781" s="223">
        <v>0.045999999999999999</v>
      </c>
      <c r="T1781" s="224">
        <f>S1781*H1781</f>
        <v>9.4707099999999986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25" t="s">
        <v>244</v>
      </c>
      <c r="AT1781" s="225" t="s">
        <v>240</v>
      </c>
      <c r="AU1781" s="225" t="s">
        <v>78</v>
      </c>
      <c r="AY1781" s="18" t="s">
        <v>238</v>
      </c>
      <c r="BE1781" s="226">
        <f>IF(N1781="základní",J1781,0)</f>
        <v>0</v>
      </c>
      <c r="BF1781" s="226">
        <f>IF(N1781="snížená",J1781,0)</f>
        <v>0</v>
      </c>
      <c r="BG1781" s="226">
        <f>IF(N1781="zákl. přenesená",J1781,0)</f>
        <v>0</v>
      </c>
      <c r="BH1781" s="226">
        <f>IF(N1781="sníž. přenesená",J1781,0)</f>
        <v>0</v>
      </c>
      <c r="BI1781" s="226">
        <f>IF(N1781="nulová",J1781,0)</f>
        <v>0</v>
      </c>
      <c r="BJ1781" s="18" t="s">
        <v>76</v>
      </c>
      <c r="BK1781" s="226">
        <f>ROUND(I1781*H1781,2)</f>
        <v>0</v>
      </c>
      <c r="BL1781" s="18" t="s">
        <v>244</v>
      </c>
      <c r="BM1781" s="225" t="s">
        <v>1553</v>
      </c>
    </row>
    <row r="1782" s="2" customFormat="1">
      <c r="A1782" s="39"/>
      <c r="B1782" s="40"/>
      <c r="C1782" s="41"/>
      <c r="D1782" s="227" t="s">
        <v>245</v>
      </c>
      <c r="E1782" s="41"/>
      <c r="F1782" s="228" t="s">
        <v>1552</v>
      </c>
      <c r="G1782" s="41"/>
      <c r="H1782" s="41"/>
      <c r="I1782" s="229"/>
      <c r="J1782" s="41"/>
      <c r="K1782" s="41"/>
      <c r="L1782" s="45"/>
      <c r="M1782" s="230"/>
      <c r="N1782" s="231"/>
      <c r="O1782" s="85"/>
      <c r="P1782" s="85"/>
      <c r="Q1782" s="85"/>
      <c r="R1782" s="85"/>
      <c r="S1782" s="85"/>
      <c r="T1782" s="86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245</v>
      </c>
      <c r="AU1782" s="18" t="s">
        <v>78</v>
      </c>
    </row>
    <row r="1783" s="2" customFormat="1">
      <c r="A1783" s="39"/>
      <c r="B1783" s="40"/>
      <c r="C1783" s="41"/>
      <c r="D1783" s="232" t="s">
        <v>246</v>
      </c>
      <c r="E1783" s="41"/>
      <c r="F1783" s="233" t="s">
        <v>1554</v>
      </c>
      <c r="G1783" s="41"/>
      <c r="H1783" s="41"/>
      <c r="I1783" s="229"/>
      <c r="J1783" s="41"/>
      <c r="K1783" s="41"/>
      <c r="L1783" s="45"/>
      <c r="M1783" s="230"/>
      <c r="N1783" s="231"/>
      <c r="O1783" s="85"/>
      <c r="P1783" s="85"/>
      <c r="Q1783" s="85"/>
      <c r="R1783" s="85"/>
      <c r="S1783" s="85"/>
      <c r="T1783" s="86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T1783" s="18" t="s">
        <v>246</v>
      </c>
      <c r="AU1783" s="18" t="s">
        <v>78</v>
      </c>
    </row>
    <row r="1784" s="13" customFormat="1">
      <c r="A1784" s="13"/>
      <c r="B1784" s="234"/>
      <c r="C1784" s="235"/>
      <c r="D1784" s="227" t="s">
        <v>248</v>
      </c>
      <c r="E1784" s="236" t="s">
        <v>19</v>
      </c>
      <c r="F1784" s="237" t="s">
        <v>321</v>
      </c>
      <c r="G1784" s="235"/>
      <c r="H1784" s="236" t="s">
        <v>19</v>
      </c>
      <c r="I1784" s="238"/>
      <c r="J1784" s="235"/>
      <c r="K1784" s="235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3" t="s">
        <v>248</v>
      </c>
      <c r="AU1784" s="243" t="s">
        <v>78</v>
      </c>
      <c r="AV1784" s="13" t="s">
        <v>76</v>
      </c>
      <c r="AW1784" s="13" t="s">
        <v>32</v>
      </c>
      <c r="AX1784" s="13" t="s">
        <v>69</v>
      </c>
      <c r="AY1784" s="243" t="s">
        <v>238</v>
      </c>
    </row>
    <row r="1785" s="14" customFormat="1">
      <c r="A1785" s="14"/>
      <c r="B1785" s="244"/>
      <c r="C1785" s="245"/>
      <c r="D1785" s="227" t="s">
        <v>248</v>
      </c>
      <c r="E1785" s="246" t="s">
        <v>19</v>
      </c>
      <c r="F1785" s="247" t="s">
        <v>146</v>
      </c>
      <c r="G1785" s="245"/>
      <c r="H1785" s="248">
        <v>205.88499999999999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248</v>
      </c>
      <c r="AU1785" s="254" t="s">
        <v>78</v>
      </c>
      <c r="AV1785" s="14" t="s">
        <v>78</v>
      </c>
      <c r="AW1785" s="14" t="s">
        <v>32</v>
      </c>
      <c r="AX1785" s="14" t="s">
        <v>69</v>
      </c>
      <c r="AY1785" s="254" t="s">
        <v>238</v>
      </c>
    </row>
    <row r="1786" s="15" customFormat="1">
      <c r="A1786" s="15"/>
      <c r="B1786" s="255"/>
      <c r="C1786" s="256"/>
      <c r="D1786" s="227" t="s">
        <v>248</v>
      </c>
      <c r="E1786" s="257" t="s">
        <v>19</v>
      </c>
      <c r="F1786" s="258" t="s">
        <v>253</v>
      </c>
      <c r="G1786" s="256"/>
      <c r="H1786" s="259">
        <v>205.88499999999999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5" t="s">
        <v>248</v>
      </c>
      <c r="AU1786" s="265" t="s">
        <v>78</v>
      </c>
      <c r="AV1786" s="15" t="s">
        <v>244</v>
      </c>
      <c r="AW1786" s="15" t="s">
        <v>32</v>
      </c>
      <c r="AX1786" s="15" t="s">
        <v>76</v>
      </c>
      <c r="AY1786" s="265" t="s">
        <v>238</v>
      </c>
    </row>
    <row r="1787" s="2" customFormat="1" ht="24.15" customHeight="1">
      <c r="A1787" s="39"/>
      <c r="B1787" s="40"/>
      <c r="C1787" s="214" t="s">
        <v>1555</v>
      </c>
      <c r="D1787" s="214" t="s">
        <v>240</v>
      </c>
      <c r="E1787" s="215" t="s">
        <v>1556</v>
      </c>
      <c r="F1787" s="216" t="s">
        <v>1557</v>
      </c>
      <c r="G1787" s="217" t="s">
        <v>112</v>
      </c>
      <c r="H1787" s="218">
        <v>99.393000000000001</v>
      </c>
      <c r="I1787" s="219"/>
      <c r="J1787" s="220">
        <f>ROUND(I1787*H1787,2)</f>
        <v>0</v>
      </c>
      <c r="K1787" s="216" t="s">
        <v>243</v>
      </c>
      <c r="L1787" s="45"/>
      <c r="M1787" s="221" t="s">
        <v>19</v>
      </c>
      <c r="N1787" s="222" t="s">
        <v>40</v>
      </c>
      <c r="O1787" s="85"/>
      <c r="P1787" s="223">
        <f>O1787*H1787</f>
        <v>0</v>
      </c>
      <c r="Q1787" s="223">
        <v>0</v>
      </c>
      <c r="R1787" s="223">
        <f>Q1787*H1787</f>
        <v>0</v>
      </c>
      <c r="S1787" s="223">
        <v>0</v>
      </c>
      <c r="T1787" s="224">
        <f>S1787*H1787</f>
        <v>0</v>
      </c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R1787" s="225" t="s">
        <v>244</v>
      </c>
      <c r="AT1787" s="225" t="s">
        <v>240</v>
      </c>
      <c r="AU1787" s="225" t="s">
        <v>78</v>
      </c>
      <c r="AY1787" s="18" t="s">
        <v>238</v>
      </c>
      <c r="BE1787" s="226">
        <f>IF(N1787="základní",J1787,0)</f>
        <v>0</v>
      </c>
      <c r="BF1787" s="226">
        <f>IF(N1787="snížená",J1787,0)</f>
        <v>0</v>
      </c>
      <c r="BG1787" s="226">
        <f>IF(N1787="zákl. přenesená",J1787,0)</f>
        <v>0</v>
      </c>
      <c r="BH1787" s="226">
        <f>IF(N1787="sníž. přenesená",J1787,0)</f>
        <v>0</v>
      </c>
      <c r="BI1787" s="226">
        <f>IF(N1787="nulová",J1787,0)</f>
        <v>0</v>
      </c>
      <c r="BJ1787" s="18" t="s">
        <v>76</v>
      </c>
      <c r="BK1787" s="226">
        <f>ROUND(I1787*H1787,2)</f>
        <v>0</v>
      </c>
      <c r="BL1787" s="18" t="s">
        <v>244</v>
      </c>
      <c r="BM1787" s="225" t="s">
        <v>1558</v>
      </c>
    </row>
    <row r="1788" s="2" customFormat="1">
      <c r="A1788" s="39"/>
      <c r="B1788" s="40"/>
      <c r="C1788" s="41"/>
      <c r="D1788" s="227" t="s">
        <v>245</v>
      </c>
      <c r="E1788" s="41"/>
      <c r="F1788" s="228" t="s">
        <v>1557</v>
      </c>
      <c r="G1788" s="41"/>
      <c r="H1788" s="41"/>
      <c r="I1788" s="229"/>
      <c r="J1788" s="41"/>
      <c r="K1788" s="41"/>
      <c r="L1788" s="45"/>
      <c r="M1788" s="230"/>
      <c r="N1788" s="231"/>
      <c r="O1788" s="85"/>
      <c r="P1788" s="85"/>
      <c r="Q1788" s="85"/>
      <c r="R1788" s="85"/>
      <c r="S1788" s="85"/>
      <c r="T1788" s="86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T1788" s="18" t="s">
        <v>245</v>
      </c>
      <c r="AU1788" s="18" t="s">
        <v>78</v>
      </c>
    </row>
    <row r="1789" s="2" customFormat="1">
      <c r="A1789" s="39"/>
      <c r="B1789" s="40"/>
      <c r="C1789" s="41"/>
      <c r="D1789" s="232" t="s">
        <v>246</v>
      </c>
      <c r="E1789" s="41"/>
      <c r="F1789" s="233" t="s">
        <v>1559</v>
      </c>
      <c r="G1789" s="41"/>
      <c r="H1789" s="41"/>
      <c r="I1789" s="229"/>
      <c r="J1789" s="41"/>
      <c r="K1789" s="41"/>
      <c r="L1789" s="45"/>
      <c r="M1789" s="230"/>
      <c r="N1789" s="231"/>
      <c r="O1789" s="85"/>
      <c r="P1789" s="85"/>
      <c r="Q1789" s="85"/>
      <c r="R1789" s="85"/>
      <c r="S1789" s="85"/>
      <c r="T1789" s="86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246</v>
      </c>
      <c r="AU1789" s="18" t="s">
        <v>78</v>
      </c>
    </row>
    <row r="1790" s="14" customFormat="1">
      <c r="A1790" s="14"/>
      <c r="B1790" s="244"/>
      <c r="C1790" s="245"/>
      <c r="D1790" s="227" t="s">
        <v>248</v>
      </c>
      <c r="E1790" s="246" t="s">
        <v>19</v>
      </c>
      <c r="F1790" s="247" t="s">
        <v>1560</v>
      </c>
      <c r="G1790" s="245"/>
      <c r="H1790" s="248">
        <v>74.912999999999997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248</v>
      </c>
      <c r="AU1790" s="254" t="s">
        <v>78</v>
      </c>
      <c r="AV1790" s="14" t="s">
        <v>78</v>
      </c>
      <c r="AW1790" s="14" t="s">
        <v>32</v>
      </c>
      <c r="AX1790" s="14" t="s">
        <v>69</v>
      </c>
      <c r="AY1790" s="254" t="s">
        <v>238</v>
      </c>
    </row>
    <row r="1791" s="14" customFormat="1">
      <c r="A1791" s="14"/>
      <c r="B1791" s="244"/>
      <c r="C1791" s="245"/>
      <c r="D1791" s="227" t="s">
        <v>248</v>
      </c>
      <c r="E1791" s="246" t="s">
        <v>19</v>
      </c>
      <c r="F1791" s="247" t="s">
        <v>1561</v>
      </c>
      <c r="G1791" s="245"/>
      <c r="H1791" s="248">
        <v>24.48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248</v>
      </c>
      <c r="AU1791" s="254" t="s">
        <v>78</v>
      </c>
      <c r="AV1791" s="14" t="s">
        <v>78</v>
      </c>
      <c r="AW1791" s="14" t="s">
        <v>32</v>
      </c>
      <c r="AX1791" s="14" t="s">
        <v>69</v>
      </c>
      <c r="AY1791" s="254" t="s">
        <v>238</v>
      </c>
    </row>
    <row r="1792" s="15" customFormat="1">
      <c r="A1792" s="15"/>
      <c r="B1792" s="255"/>
      <c r="C1792" s="256"/>
      <c r="D1792" s="227" t="s">
        <v>248</v>
      </c>
      <c r="E1792" s="257" t="s">
        <v>19</v>
      </c>
      <c r="F1792" s="258" t="s">
        <v>253</v>
      </c>
      <c r="G1792" s="256"/>
      <c r="H1792" s="259">
        <v>99.393000000000001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5" t="s">
        <v>248</v>
      </c>
      <c r="AU1792" s="265" t="s">
        <v>78</v>
      </c>
      <c r="AV1792" s="15" t="s">
        <v>244</v>
      </c>
      <c r="AW1792" s="15" t="s">
        <v>32</v>
      </c>
      <c r="AX1792" s="15" t="s">
        <v>76</v>
      </c>
      <c r="AY1792" s="265" t="s">
        <v>238</v>
      </c>
    </row>
    <row r="1793" s="2" customFormat="1" ht="24.15" customHeight="1">
      <c r="A1793" s="39"/>
      <c r="B1793" s="40"/>
      <c r="C1793" s="214" t="s">
        <v>998</v>
      </c>
      <c r="D1793" s="214" t="s">
        <v>240</v>
      </c>
      <c r="E1793" s="215" t="s">
        <v>1562</v>
      </c>
      <c r="F1793" s="216" t="s">
        <v>1563</v>
      </c>
      <c r="G1793" s="217" t="s">
        <v>107</v>
      </c>
      <c r="H1793" s="218">
        <v>54.576000000000001</v>
      </c>
      <c r="I1793" s="219"/>
      <c r="J1793" s="220">
        <f>ROUND(I1793*H1793,2)</f>
        <v>0</v>
      </c>
      <c r="K1793" s="216" t="s">
        <v>243</v>
      </c>
      <c r="L1793" s="45"/>
      <c r="M1793" s="221" t="s">
        <v>19</v>
      </c>
      <c r="N1793" s="222" t="s">
        <v>40</v>
      </c>
      <c r="O1793" s="85"/>
      <c r="P1793" s="223">
        <f>O1793*H1793</f>
        <v>0</v>
      </c>
      <c r="Q1793" s="223">
        <v>0.00042999999999999999</v>
      </c>
      <c r="R1793" s="223">
        <f>Q1793*H1793</f>
        <v>0.023467680000000001</v>
      </c>
      <c r="S1793" s="223">
        <v>0</v>
      </c>
      <c r="T1793" s="224">
        <f>S1793*H1793</f>
        <v>0</v>
      </c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R1793" s="225" t="s">
        <v>244</v>
      </c>
      <c r="AT1793" s="225" t="s">
        <v>240</v>
      </c>
      <c r="AU1793" s="225" t="s">
        <v>78</v>
      </c>
      <c r="AY1793" s="18" t="s">
        <v>238</v>
      </c>
      <c r="BE1793" s="226">
        <f>IF(N1793="základní",J1793,0)</f>
        <v>0</v>
      </c>
      <c r="BF1793" s="226">
        <f>IF(N1793="snížená",J1793,0)</f>
        <v>0</v>
      </c>
      <c r="BG1793" s="226">
        <f>IF(N1793="zákl. přenesená",J1793,0)</f>
        <v>0</v>
      </c>
      <c r="BH1793" s="226">
        <f>IF(N1793="sníž. přenesená",J1793,0)</f>
        <v>0</v>
      </c>
      <c r="BI1793" s="226">
        <f>IF(N1793="nulová",J1793,0)</f>
        <v>0</v>
      </c>
      <c r="BJ1793" s="18" t="s">
        <v>76</v>
      </c>
      <c r="BK1793" s="226">
        <f>ROUND(I1793*H1793,2)</f>
        <v>0</v>
      </c>
      <c r="BL1793" s="18" t="s">
        <v>244</v>
      </c>
      <c r="BM1793" s="225" t="s">
        <v>1564</v>
      </c>
    </row>
    <row r="1794" s="2" customFormat="1">
      <c r="A1794" s="39"/>
      <c r="B1794" s="40"/>
      <c r="C1794" s="41"/>
      <c r="D1794" s="227" t="s">
        <v>245</v>
      </c>
      <c r="E1794" s="41"/>
      <c r="F1794" s="228" t="s">
        <v>1563</v>
      </c>
      <c r="G1794" s="41"/>
      <c r="H1794" s="41"/>
      <c r="I1794" s="229"/>
      <c r="J1794" s="41"/>
      <c r="K1794" s="41"/>
      <c r="L1794" s="45"/>
      <c r="M1794" s="230"/>
      <c r="N1794" s="231"/>
      <c r="O1794" s="85"/>
      <c r="P1794" s="85"/>
      <c r="Q1794" s="85"/>
      <c r="R1794" s="85"/>
      <c r="S1794" s="85"/>
      <c r="T1794" s="86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T1794" s="18" t="s">
        <v>245</v>
      </c>
      <c r="AU1794" s="18" t="s">
        <v>78</v>
      </c>
    </row>
    <row r="1795" s="2" customFormat="1">
      <c r="A1795" s="39"/>
      <c r="B1795" s="40"/>
      <c r="C1795" s="41"/>
      <c r="D1795" s="232" t="s">
        <v>246</v>
      </c>
      <c r="E1795" s="41"/>
      <c r="F1795" s="233" t="s">
        <v>1565</v>
      </c>
      <c r="G1795" s="41"/>
      <c r="H1795" s="41"/>
      <c r="I1795" s="229"/>
      <c r="J1795" s="41"/>
      <c r="K1795" s="41"/>
      <c r="L1795" s="45"/>
      <c r="M1795" s="230"/>
      <c r="N1795" s="231"/>
      <c r="O1795" s="85"/>
      <c r="P1795" s="85"/>
      <c r="Q1795" s="85"/>
      <c r="R1795" s="85"/>
      <c r="S1795" s="85"/>
      <c r="T1795" s="86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246</v>
      </c>
      <c r="AU1795" s="18" t="s">
        <v>78</v>
      </c>
    </row>
    <row r="1796" s="13" customFormat="1">
      <c r="A1796" s="13"/>
      <c r="B1796" s="234"/>
      <c r="C1796" s="235"/>
      <c r="D1796" s="227" t="s">
        <v>248</v>
      </c>
      <c r="E1796" s="236" t="s">
        <v>19</v>
      </c>
      <c r="F1796" s="237" t="s">
        <v>533</v>
      </c>
      <c r="G1796" s="235"/>
      <c r="H1796" s="236" t="s">
        <v>19</v>
      </c>
      <c r="I1796" s="238"/>
      <c r="J1796" s="235"/>
      <c r="K1796" s="235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248</v>
      </c>
      <c r="AU1796" s="243" t="s">
        <v>78</v>
      </c>
      <c r="AV1796" s="13" t="s">
        <v>76</v>
      </c>
      <c r="AW1796" s="13" t="s">
        <v>32</v>
      </c>
      <c r="AX1796" s="13" t="s">
        <v>69</v>
      </c>
      <c r="AY1796" s="243" t="s">
        <v>238</v>
      </c>
    </row>
    <row r="1797" s="14" customFormat="1">
      <c r="A1797" s="14"/>
      <c r="B1797" s="244"/>
      <c r="C1797" s="245"/>
      <c r="D1797" s="227" t="s">
        <v>248</v>
      </c>
      <c r="E1797" s="246" t="s">
        <v>19</v>
      </c>
      <c r="F1797" s="247" t="s">
        <v>1566</v>
      </c>
      <c r="G1797" s="245"/>
      <c r="H1797" s="248">
        <v>54.576000000000001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248</v>
      </c>
      <c r="AU1797" s="254" t="s">
        <v>78</v>
      </c>
      <c r="AV1797" s="14" t="s">
        <v>78</v>
      </c>
      <c r="AW1797" s="14" t="s">
        <v>32</v>
      </c>
      <c r="AX1797" s="14" t="s">
        <v>69</v>
      </c>
      <c r="AY1797" s="254" t="s">
        <v>238</v>
      </c>
    </row>
    <row r="1798" s="15" customFormat="1">
      <c r="A1798" s="15"/>
      <c r="B1798" s="255"/>
      <c r="C1798" s="256"/>
      <c r="D1798" s="227" t="s">
        <v>248</v>
      </c>
      <c r="E1798" s="257" t="s">
        <v>19</v>
      </c>
      <c r="F1798" s="258" t="s">
        <v>253</v>
      </c>
      <c r="G1798" s="256"/>
      <c r="H1798" s="259">
        <v>54.576000000000001</v>
      </c>
      <c r="I1798" s="260"/>
      <c r="J1798" s="256"/>
      <c r="K1798" s="256"/>
      <c r="L1798" s="261"/>
      <c r="M1798" s="262"/>
      <c r="N1798" s="263"/>
      <c r="O1798" s="263"/>
      <c r="P1798" s="263"/>
      <c r="Q1798" s="263"/>
      <c r="R1798" s="263"/>
      <c r="S1798" s="263"/>
      <c r="T1798" s="264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65" t="s">
        <v>248</v>
      </c>
      <c r="AU1798" s="265" t="s">
        <v>78</v>
      </c>
      <c r="AV1798" s="15" t="s">
        <v>244</v>
      </c>
      <c r="AW1798" s="15" t="s">
        <v>32</v>
      </c>
      <c r="AX1798" s="15" t="s">
        <v>76</v>
      </c>
      <c r="AY1798" s="265" t="s">
        <v>238</v>
      </c>
    </row>
    <row r="1799" s="2" customFormat="1" ht="24.15" customHeight="1">
      <c r="A1799" s="39"/>
      <c r="B1799" s="40"/>
      <c r="C1799" s="277" t="s">
        <v>1567</v>
      </c>
      <c r="D1799" s="277" t="s">
        <v>425</v>
      </c>
      <c r="E1799" s="278" t="s">
        <v>1568</v>
      </c>
      <c r="F1799" s="279" t="s">
        <v>1569</v>
      </c>
      <c r="G1799" s="280" t="s">
        <v>384</v>
      </c>
      <c r="H1799" s="281">
        <v>0.088999999999999996</v>
      </c>
      <c r="I1799" s="282"/>
      <c r="J1799" s="283">
        <f>ROUND(I1799*H1799,2)</f>
        <v>0</v>
      </c>
      <c r="K1799" s="279" t="s">
        <v>243</v>
      </c>
      <c r="L1799" s="284"/>
      <c r="M1799" s="285" t="s">
        <v>19</v>
      </c>
      <c r="N1799" s="286" t="s">
        <v>40</v>
      </c>
      <c r="O1799" s="85"/>
      <c r="P1799" s="223">
        <f>O1799*H1799</f>
        <v>0</v>
      </c>
      <c r="Q1799" s="223">
        <v>1</v>
      </c>
      <c r="R1799" s="223">
        <f>Q1799*H1799</f>
        <v>0.088999999999999996</v>
      </c>
      <c r="S1799" s="223">
        <v>0</v>
      </c>
      <c r="T1799" s="224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25" t="s">
        <v>267</v>
      </c>
      <c r="AT1799" s="225" t="s">
        <v>425</v>
      </c>
      <c r="AU1799" s="225" t="s">
        <v>78</v>
      </c>
      <c r="AY1799" s="18" t="s">
        <v>238</v>
      </c>
      <c r="BE1799" s="226">
        <f>IF(N1799="základní",J1799,0)</f>
        <v>0</v>
      </c>
      <c r="BF1799" s="226">
        <f>IF(N1799="snížená",J1799,0)</f>
        <v>0</v>
      </c>
      <c r="BG1799" s="226">
        <f>IF(N1799="zákl. přenesená",J1799,0)</f>
        <v>0</v>
      </c>
      <c r="BH1799" s="226">
        <f>IF(N1799="sníž. přenesená",J1799,0)</f>
        <v>0</v>
      </c>
      <c r="BI1799" s="226">
        <f>IF(N1799="nulová",J1799,0)</f>
        <v>0</v>
      </c>
      <c r="BJ1799" s="18" t="s">
        <v>76</v>
      </c>
      <c r="BK1799" s="226">
        <f>ROUND(I1799*H1799,2)</f>
        <v>0</v>
      </c>
      <c r="BL1799" s="18" t="s">
        <v>244</v>
      </c>
      <c r="BM1799" s="225" t="s">
        <v>1570</v>
      </c>
    </row>
    <row r="1800" s="2" customFormat="1">
      <c r="A1800" s="39"/>
      <c r="B1800" s="40"/>
      <c r="C1800" s="41"/>
      <c r="D1800" s="227" t="s">
        <v>245</v>
      </c>
      <c r="E1800" s="41"/>
      <c r="F1800" s="228" t="s">
        <v>1569</v>
      </c>
      <c r="G1800" s="41"/>
      <c r="H1800" s="41"/>
      <c r="I1800" s="229"/>
      <c r="J1800" s="41"/>
      <c r="K1800" s="41"/>
      <c r="L1800" s="45"/>
      <c r="M1800" s="230"/>
      <c r="N1800" s="231"/>
      <c r="O1800" s="85"/>
      <c r="P1800" s="85"/>
      <c r="Q1800" s="85"/>
      <c r="R1800" s="85"/>
      <c r="S1800" s="85"/>
      <c r="T1800" s="86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245</v>
      </c>
      <c r="AU1800" s="18" t="s">
        <v>78</v>
      </c>
    </row>
    <row r="1801" s="14" customFormat="1">
      <c r="A1801" s="14"/>
      <c r="B1801" s="244"/>
      <c r="C1801" s="245"/>
      <c r="D1801" s="227" t="s">
        <v>248</v>
      </c>
      <c r="E1801" s="246" t="s">
        <v>19</v>
      </c>
      <c r="F1801" s="247" t="s">
        <v>1571</v>
      </c>
      <c r="G1801" s="245"/>
      <c r="H1801" s="248">
        <v>0.088958880000000004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248</v>
      </c>
      <c r="AU1801" s="254" t="s">
        <v>78</v>
      </c>
      <c r="AV1801" s="14" t="s">
        <v>78</v>
      </c>
      <c r="AW1801" s="14" t="s">
        <v>32</v>
      </c>
      <c r="AX1801" s="14" t="s">
        <v>69</v>
      </c>
      <c r="AY1801" s="254" t="s">
        <v>238</v>
      </c>
    </row>
    <row r="1802" s="15" customFormat="1">
      <c r="A1802" s="15"/>
      <c r="B1802" s="255"/>
      <c r="C1802" s="256"/>
      <c r="D1802" s="227" t="s">
        <v>248</v>
      </c>
      <c r="E1802" s="257" t="s">
        <v>19</v>
      </c>
      <c r="F1802" s="258" t="s">
        <v>253</v>
      </c>
      <c r="G1802" s="256"/>
      <c r="H1802" s="259">
        <v>0.088958880000000004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248</v>
      </c>
      <c r="AU1802" s="265" t="s">
        <v>78</v>
      </c>
      <c r="AV1802" s="15" t="s">
        <v>244</v>
      </c>
      <c r="AW1802" s="15" t="s">
        <v>32</v>
      </c>
      <c r="AX1802" s="15" t="s">
        <v>76</v>
      </c>
      <c r="AY1802" s="265" t="s">
        <v>238</v>
      </c>
    </row>
    <row r="1803" s="2" customFormat="1" ht="33" customHeight="1">
      <c r="A1803" s="39"/>
      <c r="B1803" s="40"/>
      <c r="C1803" s="214" t="s">
        <v>1005</v>
      </c>
      <c r="D1803" s="214" t="s">
        <v>240</v>
      </c>
      <c r="E1803" s="215" t="s">
        <v>1572</v>
      </c>
      <c r="F1803" s="216" t="s">
        <v>1573</v>
      </c>
      <c r="G1803" s="217" t="s">
        <v>107</v>
      </c>
      <c r="H1803" s="218">
        <v>21.059999999999999</v>
      </c>
      <c r="I1803" s="219"/>
      <c r="J1803" s="220">
        <f>ROUND(I1803*H1803,2)</f>
        <v>0</v>
      </c>
      <c r="K1803" s="216" t="s">
        <v>581</v>
      </c>
      <c r="L1803" s="45"/>
      <c r="M1803" s="221" t="s">
        <v>19</v>
      </c>
      <c r="N1803" s="222" t="s">
        <v>40</v>
      </c>
      <c r="O1803" s="85"/>
      <c r="P1803" s="223">
        <f>O1803*H1803</f>
        <v>0</v>
      </c>
      <c r="Q1803" s="223">
        <v>0</v>
      </c>
      <c r="R1803" s="223">
        <f>Q1803*H1803</f>
        <v>0</v>
      </c>
      <c r="S1803" s="223">
        <v>0</v>
      </c>
      <c r="T1803" s="224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25" t="s">
        <v>244</v>
      </c>
      <c r="AT1803" s="225" t="s">
        <v>240</v>
      </c>
      <c r="AU1803" s="225" t="s">
        <v>78</v>
      </c>
      <c r="AY1803" s="18" t="s">
        <v>238</v>
      </c>
      <c r="BE1803" s="226">
        <f>IF(N1803="základní",J1803,0)</f>
        <v>0</v>
      </c>
      <c r="BF1803" s="226">
        <f>IF(N1803="snížená",J1803,0)</f>
        <v>0</v>
      </c>
      <c r="BG1803" s="226">
        <f>IF(N1803="zákl. přenesená",J1803,0)</f>
        <v>0</v>
      </c>
      <c r="BH1803" s="226">
        <f>IF(N1803="sníž. přenesená",J1803,0)</f>
        <v>0</v>
      </c>
      <c r="BI1803" s="226">
        <f>IF(N1803="nulová",J1803,0)</f>
        <v>0</v>
      </c>
      <c r="BJ1803" s="18" t="s">
        <v>76</v>
      </c>
      <c r="BK1803" s="226">
        <f>ROUND(I1803*H1803,2)</f>
        <v>0</v>
      </c>
      <c r="BL1803" s="18" t="s">
        <v>244</v>
      </c>
      <c r="BM1803" s="225" t="s">
        <v>1574</v>
      </c>
    </row>
    <row r="1804" s="2" customFormat="1">
      <c r="A1804" s="39"/>
      <c r="B1804" s="40"/>
      <c r="C1804" s="41"/>
      <c r="D1804" s="227" t="s">
        <v>245</v>
      </c>
      <c r="E1804" s="41"/>
      <c r="F1804" s="228" t="s">
        <v>1573</v>
      </c>
      <c r="G1804" s="41"/>
      <c r="H1804" s="41"/>
      <c r="I1804" s="229"/>
      <c r="J1804" s="41"/>
      <c r="K1804" s="41"/>
      <c r="L1804" s="45"/>
      <c r="M1804" s="230"/>
      <c r="N1804" s="231"/>
      <c r="O1804" s="85"/>
      <c r="P1804" s="85"/>
      <c r="Q1804" s="85"/>
      <c r="R1804" s="85"/>
      <c r="S1804" s="85"/>
      <c r="T1804" s="86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T1804" s="18" t="s">
        <v>245</v>
      </c>
      <c r="AU1804" s="18" t="s">
        <v>78</v>
      </c>
    </row>
    <row r="1805" s="13" customFormat="1">
      <c r="A1805" s="13"/>
      <c r="B1805" s="234"/>
      <c r="C1805" s="235"/>
      <c r="D1805" s="227" t="s">
        <v>248</v>
      </c>
      <c r="E1805" s="236" t="s">
        <v>19</v>
      </c>
      <c r="F1805" s="237" t="s">
        <v>341</v>
      </c>
      <c r="G1805" s="235"/>
      <c r="H1805" s="236" t="s">
        <v>19</v>
      </c>
      <c r="I1805" s="238"/>
      <c r="J1805" s="235"/>
      <c r="K1805" s="235"/>
      <c r="L1805" s="239"/>
      <c r="M1805" s="240"/>
      <c r="N1805" s="241"/>
      <c r="O1805" s="241"/>
      <c r="P1805" s="241"/>
      <c r="Q1805" s="241"/>
      <c r="R1805" s="241"/>
      <c r="S1805" s="241"/>
      <c r="T1805" s="242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3" t="s">
        <v>248</v>
      </c>
      <c r="AU1805" s="243" t="s">
        <v>78</v>
      </c>
      <c r="AV1805" s="13" t="s">
        <v>76</v>
      </c>
      <c r="AW1805" s="13" t="s">
        <v>32</v>
      </c>
      <c r="AX1805" s="13" t="s">
        <v>69</v>
      </c>
      <c r="AY1805" s="243" t="s">
        <v>238</v>
      </c>
    </row>
    <row r="1806" s="13" customFormat="1">
      <c r="A1806" s="13"/>
      <c r="B1806" s="234"/>
      <c r="C1806" s="235"/>
      <c r="D1806" s="227" t="s">
        <v>248</v>
      </c>
      <c r="E1806" s="236" t="s">
        <v>19</v>
      </c>
      <c r="F1806" s="237" t="s">
        <v>1575</v>
      </c>
      <c r="G1806" s="235"/>
      <c r="H1806" s="236" t="s">
        <v>19</v>
      </c>
      <c r="I1806" s="238"/>
      <c r="J1806" s="235"/>
      <c r="K1806" s="235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248</v>
      </c>
      <c r="AU1806" s="243" t="s">
        <v>78</v>
      </c>
      <c r="AV1806" s="13" t="s">
        <v>76</v>
      </c>
      <c r="AW1806" s="13" t="s">
        <v>32</v>
      </c>
      <c r="AX1806" s="13" t="s">
        <v>69</v>
      </c>
      <c r="AY1806" s="243" t="s">
        <v>238</v>
      </c>
    </row>
    <row r="1807" s="14" customFormat="1">
      <c r="A1807" s="14"/>
      <c r="B1807" s="244"/>
      <c r="C1807" s="245"/>
      <c r="D1807" s="227" t="s">
        <v>248</v>
      </c>
      <c r="E1807" s="246" t="s">
        <v>19</v>
      </c>
      <c r="F1807" s="247" t="s">
        <v>1576</v>
      </c>
      <c r="G1807" s="245"/>
      <c r="H1807" s="248">
        <v>5.1399999999999997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248</v>
      </c>
      <c r="AU1807" s="254" t="s">
        <v>78</v>
      </c>
      <c r="AV1807" s="14" t="s">
        <v>78</v>
      </c>
      <c r="AW1807" s="14" t="s">
        <v>32</v>
      </c>
      <c r="AX1807" s="14" t="s">
        <v>69</v>
      </c>
      <c r="AY1807" s="254" t="s">
        <v>238</v>
      </c>
    </row>
    <row r="1808" s="14" customFormat="1">
      <c r="A1808" s="14"/>
      <c r="B1808" s="244"/>
      <c r="C1808" s="245"/>
      <c r="D1808" s="227" t="s">
        <v>248</v>
      </c>
      <c r="E1808" s="246" t="s">
        <v>19</v>
      </c>
      <c r="F1808" s="247" t="s">
        <v>1577</v>
      </c>
      <c r="G1808" s="245"/>
      <c r="H1808" s="248">
        <v>3.0600000000000001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248</v>
      </c>
      <c r="AU1808" s="254" t="s">
        <v>78</v>
      </c>
      <c r="AV1808" s="14" t="s">
        <v>78</v>
      </c>
      <c r="AW1808" s="14" t="s">
        <v>32</v>
      </c>
      <c r="AX1808" s="14" t="s">
        <v>69</v>
      </c>
      <c r="AY1808" s="254" t="s">
        <v>238</v>
      </c>
    </row>
    <row r="1809" s="14" customFormat="1">
      <c r="A1809" s="14"/>
      <c r="B1809" s="244"/>
      <c r="C1809" s="245"/>
      <c r="D1809" s="227" t="s">
        <v>248</v>
      </c>
      <c r="E1809" s="246" t="s">
        <v>19</v>
      </c>
      <c r="F1809" s="247" t="s">
        <v>1578</v>
      </c>
      <c r="G1809" s="245"/>
      <c r="H1809" s="248">
        <v>4.9000000000000004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248</v>
      </c>
      <c r="AU1809" s="254" t="s">
        <v>78</v>
      </c>
      <c r="AV1809" s="14" t="s">
        <v>78</v>
      </c>
      <c r="AW1809" s="14" t="s">
        <v>32</v>
      </c>
      <c r="AX1809" s="14" t="s">
        <v>69</v>
      </c>
      <c r="AY1809" s="254" t="s">
        <v>238</v>
      </c>
    </row>
    <row r="1810" s="14" customFormat="1">
      <c r="A1810" s="14"/>
      <c r="B1810" s="244"/>
      <c r="C1810" s="245"/>
      <c r="D1810" s="227" t="s">
        <v>248</v>
      </c>
      <c r="E1810" s="246" t="s">
        <v>19</v>
      </c>
      <c r="F1810" s="247" t="s">
        <v>1578</v>
      </c>
      <c r="G1810" s="245"/>
      <c r="H1810" s="248">
        <v>4.9000000000000004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248</v>
      </c>
      <c r="AU1810" s="254" t="s">
        <v>78</v>
      </c>
      <c r="AV1810" s="14" t="s">
        <v>78</v>
      </c>
      <c r="AW1810" s="14" t="s">
        <v>32</v>
      </c>
      <c r="AX1810" s="14" t="s">
        <v>69</v>
      </c>
      <c r="AY1810" s="254" t="s">
        <v>238</v>
      </c>
    </row>
    <row r="1811" s="14" customFormat="1">
      <c r="A1811" s="14"/>
      <c r="B1811" s="244"/>
      <c r="C1811" s="245"/>
      <c r="D1811" s="227" t="s">
        <v>248</v>
      </c>
      <c r="E1811" s="246" t="s">
        <v>19</v>
      </c>
      <c r="F1811" s="247" t="s">
        <v>1577</v>
      </c>
      <c r="G1811" s="245"/>
      <c r="H1811" s="248">
        <v>3.0600000000000001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248</v>
      </c>
      <c r="AU1811" s="254" t="s">
        <v>78</v>
      </c>
      <c r="AV1811" s="14" t="s">
        <v>78</v>
      </c>
      <c r="AW1811" s="14" t="s">
        <v>32</v>
      </c>
      <c r="AX1811" s="14" t="s">
        <v>69</v>
      </c>
      <c r="AY1811" s="254" t="s">
        <v>238</v>
      </c>
    </row>
    <row r="1812" s="16" customFormat="1">
      <c r="A1812" s="16"/>
      <c r="B1812" s="266"/>
      <c r="C1812" s="267"/>
      <c r="D1812" s="227" t="s">
        <v>248</v>
      </c>
      <c r="E1812" s="268" t="s">
        <v>19</v>
      </c>
      <c r="F1812" s="269" t="s">
        <v>264</v>
      </c>
      <c r="G1812" s="267"/>
      <c r="H1812" s="270">
        <v>21.059999999999999</v>
      </c>
      <c r="I1812" s="271"/>
      <c r="J1812" s="267"/>
      <c r="K1812" s="267"/>
      <c r="L1812" s="272"/>
      <c r="M1812" s="273"/>
      <c r="N1812" s="274"/>
      <c r="O1812" s="274"/>
      <c r="P1812" s="274"/>
      <c r="Q1812" s="274"/>
      <c r="R1812" s="274"/>
      <c r="S1812" s="274"/>
      <c r="T1812" s="275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6" t="s">
        <v>248</v>
      </c>
      <c r="AU1812" s="276" t="s">
        <v>78</v>
      </c>
      <c r="AV1812" s="16" t="s">
        <v>109</v>
      </c>
      <c r="AW1812" s="16" t="s">
        <v>32</v>
      </c>
      <c r="AX1812" s="16" t="s">
        <v>69</v>
      </c>
      <c r="AY1812" s="276" t="s">
        <v>238</v>
      </c>
    </row>
    <row r="1813" s="15" customFormat="1">
      <c r="A1813" s="15"/>
      <c r="B1813" s="255"/>
      <c r="C1813" s="256"/>
      <c r="D1813" s="227" t="s">
        <v>248</v>
      </c>
      <c r="E1813" s="257" t="s">
        <v>19</v>
      </c>
      <c r="F1813" s="258" t="s">
        <v>253</v>
      </c>
      <c r="G1813" s="256"/>
      <c r="H1813" s="259">
        <v>21.059999999999999</v>
      </c>
      <c r="I1813" s="260"/>
      <c r="J1813" s="256"/>
      <c r="K1813" s="256"/>
      <c r="L1813" s="261"/>
      <c r="M1813" s="262"/>
      <c r="N1813" s="263"/>
      <c r="O1813" s="263"/>
      <c r="P1813" s="263"/>
      <c r="Q1813" s="263"/>
      <c r="R1813" s="263"/>
      <c r="S1813" s="263"/>
      <c r="T1813" s="264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65" t="s">
        <v>248</v>
      </c>
      <c r="AU1813" s="265" t="s">
        <v>78</v>
      </c>
      <c r="AV1813" s="15" t="s">
        <v>244</v>
      </c>
      <c r="AW1813" s="15" t="s">
        <v>32</v>
      </c>
      <c r="AX1813" s="15" t="s">
        <v>76</v>
      </c>
      <c r="AY1813" s="265" t="s">
        <v>238</v>
      </c>
    </row>
    <row r="1814" s="2" customFormat="1" ht="24.15" customHeight="1">
      <c r="A1814" s="39"/>
      <c r="B1814" s="40"/>
      <c r="C1814" s="277" t="s">
        <v>1579</v>
      </c>
      <c r="D1814" s="277" t="s">
        <v>425</v>
      </c>
      <c r="E1814" s="278" t="s">
        <v>1568</v>
      </c>
      <c r="F1814" s="279" t="s">
        <v>1569</v>
      </c>
      <c r="G1814" s="280" t="s">
        <v>384</v>
      </c>
      <c r="H1814" s="281">
        <v>0.019</v>
      </c>
      <c r="I1814" s="282"/>
      <c r="J1814" s="283">
        <f>ROUND(I1814*H1814,2)</f>
        <v>0</v>
      </c>
      <c r="K1814" s="279" t="s">
        <v>243</v>
      </c>
      <c r="L1814" s="284"/>
      <c r="M1814" s="285" t="s">
        <v>19</v>
      </c>
      <c r="N1814" s="286" t="s">
        <v>40</v>
      </c>
      <c r="O1814" s="85"/>
      <c r="P1814" s="223">
        <f>O1814*H1814</f>
        <v>0</v>
      </c>
      <c r="Q1814" s="223">
        <v>1</v>
      </c>
      <c r="R1814" s="223">
        <f>Q1814*H1814</f>
        <v>0.019</v>
      </c>
      <c r="S1814" s="223">
        <v>0</v>
      </c>
      <c r="T1814" s="224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25" t="s">
        <v>267</v>
      </c>
      <c r="AT1814" s="225" t="s">
        <v>425</v>
      </c>
      <c r="AU1814" s="225" t="s">
        <v>78</v>
      </c>
      <c r="AY1814" s="18" t="s">
        <v>238</v>
      </c>
      <c r="BE1814" s="226">
        <f>IF(N1814="základní",J1814,0)</f>
        <v>0</v>
      </c>
      <c r="BF1814" s="226">
        <f>IF(N1814="snížená",J1814,0)</f>
        <v>0</v>
      </c>
      <c r="BG1814" s="226">
        <f>IF(N1814="zákl. přenesená",J1814,0)</f>
        <v>0</v>
      </c>
      <c r="BH1814" s="226">
        <f>IF(N1814="sníž. přenesená",J1814,0)</f>
        <v>0</v>
      </c>
      <c r="BI1814" s="226">
        <f>IF(N1814="nulová",J1814,0)</f>
        <v>0</v>
      </c>
      <c r="BJ1814" s="18" t="s">
        <v>76</v>
      </c>
      <c r="BK1814" s="226">
        <f>ROUND(I1814*H1814,2)</f>
        <v>0</v>
      </c>
      <c r="BL1814" s="18" t="s">
        <v>244</v>
      </c>
      <c r="BM1814" s="225" t="s">
        <v>1580</v>
      </c>
    </row>
    <row r="1815" s="2" customFormat="1">
      <c r="A1815" s="39"/>
      <c r="B1815" s="40"/>
      <c r="C1815" s="41"/>
      <c r="D1815" s="227" t="s">
        <v>245</v>
      </c>
      <c r="E1815" s="41"/>
      <c r="F1815" s="228" t="s">
        <v>1569</v>
      </c>
      <c r="G1815" s="41"/>
      <c r="H1815" s="41"/>
      <c r="I1815" s="229"/>
      <c r="J1815" s="41"/>
      <c r="K1815" s="41"/>
      <c r="L1815" s="45"/>
      <c r="M1815" s="230"/>
      <c r="N1815" s="231"/>
      <c r="O1815" s="85"/>
      <c r="P1815" s="85"/>
      <c r="Q1815" s="85"/>
      <c r="R1815" s="85"/>
      <c r="S1815" s="85"/>
      <c r="T1815" s="86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18" t="s">
        <v>245</v>
      </c>
      <c r="AU1815" s="18" t="s">
        <v>78</v>
      </c>
    </row>
    <row r="1816" s="14" customFormat="1">
      <c r="A1816" s="14"/>
      <c r="B1816" s="244"/>
      <c r="C1816" s="245"/>
      <c r="D1816" s="227" t="s">
        <v>248</v>
      </c>
      <c r="E1816" s="246" t="s">
        <v>19</v>
      </c>
      <c r="F1816" s="247" t="s">
        <v>1581</v>
      </c>
      <c r="G1816" s="245"/>
      <c r="H1816" s="248">
        <v>0.0191646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248</v>
      </c>
      <c r="AU1816" s="254" t="s">
        <v>78</v>
      </c>
      <c r="AV1816" s="14" t="s">
        <v>78</v>
      </c>
      <c r="AW1816" s="14" t="s">
        <v>32</v>
      </c>
      <c r="AX1816" s="14" t="s">
        <v>69</v>
      </c>
      <c r="AY1816" s="254" t="s">
        <v>238</v>
      </c>
    </row>
    <row r="1817" s="15" customFormat="1">
      <c r="A1817" s="15"/>
      <c r="B1817" s="255"/>
      <c r="C1817" s="256"/>
      <c r="D1817" s="227" t="s">
        <v>248</v>
      </c>
      <c r="E1817" s="257" t="s">
        <v>19</v>
      </c>
      <c r="F1817" s="258" t="s">
        <v>253</v>
      </c>
      <c r="G1817" s="256"/>
      <c r="H1817" s="259">
        <v>0.0191646</v>
      </c>
      <c r="I1817" s="260"/>
      <c r="J1817" s="256"/>
      <c r="K1817" s="256"/>
      <c r="L1817" s="261"/>
      <c r="M1817" s="262"/>
      <c r="N1817" s="263"/>
      <c r="O1817" s="263"/>
      <c r="P1817" s="263"/>
      <c r="Q1817" s="263"/>
      <c r="R1817" s="263"/>
      <c r="S1817" s="263"/>
      <c r="T1817" s="264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65" t="s">
        <v>248</v>
      </c>
      <c r="AU1817" s="265" t="s">
        <v>78</v>
      </c>
      <c r="AV1817" s="15" t="s">
        <v>244</v>
      </c>
      <c r="AW1817" s="15" t="s">
        <v>32</v>
      </c>
      <c r="AX1817" s="15" t="s">
        <v>76</v>
      </c>
      <c r="AY1817" s="265" t="s">
        <v>238</v>
      </c>
    </row>
    <row r="1818" s="2" customFormat="1" ht="33" customHeight="1">
      <c r="A1818" s="39"/>
      <c r="B1818" s="40"/>
      <c r="C1818" s="214" t="s">
        <v>1011</v>
      </c>
      <c r="D1818" s="214" t="s">
        <v>240</v>
      </c>
      <c r="E1818" s="215" t="s">
        <v>1582</v>
      </c>
      <c r="F1818" s="216" t="s">
        <v>1583</v>
      </c>
      <c r="G1818" s="217" t="s">
        <v>107</v>
      </c>
      <c r="H1818" s="218">
        <v>12.960000000000001</v>
      </c>
      <c r="I1818" s="219"/>
      <c r="J1818" s="220">
        <f>ROUND(I1818*H1818,2)</f>
        <v>0</v>
      </c>
      <c r="K1818" s="216" t="s">
        <v>581</v>
      </c>
      <c r="L1818" s="45"/>
      <c r="M1818" s="221" t="s">
        <v>19</v>
      </c>
      <c r="N1818" s="222" t="s">
        <v>40</v>
      </c>
      <c r="O1818" s="85"/>
      <c r="P1818" s="223">
        <f>O1818*H1818</f>
        <v>0</v>
      </c>
      <c r="Q1818" s="223">
        <v>0</v>
      </c>
      <c r="R1818" s="223">
        <f>Q1818*H1818</f>
        <v>0</v>
      </c>
      <c r="S1818" s="223">
        <v>0</v>
      </c>
      <c r="T1818" s="224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25" t="s">
        <v>244</v>
      </c>
      <c r="AT1818" s="225" t="s">
        <v>240</v>
      </c>
      <c r="AU1818" s="225" t="s">
        <v>78</v>
      </c>
      <c r="AY1818" s="18" t="s">
        <v>238</v>
      </c>
      <c r="BE1818" s="226">
        <f>IF(N1818="základní",J1818,0)</f>
        <v>0</v>
      </c>
      <c r="BF1818" s="226">
        <f>IF(N1818="snížená",J1818,0)</f>
        <v>0</v>
      </c>
      <c r="BG1818" s="226">
        <f>IF(N1818="zákl. přenesená",J1818,0)</f>
        <v>0</v>
      </c>
      <c r="BH1818" s="226">
        <f>IF(N1818="sníž. přenesená",J1818,0)</f>
        <v>0</v>
      </c>
      <c r="BI1818" s="226">
        <f>IF(N1818="nulová",J1818,0)</f>
        <v>0</v>
      </c>
      <c r="BJ1818" s="18" t="s">
        <v>76</v>
      </c>
      <c r="BK1818" s="226">
        <f>ROUND(I1818*H1818,2)</f>
        <v>0</v>
      </c>
      <c r="BL1818" s="18" t="s">
        <v>244</v>
      </c>
      <c r="BM1818" s="225" t="s">
        <v>1584</v>
      </c>
    </row>
    <row r="1819" s="2" customFormat="1">
      <c r="A1819" s="39"/>
      <c r="B1819" s="40"/>
      <c r="C1819" s="41"/>
      <c r="D1819" s="227" t="s">
        <v>245</v>
      </c>
      <c r="E1819" s="41"/>
      <c r="F1819" s="228" t="s">
        <v>1583</v>
      </c>
      <c r="G1819" s="41"/>
      <c r="H1819" s="41"/>
      <c r="I1819" s="229"/>
      <c r="J1819" s="41"/>
      <c r="K1819" s="41"/>
      <c r="L1819" s="45"/>
      <c r="M1819" s="230"/>
      <c r="N1819" s="231"/>
      <c r="O1819" s="85"/>
      <c r="P1819" s="85"/>
      <c r="Q1819" s="85"/>
      <c r="R1819" s="85"/>
      <c r="S1819" s="85"/>
      <c r="T1819" s="86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245</v>
      </c>
      <c r="AU1819" s="18" t="s">
        <v>78</v>
      </c>
    </row>
    <row r="1820" s="13" customFormat="1">
      <c r="A1820" s="13"/>
      <c r="B1820" s="234"/>
      <c r="C1820" s="235"/>
      <c r="D1820" s="227" t="s">
        <v>248</v>
      </c>
      <c r="E1820" s="236" t="s">
        <v>19</v>
      </c>
      <c r="F1820" s="237" t="s">
        <v>341</v>
      </c>
      <c r="G1820" s="235"/>
      <c r="H1820" s="236" t="s">
        <v>19</v>
      </c>
      <c r="I1820" s="238"/>
      <c r="J1820" s="235"/>
      <c r="K1820" s="235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248</v>
      </c>
      <c r="AU1820" s="243" t="s">
        <v>78</v>
      </c>
      <c r="AV1820" s="13" t="s">
        <v>76</v>
      </c>
      <c r="AW1820" s="13" t="s">
        <v>32</v>
      </c>
      <c r="AX1820" s="13" t="s">
        <v>69</v>
      </c>
      <c r="AY1820" s="243" t="s">
        <v>238</v>
      </c>
    </row>
    <row r="1821" s="13" customFormat="1">
      <c r="A1821" s="13"/>
      <c r="B1821" s="234"/>
      <c r="C1821" s="235"/>
      <c r="D1821" s="227" t="s">
        <v>248</v>
      </c>
      <c r="E1821" s="236" t="s">
        <v>19</v>
      </c>
      <c r="F1821" s="237" t="s">
        <v>1585</v>
      </c>
      <c r="G1821" s="235"/>
      <c r="H1821" s="236" t="s">
        <v>19</v>
      </c>
      <c r="I1821" s="238"/>
      <c r="J1821" s="235"/>
      <c r="K1821" s="235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3" t="s">
        <v>248</v>
      </c>
      <c r="AU1821" s="243" t="s">
        <v>78</v>
      </c>
      <c r="AV1821" s="13" t="s">
        <v>76</v>
      </c>
      <c r="AW1821" s="13" t="s">
        <v>32</v>
      </c>
      <c r="AX1821" s="13" t="s">
        <v>69</v>
      </c>
      <c r="AY1821" s="243" t="s">
        <v>238</v>
      </c>
    </row>
    <row r="1822" s="14" customFormat="1">
      <c r="A1822" s="14"/>
      <c r="B1822" s="244"/>
      <c r="C1822" s="245"/>
      <c r="D1822" s="227" t="s">
        <v>248</v>
      </c>
      <c r="E1822" s="246" t="s">
        <v>19</v>
      </c>
      <c r="F1822" s="247" t="s">
        <v>1586</v>
      </c>
      <c r="G1822" s="245"/>
      <c r="H1822" s="248">
        <v>12.960000000000001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4" t="s">
        <v>248</v>
      </c>
      <c r="AU1822" s="254" t="s">
        <v>78</v>
      </c>
      <c r="AV1822" s="14" t="s">
        <v>78</v>
      </c>
      <c r="AW1822" s="14" t="s">
        <v>32</v>
      </c>
      <c r="AX1822" s="14" t="s">
        <v>69</v>
      </c>
      <c r="AY1822" s="254" t="s">
        <v>238</v>
      </c>
    </row>
    <row r="1823" s="16" customFormat="1">
      <c r="A1823" s="16"/>
      <c r="B1823" s="266"/>
      <c r="C1823" s="267"/>
      <c r="D1823" s="227" t="s">
        <v>248</v>
      </c>
      <c r="E1823" s="268" t="s">
        <v>19</v>
      </c>
      <c r="F1823" s="269" t="s">
        <v>264</v>
      </c>
      <c r="G1823" s="267"/>
      <c r="H1823" s="270">
        <v>12.960000000000001</v>
      </c>
      <c r="I1823" s="271"/>
      <c r="J1823" s="267"/>
      <c r="K1823" s="267"/>
      <c r="L1823" s="272"/>
      <c r="M1823" s="273"/>
      <c r="N1823" s="274"/>
      <c r="O1823" s="274"/>
      <c r="P1823" s="274"/>
      <c r="Q1823" s="274"/>
      <c r="R1823" s="274"/>
      <c r="S1823" s="274"/>
      <c r="T1823" s="275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T1823" s="276" t="s">
        <v>248</v>
      </c>
      <c r="AU1823" s="276" t="s">
        <v>78</v>
      </c>
      <c r="AV1823" s="16" t="s">
        <v>109</v>
      </c>
      <c r="AW1823" s="16" t="s">
        <v>32</v>
      </c>
      <c r="AX1823" s="16" t="s">
        <v>69</v>
      </c>
      <c r="AY1823" s="276" t="s">
        <v>238</v>
      </c>
    </row>
    <row r="1824" s="15" customFormat="1">
      <c r="A1824" s="15"/>
      <c r="B1824" s="255"/>
      <c r="C1824" s="256"/>
      <c r="D1824" s="227" t="s">
        <v>248</v>
      </c>
      <c r="E1824" s="257" t="s">
        <v>19</v>
      </c>
      <c r="F1824" s="258" t="s">
        <v>253</v>
      </c>
      <c r="G1824" s="256"/>
      <c r="H1824" s="259">
        <v>12.960000000000001</v>
      </c>
      <c r="I1824" s="260"/>
      <c r="J1824" s="256"/>
      <c r="K1824" s="256"/>
      <c r="L1824" s="261"/>
      <c r="M1824" s="262"/>
      <c r="N1824" s="263"/>
      <c r="O1824" s="263"/>
      <c r="P1824" s="263"/>
      <c r="Q1824" s="263"/>
      <c r="R1824" s="263"/>
      <c r="S1824" s="263"/>
      <c r="T1824" s="264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5" t="s">
        <v>248</v>
      </c>
      <c r="AU1824" s="265" t="s">
        <v>78</v>
      </c>
      <c r="AV1824" s="15" t="s">
        <v>244</v>
      </c>
      <c r="AW1824" s="15" t="s">
        <v>32</v>
      </c>
      <c r="AX1824" s="15" t="s">
        <v>76</v>
      </c>
      <c r="AY1824" s="265" t="s">
        <v>238</v>
      </c>
    </row>
    <row r="1825" s="2" customFormat="1" ht="24.15" customHeight="1">
      <c r="A1825" s="39"/>
      <c r="B1825" s="40"/>
      <c r="C1825" s="277" t="s">
        <v>1587</v>
      </c>
      <c r="D1825" s="277" t="s">
        <v>425</v>
      </c>
      <c r="E1825" s="278" t="s">
        <v>1588</v>
      </c>
      <c r="F1825" s="279" t="s">
        <v>1589</v>
      </c>
      <c r="G1825" s="280" t="s">
        <v>384</v>
      </c>
      <c r="H1825" s="281">
        <v>0.021000000000000001</v>
      </c>
      <c r="I1825" s="282"/>
      <c r="J1825" s="283">
        <f>ROUND(I1825*H1825,2)</f>
        <v>0</v>
      </c>
      <c r="K1825" s="279" t="s">
        <v>243</v>
      </c>
      <c r="L1825" s="284"/>
      <c r="M1825" s="285" t="s">
        <v>19</v>
      </c>
      <c r="N1825" s="286" t="s">
        <v>40</v>
      </c>
      <c r="O1825" s="85"/>
      <c r="P1825" s="223">
        <f>O1825*H1825</f>
        <v>0</v>
      </c>
      <c r="Q1825" s="223">
        <v>1</v>
      </c>
      <c r="R1825" s="223">
        <f>Q1825*H1825</f>
        <v>0.021000000000000001</v>
      </c>
      <c r="S1825" s="223">
        <v>0</v>
      </c>
      <c r="T1825" s="224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25" t="s">
        <v>267</v>
      </c>
      <c r="AT1825" s="225" t="s">
        <v>425</v>
      </c>
      <c r="AU1825" s="225" t="s">
        <v>78</v>
      </c>
      <c r="AY1825" s="18" t="s">
        <v>238</v>
      </c>
      <c r="BE1825" s="226">
        <f>IF(N1825="základní",J1825,0)</f>
        <v>0</v>
      </c>
      <c r="BF1825" s="226">
        <f>IF(N1825="snížená",J1825,0)</f>
        <v>0</v>
      </c>
      <c r="BG1825" s="226">
        <f>IF(N1825="zákl. přenesená",J1825,0)</f>
        <v>0</v>
      </c>
      <c r="BH1825" s="226">
        <f>IF(N1825="sníž. přenesená",J1825,0)</f>
        <v>0</v>
      </c>
      <c r="BI1825" s="226">
        <f>IF(N1825="nulová",J1825,0)</f>
        <v>0</v>
      </c>
      <c r="BJ1825" s="18" t="s">
        <v>76</v>
      </c>
      <c r="BK1825" s="226">
        <f>ROUND(I1825*H1825,2)</f>
        <v>0</v>
      </c>
      <c r="BL1825" s="18" t="s">
        <v>244</v>
      </c>
      <c r="BM1825" s="225" t="s">
        <v>1590</v>
      </c>
    </row>
    <row r="1826" s="2" customFormat="1">
      <c r="A1826" s="39"/>
      <c r="B1826" s="40"/>
      <c r="C1826" s="41"/>
      <c r="D1826" s="227" t="s">
        <v>245</v>
      </c>
      <c r="E1826" s="41"/>
      <c r="F1826" s="228" t="s">
        <v>1589</v>
      </c>
      <c r="G1826" s="41"/>
      <c r="H1826" s="41"/>
      <c r="I1826" s="229"/>
      <c r="J1826" s="41"/>
      <c r="K1826" s="41"/>
      <c r="L1826" s="45"/>
      <c r="M1826" s="230"/>
      <c r="N1826" s="231"/>
      <c r="O1826" s="85"/>
      <c r="P1826" s="85"/>
      <c r="Q1826" s="85"/>
      <c r="R1826" s="85"/>
      <c r="S1826" s="85"/>
      <c r="T1826" s="86"/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T1826" s="18" t="s">
        <v>245</v>
      </c>
      <c r="AU1826" s="18" t="s">
        <v>78</v>
      </c>
    </row>
    <row r="1827" s="14" customFormat="1">
      <c r="A1827" s="14"/>
      <c r="B1827" s="244"/>
      <c r="C1827" s="245"/>
      <c r="D1827" s="227" t="s">
        <v>248</v>
      </c>
      <c r="E1827" s="246" t="s">
        <v>19</v>
      </c>
      <c r="F1827" s="247" t="s">
        <v>1591</v>
      </c>
      <c r="G1827" s="245"/>
      <c r="H1827" s="248">
        <v>0.021124799999999999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248</v>
      </c>
      <c r="AU1827" s="254" t="s">
        <v>78</v>
      </c>
      <c r="AV1827" s="14" t="s">
        <v>78</v>
      </c>
      <c r="AW1827" s="14" t="s">
        <v>32</v>
      </c>
      <c r="AX1827" s="14" t="s">
        <v>69</v>
      </c>
      <c r="AY1827" s="254" t="s">
        <v>238</v>
      </c>
    </row>
    <row r="1828" s="15" customFormat="1">
      <c r="A1828" s="15"/>
      <c r="B1828" s="255"/>
      <c r="C1828" s="256"/>
      <c r="D1828" s="227" t="s">
        <v>248</v>
      </c>
      <c r="E1828" s="257" t="s">
        <v>19</v>
      </c>
      <c r="F1828" s="258" t="s">
        <v>253</v>
      </c>
      <c r="G1828" s="256"/>
      <c r="H1828" s="259">
        <v>0.021124799999999999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248</v>
      </c>
      <c r="AU1828" s="265" t="s">
        <v>78</v>
      </c>
      <c r="AV1828" s="15" t="s">
        <v>244</v>
      </c>
      <c r="AW1828" s="15" t="s">
        <v>32</v>
      </c>
      <c r="AX1828" s="15" t="s">
        <v>76</v>
      </c>
      <c r="AY1828" s="265" t="s">
        <v>238</v>
      </c>
    </row>
    <row r="1829" s="2" customFormat="1" ht="24.15" customHeight="1">
      <c r="A1829" s="39"/>
      <c r="B1829" s="40"/>
      <c r="C1829" s="214" t="s">
        <v>1016</v>
      </c>
      <c r="D1829" s="214" t="s">
        <v>240</v>
      </c>
      <c r="E1829" s="215" t="s">
        <v>1592</v>
      </c>
      <c r="F1829" s="216" t="s">
        <v>1593</v>
      </c>
      <c r="G1829" s="217" t="s">
        <v>281</v>
      </c>
      <c r="H1829" s="218">
        <v>1</v>
      </c>
      <c r="I1829" s="219"/>
      <c r="J1829" s="220">
        <f>ROUND(I1829*H1829,2)</f>
        <v>0</v>
      </c>
      <c r="K1829" s="216" t="s">
        <v>581</v>
      </c>
      <c r="L1829" s="45"/>
      <c r="M1829" s="221" t="s">
        <v>19</v>
      </c>
      <c r="N1829" s="222" t="s">
        <v>40</v>
      </c>
      <c r="O1829" s="85"/>
      <c r="P1829" s="223">
        <f>O1829*H1829</f>
        <v>0</v>
      </c>
      <c r="Q1829" s="223">
        <v>0</v>
      </c>
      <c r="R1829" s="223">
        <f>Q1829*H1829</f>
        <v>0</v>
      </c>
      <c r="S1829" s="223">
        <v>0</v>
      </c>
      <c r="T1829" s="224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25" t="s">
        <v>491</v>
      </c>
      <c r="AT1829" s="225" t="s">
        <v>240</v>
      </c>
      <c r="AU1829" s="225" t="s">
        <v>78</v>
      </c>
      <c r="AY1829" s="18" t="s">
        <v>238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8" t="s">
        <v>76</v>
      </c>
      <c r="BK1829" s="226">
        <f>ROUND(I1829*H1829,2)</f>
        <v>0</v>
      </c>
      <c r="BL1829" s="18" t="s">
        <v>491</v>
      </c>
      <c r="BM1829" s="225" t="s">
        <v>1594</v>
      </c>
    </row>
    <row r="1830" s="2" customFormat="1">
      <c r="A1830" s="39"/>
      <c r="B1830" s="40"/>
      <c r="C1830" s="41"/>
      <c r="D1830" s="227" t="s">
        <v>245</v>
      </c>
      <c r="E1830" s="41"/>
      <c r="F1830" s="228" t="s">
        <v>1593</v>
      </c>
      <c r="G1830" s="41"/>
      <c r="H1830" s="41"/>
      <c r="I1830" s="229"/>
      <c r="J1830" s="41"/>
      <c r="K1830" s="41"/>
      <c r="L1830" s="45"/>
      <c r="M1830" s="230"/>
      <c r="N1830" s="231"/>
      <c r="O1830" s="85"/>
      <c r="P1830" s="85"/>
      <c r="Q1830" s="85"/>
      <c r="R1830" s="85"/>
      <c r="S1830" s="85"/>
      <c r="T1830" s="86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245</v>
      </c>
      <c r="AU1830" s="18" t="s">
        <v>78</v>
      </c>
    </row>
    <row r="1831" s="13" customFormat="1">
      <c r="A1831" s="13"/>
      <c r="B1831" s="234"/>
      <c r="C1831" s="235"/>
      <c r="D1831" s="227" t="s">
        <v>248</v>
      </c>
      <c r="E1831" s="236" t="s">
        <v>19</v>
      </c>
      <c r="F1831" s="237" t="s">
        <v>321</v>
      </c>
      <c r="G1831" s="235"/>
      <c r="H1831" s="236" t="s">
        <v>19</v>
      </c>
      <c r="I1831" s="238"/>
      <c r="J1831" s="235"/>
      <c r="K1831" s="235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248</v>
      </c>
      <c r="AU1831" s="243" t="s">
        <v>78</v>
      </c>
      <c r="AV1831" s="13" t="s">
        <v>76</v>
      </c>
      <c r="AW1831" s="13" t="s">
        <v>32</v>
      </c>
      <c r="AX1831" s="13" t="s">
        <v>69</v>
      </c>
      <c r="AY1831" s="243" t="s">
        <v>238</v>
      </c>
    </row>
    <row r="1832" s="14" customFormat="1">
      <c r="A1832" s="14"/>
      <c r="B1832" s="244"/>
      <c r="C1832" s="245"/>
      <c r="D1832" s="227" t="s">
        <v>248</v>
      </c>
      <c r="E1832" s="246" t="s">
        <v>19</v>
      </c>
      <c r="F1832" s="247" t="s">
        <v>76</v>
      </c>
      <c r="G1832" s="245"/>
      <c r="H1832" s="248">
        <v>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248</v>
      </c>
      <c r="AU1832" s="254" t="s">
        <v>78</v>
      </c>
      <c r="AV1832" s="14" t="s">
        <v>78</v>
      </c>
      <c r="AW1832" s="14" t="s">
        <v>32</v>
      </c>
      <c r="AX1832" s="14" t="s">
        <v>69</v>
      </c>
      <c r="AY1832" s="254" t="s">
        <v>238</v>
      </c>
    </row>
    <row r="1833" s="15" customFormat="1">
      <c r="A1833" s="15"/>
      <c r="B1833" s="255"/>
      <c r="C1833" s="256"/>
      <c r="D1833" s="227" t="s">
        <v>248</v>
      </c>
      <c r="E1833" s="257" t="s">
        <v>19</v>
      </c>
      <c r="F1833" s="258" t="s">
        <v>253</v>
      </c>
      <c r="G1833" s="256"/>
      <c r="H1833" s="259">
        <v>1</v>
      </c>
      <c r="I1833" s="260"/>
      <c r="J1833" s="256"/>
      <c r="K1833" s="256"/>
      <c r="L1833" s="261"/>
      <c r="M1833" s="262"/>
      <c r="N1833" s="263"/>
      <c r="O1833" s="263"/>
      <c r="P1833" s="263"/>
      <c r="Q1833" s="263"/>
      <c r="R1833" s="263"/>
      <c r="S1833" s="263"/>
      <c r="T1833" s="264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5" t="s">
        <v>248</v>
      </c>
      <c r="AU1833" s="265" t="s">
        <v>78</v>
      </c>
      <c r="AV1833" s="15" t="s">
        <v>244</v>
      </c>
      <c r="AW1833" s="15" t="s">
        <v>32</v>
      </c>
      <c r="AX1833" s="15" t="s">
        <v>76</v>
      </c>
      <c r="AY1833" s="265" t="s">
        <v>238</v>
      </c>
    </row>
    <row r="1834" s="2" customFormat="1" ht="24.15" customHeight="1">
      <c r="A1834" s="39"/>
      <c r="B1834" s="40"/>
      <c r="C1834" s="214" t="s">
        <v>1595</v>
      </c>
      <c r="D1834" s="214" t="s">
        <v>240</v>
      </c>
      <c r="E1834" s="215" t="s">
        <v>1596</v>
      </c>
      <c r="F1834" s="216" t="s">
        <v>1597</v>
      </c>
      <c r="G1834" s="217" t="s">
        <v>281</v>
      </c>
      <c r="H1834" s="218">
        <v>1</v>
      </c>
      <c r="I1834" s="219"/>
      <c r="J1834" s="220">
        <f>ROUND(I1834*H1834,2)</f>
        <v>0</v>
      </c>
      <c r="K1834" s="216" t="s">
        <v>581</v>
      </c>
      <c r="L1834" s="45"/>
      <c r="M1834" s="221" t="s">
        <v>19</v>
      </c>
      <c r="N1834" s="222" t="s">
        <v>40</v>
      </c>
      <c r="O1834" s="85"/>
      <c r="P1834" s="223">
        <f>O1834*H1834</f>
        <v>0</v>
      </c>
      <c r="Q1834" s="223">
        <v>0</v>
      </c>
      <c r="R1834" s="223">
        <f>Q1834*H1834</f>
        <v>0</v>
      </c>
      <c r="S1834" s="223">
        <v>0</v>
      </c>
      <c r="T1834" s="224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25" t="s">
        <v>491</v>
      </c>
      <c r="AT1834" s="225" t="s">
        <v>240</v>
      </c>
      <c r="AU1834" s="225" t="s">
        <v>78</v>
      </c>
      <c r="AY1834" s="18" t="s">
        <v>238</v>
      </c>
      <c r="BE1834" s="226">
        <f>IF(N1834="základní",J1834,0)</f>
        <v>0</v>
      </c>
      <c r="BF1834" s="226">
        <f>IF(N1834="snížená",J1834,0)</f>
        <v>0</v>
      </c>
      <c r="BG1834" s="226">
        <f>IF(N1834="zákl. přenesená",J1834,0)</f>
        <v>0</v>
      </c>
      <c r="BH1834" s="226">
        <f>IF(N1834="sníž. přenesená",J1834,0)</f>
        <v>0</v>
      </c>
      <c r="BI1834" s="226">
        <f>IF(N1834="nulová",J1834,0)</f>
        <v>0</v>
      </c>
      <c r="BJ1834" s="18" t="s">
        <v>76</v>
      </c>
      <c r="BK1834" s="226">
        <f>ROUND(I1834*H1834,2)</f>
        <v>0</v>
      </c>
      <c r="BL1834" s="18" t="s">
        <v>491</v>
      </c>
      <c r="BM1834" s="225" t="s">
        <v>1598</v>
      </c>
    </row>
    <row r="1835" s="2" customFormat="1">
      <c r="A1835" s="39"/>
      <c r="B1835" s="40"/>
      <c r="C1835" s="41"/>
      <c r="D1835" s="227" t="s">
        <v>245</v>
      </c>
      <c r="E1835" s="41"/>
      <c r="F1835" s="228" t="s">
        <v>1597</v>
      </c>
      <c r="G1835" s="41"/>
      <c r="H1835" s="41"/>
      <c r="I1835" s="229"/>
      <c r="J1835" s="41"/>
      <c r="K1835" s="41"/>
      <c r="L1835" s="45"/>
      <c r="M1835" s="230"/>
      <c r="N1835" s="231"/>
      <c r="O1835" s="85"/>
      <c r="P1835" s="85"/>
      <c r="Q1835" s="85"/>
      <c r="R1835" s="85"/>
      <c r="S1835" s="85"/>
      <c r="T1835" s="86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T1835" s="18" t="s">
        <v>245</v>
      </c>
      <c r="AU1835" s="18" t="s">
        <v>78</v>
      </c>
    </row>
    <row r="1836" s="13" customFormat="1">
      <c r="A1836" s="13"/>
      <c r="B1836" s="234"/>
      <c r="C1836" s="235"/>
      <c r="D1836" s="227" t="s">
        <v>248</v>
      </c>
      <c r="E1836" s="236" t="s">
        <v>19</v>
      </c>
      <c r="F1836" s="237" t="s">
        <v>321</v>
      </c>
      <c r="G1836" s="235"/>
      <c r="H1836" s="236" t="s">
        <v>19</v>
      </c>
      <c r="I1836" s="238"/>
      <c r="J1836" s="235"/>
      <c r="K1836" s="235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248</v>
      </c>
      <c r="AU1836" s="243" t="s">
        <v>78</v>
      </c>
      <c r="AV1836" s="13" t="s">
        <v>76</v>
      </c>
      <c r="AW1836" s="13" t="s">
        <v>32</v>
      </c>
      <c r="AX1836" s="13" t="s">
        <v>69</v>
      </c>
      <c r="AY1836" s="243" t="s">
        <v>238</v>
      </c>
    </row>
    <row r="1837" s="14" customFormat="1">
      <c r="A1837" s="14"/>
      <c r="B1837" s="244"/>
      <c r="C1837" s="245"/>
      <c r="D1837" s="227" t="s">
        <v>248</v>
      </c>
      <c r="E1837" s="246" t="s">
        <v>19</v>
      </c>
      <c r="F1837" s="247" t="s">
        <v>76</v>
      </c>
      <c r="G1837" s="245"/>
      <c r="H1837" s="248">
        <v>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248</v>
      </c>
      <c r="AU1837" s="254" t="s">
        <v>78</v>
      </c>
      <c r="AV1837" s="14" t="s">
        <v>78</v>
      </c>
      <c r="AW1837" s="14" t="s">
        <v>32</v>
      </c>
      <c r="AX1837" s="14" t="s">
        <v>69</v>
      </c>
      <c r="AY1837" s="254" t="s">
        <v>238</v>
      </c>
    </row>
    <row r="1838" s="15" customFormat="1">
      <c r="A1838" s="15"/>
      <c r="B1838" s="255"/>
      <c r="C1838" s="256"/>
      <c r="D1838" s="227" t="s">
        <v>248</v>
      </c>
      <c r="E1838" s="257" t="s">
        <v>19</v>
      </c>
      <c r="F1838" s="258" t="s">
        <v>253</v>
      </c>
      <c r="G1838" s="256"/>
      <c r="H1838" s="259">
        <v>1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248</v>
      </c>
      <c r="AU1838" s="265" t="s">
        <v>78</v>
      </c>
      <c r="AV1838" s="15" t="s">
        <v>244</v>
      </c>
      <c r="AW1838" s="15" t="s">
        <v>32</v>
      </c>
      <c r="AX1838" s="15" t="s">
        <v>76</v>
      </c>
      <c r="AY1838" s="265" t="s">
        <v>238</v>
      </c>
    </row>
    <row r="1839" s="12" customFormat="1" ht="22.8" customHeight="1">
      <c r="A1839" s="12"/>
      <c r="B1839" s="198"/>
      <c r="C1839" s="199"/>
      <c r="D1839" s="200" t="s">
        <v>68</v>
      </c>
      <c r="E1839" s="212" t="s">
        <v>1599</v>
      </c>
      <c r="F1839" s="212" t="s">
        <v>1600</v>
      </c>
      <c r="G1839" s="199"/>
      <c r="H1839" s="199"/>
      <c r="I1839" s="202"/>
      <c r="J1839" s="213">
        <f>BK1839</f>
        <v>0</v>
      </c>
      <c r="K1839" s="199"/>
      <c r="L1839" s="204"/>
      <c r="M1839" s="205"/>
      <c r="N1839" s="206"/>
      <c r="O1839" s="206"/>
      <c r="P1839" s="207">
        <f>SUM(P1840:P1852)</f>
        <v>0</v>
      </c>
      <c r="Q1839" s="206"/>
      <c r="R1839" s="207">
        <f>SUM(R1840:R1852)</f>
        <v>0</v>
      </c>
      <c r="S1839" s="206"/>
      <c r="T1839" s="208">
        <f>SUM(T1840:T1852)</f>
        <v>0</v>
      </c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R1839" s="209" t="s">
        <v>76</v>
      </c>
      <c r="AT1839" s="210" t="s">
        <v>68</v>
      </c>
      <c r="AU1839" s="210" t="s">
        <v>76</v>
      </c>
      <c r="AY1839" s="209" t="s">
        <v>238</v>
      </c>
      <c r="BK1839" s="211">
        <f>SUM(BK1840:BK1852)</f>
        <v>0</v>
      </c>
    </row>
    <row r="1840" s="2" customFormat="1" ht="33" customHeight="1">
      <c r="A1840" s="39"/>
      <c r="B1840" s="40"/>
      <c r="C1840" s="214" t="s">
        <v>1025</v>
      </c>
      <c r="D1840" s="214" t="s">
        <v>240</v>
      </c>
      <c r="E1840" s="215" t="s">
        <v>1601</v>
      </c>
      <c r="F1840" s="216" t="s">
        <v>1602</v>
      </c>
      <c r="G1840" s="217" t="s">
        <v>384</v>
      </c>
      <c r="H1840" s="218">
        <v>214.477</v>
      </c>
      <c r="I1840" s="219"/>
      <c r="J1840" s="220">
        <f>ROUND(I1840*H1840,2)</f>
        <v>0</v>
      </c>
      <c r="K1840" s="216" t="s">
        <v>243</v>
      </c>
      <c r="L1840" s="45"/>
      <c r="M1840" s="221" t="s">
        <v>19</v>
      </c>
      <c r="N1840" s="222" t="s">
        <v>40</v>
      </c>
      <c r="O1840" s="85"/>
      <c r="P1840" s="223">
        <f>O1840*H1840</f>
        <v>0</v>
      </c>
      <c r="Q1840" s="223">
        <v>0</v>
      </c>
      <c r="R1840" s="223">
        <f>Q1840*H1840</f>
        <v>0</v>
      </c>
      <c r="S1840" s="223">
        <v>0</v>
      </c>
      <c r="T1840" s="224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25" t="s">
        <v>244</v>
      </c>
      <c r="AT1840" s="225" t="s">
        <v>240</v>
      </c>
      <c r="AU1840" s="225" t="s">
        <v>78</v>
      </c>
      <c r="AY1840" s="18" t="s">
        <v>238</v>
      </c>
      <c r="BE1840" s="226">
        <f>IF(N1840="základní",J1840,0)</f>
        <v>0</v>
      </c>
      <c r="BF1840" s="226">
        <f>IF(N1840="snížená",J1840,0)</f>
        <v>0</v>
      </c>
      <c r="BG1840" s="226">
        <f>IF(N1840="zákl. přenesená",J1840,0)</f>
        <v>0</v>
      </c>
      <c r="BH1840" s="226">
        <f>IF(N1840="sníž. přenesená",J1840,0)</f>
        <v>0</v>
      </c>
      <c r="BI1840" s="226">
        <f>IF(N1840="nulová",J1840,0)</f>
        <v>0</v>
      </c>
      <c r="BJ1840" s="18" t="s">
        <v>76</v>
      </c>
      <c r="BK1840" s="226">
        <f>ROUND(I1840*H1840,2)</f>
        <v>0</v>
      </c>
      <c r="BL1840" s="18" t="s">
        <v>244</v>
      </c>
      <c r="BM1840" s="225" t="s">
        <v>1603</v>
      </c>
    </row>
    <row r="1841" s="2" customFormat="1">
      <c r="A1841" s="39"/>
      <c r="B1841" s="40"/>
      <c r="C1841" s="41"/>
      <c r="D1841" s="227" t="s">
        <v>245</v>
      </c>
      <c r="E1841" s="41"/>
      <c r="F1841" s="228" t="s">
        <v>1602</v>
      </c>
      <c r="G1841" s="41"/>
      <c r="H1841" s="41"/>
      <c r="I1841" s="229"/>
      <c r="J1841" s="41"/>
      <c r="K1841" s="41"/>
      <c r="L1841" s="45"/>
      <c r="M1841" s="230"/>
      <c r="N1841" s="231"/>
      <c r="O1841" s="85"/>
      <c r="P1841" s="85"/>
      <c r="Q1841" s="85"/>
      <c r="R1841" s="85"/>
      <c r="S1841" s="85"/>
      <c r="T1841" s="86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T1841" s="18" t="s">
        <v>245</v>
      </c>
      <c r="AU1841" s="18" t="s">
        <v>78</v>
      </c>
    </row>
    <row r="1842" s="2" customFormat="1">
      <c r="A1842" s="39"/>
      <c r="B1842" s="40"/>
      <c r="C1842" s="41"/>
      <c r="D1842" s="232" t="s">
        <v>246</v>
      </c>
      <c r="E1842" s="41"/>
      <c r="F1842" s="233" t="s">
        <v>1604</v>
      </c>
      <c r="G1842" s="41"/>
      <c r="H1842" s="41"/>
      <c r="I1842" s="229"/>
      <c r="J1842" s="41"/>
      <c r="K1842" s="41"/>
      <c r="L1842" s="45"/>
      <c r="M1842" s="230"/>
      <c r="N1842" s="231"/>
      <c r="O1842" s="85"/>
      <c r="P1842" s="85"/>
      <c r="Q1842" s="85"/>
      <c r="R1842" s="85"/>
      <c r="S1842" s="85"/>
      <c r="T1842" s="86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T1842" s="18" t="s">
        <v>246</v>
      </c>
      <c r="AU1842" s="18" t="s">
        <v>78</v>
      </c>
    </row>
    <row r="1843" s="2" customFormat="1" ht="24.15" customHeight="1">
      <c r="A1843" s="39"/>
      <c r="B1843" s="40"/>
      <c r="C1843" s="214" t="s">
        <v>1605</v>
      </c>
      <c r="D1843" s="214" t="s">
        <v>240</v>
      </c>
      <c r="E1843" s="215" t="s">
        <v>1606</v>
      </c>
      <c r="F1843" s="216" t="s">
        <v>1607</v>
      </c>
      <c r="G1843" s="217" t="s">
        <v>384</v>
      </c>
      <c r="H1843" s="218">
        <v>214.477</v>
      </c>
      <c r="I1843" s="219"/>
      <c r="J1843" s="220">
        <f>ROUND(I1843*H1843,2)</f>
        <v>0</v>
      </c>
      <c r="K1843" s="216" t="s">
        <v>243</v>
      </c>
      <c r="L1843" s="45"/>
      <c r="M1843" s="221" t="s">
        <v>19</v>
      </c>
      <c r="N1843" s="222" t="s">
        <v>40</v>
      </c>
      <c r="O1843" s="85"/>
      <c r="P1843" s="223">
        <f>O1843*H1843</f>
        <v>0</v>
      </c>
      <c r="Q1843" s="223">
        <v>0</v>
      </c>
      <c r="R1843" s="223">
        <f>Q1843*H1843</f>
        <v>0</v>
      </c>
      <c r="S1843" s="223">
        <v>0</v>
      </c>
      <c r="T1843" s="224">
        <f>S1843*H1843</f>
        <v>0</v>
      </c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R1843" s="225" t="s">
        <v>244</v>
      </c>
      <c r="AT1843" s="225" t="s">
        <v>240</v>
      </c>
      <c r="AU1843" s="225" t="s">
        <v>78</v>
      </c>
      <c r="AY1843" s="18" t="s">
        <v>238</v>
      </c>
      <c r="BE1843" s="226">
        <f>IF(N1843="základní",J1843,0)</f>
        <v>0</v>
      </c>
      <c r="BF1843" s="226">
        <f>IF(N1843="snížená",J1843,0)</f>
        <v>0</v>
      </c>
      <c r="BG1843" s="226">
        <f>IF(N1843="zákl. přenesená",J1843,0)</f>
        <v>0</v>
      </c>
      <c r="BH1843" s="226">
        <f>IF(N1843="sníž. přenesená",J1843,0)</f>
        <v>0</v>
      </c>
      <c r="BI1843" s="226">
        <f>IF(N1843="nulová",J1843,0)</f>
        <v>0</v>
      </c>
      <c r="BJ1843" s="18" t="s">
        <v>76</v>
      </c>
      <c r="BK1843" s="226">
        <f>ROUND(I1843*H1843,2)</f>
        <v>0</v>
      </c>
      <c r="BL1843" s="18" t="s">
        <v>244</v>
      </c>
      <c r="BM1843" s="225" t="s">
        <v>1608</v>
      </c>
    </row>
    <row r="1844" s="2" customFormat="1">
      <c r="A1844" s="39"/>
      <c r="B1844" s="40"/>
      <c r="C1844" s="41"/>
      <c r="D1844" s="227" t="s">
        <v>245</v>
      </c>
      <c r="E1844" s="41"/>
      <c r="F1844" s="228" t="s">
        <v>1607</v>
      </c>
      <c r="G1844" s="41"/>
      <c r="H1844" s="41"/>
      <c r="I1844" s="229"/>
      <c r="J1844" s="41"/>
      <c r="K1844" s="41"/>
      <c r="L1844" s="45"/>
      <c r="M1844" s="230"/>
      <c r="N1844" s="231"/>
      <c r="O1844" s="85"/>
      <c r="P1844" s="85"/>
      <c r="Q1844" s="85"/>
      <c r="R1844" s="85"/>
      <c r="S1844" s="85"/>
      <c r="T1844" s="86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T1844" s="18" t="s">
        <v>245</v>
      </c>
      <c r="AU1844" s="18" t="s">
        <v>78</v>
      </c>
    </row>
    <row r="1845" s="2" customFormat="1">
      <c r="A1845" s="39"/>
      <c r="B1845" s="40"/>
      <c r="C1845" s="41"/>
      <c r="D1845" s="232" t="s">
        <v>246</v>
      </c>
      <c r="E1845" s="41"/>
      <c r="F1845" s="233" t="s">
        <v>1609</v>
      </c>
      <c r="G1845" s="41"/>
      <c r="H1845" s="41"/>
      <c r="I1845" s="229"/>
      <c r="J1845" s="41"/>
      <c r="K1845" s="41"/>
      <c r="L1845" s="45"/>
      <c r="M1845" s="230"/>
      <c r="N1845" s="231"/>
      <c r="O1845" s="85"/>
      <c r="P1845" s="85"/>
      <c r="Q1845" s="85"/>
      <c r="R1845" s="85"/>
      <c r="S1845" s="85"/>
      <c r="T1845" s="86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T1845" s="18" t="s">
        <v>246</v>
      </c>
      <c r="AU1845" s="18" t="s">
        <v>78</v>
      </c>
    </row>
    <row r="1846" s="2" customFormat="1" ht="24.15" customHeight="1">
      <c r="A1846" s="39"/>
      <c r="B1846" s="40"/>
      <c r="C1846" s="214" t="s">
        <v>1032</v>
      </c>
      <c r="D1846" s="214" t="s">
        <v>240</v>
      </c>
      <c r="E1846" s="215" t="s">
        <v>1610</v>
      </c>
      <c r="F1846" s="216" t="s">
        <v>1611</v>
      </c>
      <c r="G1846" s="217" t="s">
        <v>384</v>
      </c>
      <c r="H1846" s="218">
        <v>2144.77</v>
      </c>
      <c r="I1846" s="219"/>
      <c r="J1846" s="220">
        <f>ROUND(I1846*H1846,2)</f>
        <v>0</v>
      </c>
      <c r="K1846" s="216" t="s">
        <v>243</v>
      </c>
      <c r="L1846" s="45"/>
      <c r="M1846" s="221" t="s">
        <v>19</v>
      </c>
      <c r="N1846" s="222" t="s">
        <v>40</v>
      </c>
      <c r="O1846" s="85"/>
      <c r="P1846" s="223">
        <f>O1846*H1846</f>
        <v>0</v>
      </c>
      <c r="Q1846" s="223">
        <v>0</v>
      </c>
      <c r="R1846" s="223">
        <f>Q1846*H1846</f>
        <v>0</v>
      </c>
      <c r="S1846" s="223">
        <v>0</v>
      </c>
      <c r="T1846" s="224">
        <f>S1846*H1846</f>
        <v>0</v>
      </c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R1846" s="225" t="s">
        <v>244</v>
      </c>
      <c r="AT1846" s="225" t="s">
        <v>240</v>
      </c>
      <c r="AU1846" s="225" t="s">
        <v>78</v>
      </c>
      <c r="AY1846" s="18" t="s">
        <v>238</v>
      </c>
      <c r="BE1846" s="226">
        <f>IF(N1846="základní",J1846,0)</f>
        <v>0</v>
      </c>
      <c r="BF1846" s="226">
        <f>IF(N1846="snížená",J1846,0)</f>
        <v>0</v>
      </c>
      <c r="BG1846" s="226">
        <f>IF(N1846="zákl. přenesená",J1846,0)</f>
        <v>0</v>
      </c>
      <c r="BH1846" s="226">
        <f>IF(N1846="sníž. přenesená",J1846,0)</f>
        <v>0</v>
      </c>
      <c r="BI1846" s="226">
        <f>IF(N1846="nulová",J1846,0)</f>
        <v>0</v>
      </c>
      <c r="BJ1846" s="18" t="s">
        <v>76</v>
      </c>
      <c r="BK1846" s="226">
        <f>ROUND(I1846*H1846,2)</f>
        <v>0</v>
      </c>
      <c r="BL1846" s="18" t="s">
        <v>244</v>
      </c>
      <c r="BM1846" s="225" t="s">
        <v>1612</v>
      </c>
    </row>
    <row r="1847" s="2" customFormat="1">
      <c r="A1847" s="39"/>
      <c r="B1847" s="40"/>
      <c r="C1847" s="41"/>
      <c r="D1847" s="227" t="s">
        <v>245</v>
      </c>
      <c r="E1847" s="41"/>
      <c r="F1847" s="228" t="s">
        <v>1611</v>
      </c>
      <c r="G1847" s="41"/>
      <c r="H1847" s="41"/>
      <c r="I1847" s="229"/>
      <c r="J1847" s="41"/>
      <c r="K1847" s="41"/>
      <c r="L1847" s="45"/>
      <c r="M1847" s="230"/>
      <c r="N1847" s="231"/>
      <c r="O1847" s="85"/>
      <c r="P1847" s="85"/>
      <c r="Q1847" s="85"/>
      <c r="R1847" s="85"/>
      <c r="S1847" s="85"/>
      <c r="T1847" s="86"/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T1847" s="18" t="s">
        <v>245</v>
      </c>
      <c r="AU1847" s="18" t="s">
        <v>78</v>
      </c>
    </row>
    <row r="1848" s="2" customFormat="1">
      <c r="A1848" s="39"/>
      <c r="B1848" s="40"/>
      <c r="C1848" s="41"/>
      <c r="D1848" s="232" t="s">
        <v>246</v>
      </c>
      <c r="E1848" s="41"/>
      <c r="F1848" s="233" t="s">
        <v>1613</v>
      </c>
      <c r="G1848" s="41"/>
      <c r="H1848" s="41"/>
      <c r="I1848" s="229"/>
      <c r="J1848" s="41"/>
      <c r="K1848" s="41"/>
      <c r="L1848" s="45"/>
      <c r="M1848" s="230"/>
      <c r="N1848" s="231"/>
      <c r="O1848" s="85"/>
      <c r="P1848" s="85"/>
      <c r="Q1848" s="85"/>
      <c r="R1848" s="85"/>
      <c r="S1848" s="85"/>
      <c r="T1848" s="86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T1848" s="18" t="s">
        <v>246</v>
      </c>
      <c r="AU1848" s="18" t="s">
        <v>78</v>
      </c>
    </row>
    <row r="1849" s="14" customFormat="1">
      <c r="A1849" s="14"/>
      <c r="B1849" s="244"/>
      <c r="C1849" s="245"/>
      <c r="D1849" s="227" t="s">
        <v>248</v>
      </c>
      <c r="E1849" s="245"/>
      <c r="F1849" s="247" t="s">
        <v>1614</v>
      </c>
      <c r="G1849" s="245"/>
      <c r="H1849" s="248">
        <v>2144.77</v>
      </c>
      <c r="I1849" s="249"/>
      <c r="J1849" s="245"/>
      <c r="K1849" s="245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4" t="s">
        <v>248</v>
      </c>
      <c r="AU1849" s="254" t="s">
        <v>78</v>
      </c>
      <c r="AV1849" s="14" t="s">
        <v>78</v>
      </c>
      <c r="AW1849" s="14" t="s">
        <v>4</v>
      </c>
      <c r="AX1849" s="14" t="s">
        <v>76</v>
      </c>
      <c r="AY1849" s="254" t="s">
        <v>238</v>
      </c>
    </row>
    <row r="1850" s="2" customFormat="1" ht="44.25" customHeight="1">
      <c r="A1850" s="39"/>
      <c r="B1850" s="40"/>
      <c r="C1850" s="214" t="s">
        <v>1615</v>
      </c>
      <c r="D1850" s="214" t="s">
        <v>240</v>
      </c>
      <c r="E1850" s="215" t="s">
        <v>1616</v>
      </c>
      <c r="F1850" s="216" t="s">
        <v>1617</v>
      </c>
      <c r="G1850" s="217" t="s">
        <v>384</v>
      </c>
      <c r="H1850" s="218">
        <v>214.477</v>
      </c>
      <c r="I1850" s="219"/>
      <c r="J1850" s="220">
        <f>ROUND(I1850*H1850,2)</f>
        <v>0</v>
      </c>
      <c r="K1850" s="216" t="s">
        <v>243</v>
      </c>
      <c r="L1850" s="45"/>
      <c r="M1850" s="221" t="s">
        <v>19</v>
      </c>
      <c r="N1850" s="222" t="s">
        <v>40</v>
      </c>
      <c r="O1850" s="85"/>
      <c r="P1850" s="223">
        <f>O1850*H1850</f>
        <v>0</v>
      </c>
      <c r="Q1850" s="223">
        <v>0</v>
      </c>
      <c r="R1850" s="223">
        <f>Q1850*H1850</f>
        <v>0</v>
      </c>
      <c r="S1850" s="223">
        <v>0</v>
      </c>
      <c r="T1850" s="224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25" t="s">
        <v>244</v>
      </c>
      <c r="AT1850" s="225" t="s">
        <v>240</v>
      </c>
      <c r="AU1850" s="225" t="s">
        <v>78</v>
      </c>
      <c r="AY1850" s="18" t="s">
        <v>238</v>
      </c>
      <c r="BE1850" s="226">
        <f>IF(N1850="základní",J1850,0)</f>
        <v>0</v>
      </c>
      <c r="BF1850" s="226">
        <f>IF(N1850="snížená",J1850,0)</f>
        <v>0</v>
      </c>
      <c r="BG1850" s="226">
        <f>IF(N1850="zákl. přenesená",J1850,0)</f>
        <v>0</v>
      </c>
      <c r="BH1850" s="226">
        <f>IF(N1850="sníž. přenesená",J1850,0)</f>
        <v>0</v>
      </c>
      <c r="BI1850" s="226">
        <f>IF(N1850="nulová",J1850,0)</f>
        <v>0</v>
      </c>
      <c r="BJ1850" s="18" t="s">
        <v>76</v>
      </c>
      <c r="BK1850" s="226">
        <f>ROUND(I1850*H1850,2)</f>
        <v>0</v>
      </c>
      <c r="BL1850" s="18" t="s">
        <v>244</v>
      </c>
      <c r="BM1850" s="225" t="s">
        <v>1618</v>
      </c>
    </row>
    <row r="1851" s="2" customFormat="1">
      <c r="A1851" s="39"/>
      <c r="B1851" s="40"/>
      <c r="C1851" s="41"/>
      <c r="D1851" s="227" t="s">
        <v>245</v>
      </c>
      <c r="E1851" s="41"/>
      <c r="F1851" s="228" t="s">
        <v>1619</v>
      </c>
      <c r="G1851" s="41"/>
      <c r="H1851" s="41"/>
      <c r="I1851" s="229"/>
      <c r="J1851" s="41"/>
      <c r="K1851" s="41"/>
      <c r="L1851" s="45"/>
      <c r="M1851" s="230"/>
      <c r="N1851" s="231"/>
      <c r="O1851" s="85"/>
      <c r="P1851" s="85"/>
      <c r="Q1851" s="85"/>
      <c r="R1851" s="85"/>
      <c r="S1851" s="85"/>
      <c r="T1851" s="86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T1851" s="18" t="s">
        <v>245</v>
      </c>
      <c r="AU1851" s="18" t="s">
        <v>78</v>
      </c>
    </row>
    <row r="1852" s="2" customFormat="1">
      <c r="A1852" s="39"/>
      <c r="B1852" s="40"/>
      <c r="C1852" s="41"/>
      <c r="D1852" s="232" t="s">
        <v>246</v>
      </c>
      <c r="E1852" s="41"/>
      <c r="F1852" s="233" t="s">
        <v>1620</v>
      </c>
      <c r="G1852" s="41"/>
      <c r="H1852" s="41"/>
      <c r="I1852" s="229"/>
      <c r="J1852" s="41"/>
      <c r="K1852" s="41"/>
      <c r="L1852" s="45"/>
      <c r="M1852" s="230"/>
      <c r="N1852" s="231"/>
      <c r="O1852" s="85"/>
      <c r="P1852" s="85"/>
      <c r="Q1852" s="85"/>
      <c r="R1852" s="85"/>
      <c r="S1852" s="85"/>
      <c r="T1852" s="86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T1852" s="18" t="s">
        <v>246</v>
      </c>
      <c r="AU1852" s="18" t="s">
        <v>78</v>
      </c>
    </row>
    <row r="1853" s="12" customFormat="1" ht="22.8" customHeight="1">
      <c r="A1853" s="12"/>
      <c r="B1853" s="198"/>
      <c r="C1853" s="199"/>
      <c r="D1853" s="200" t="s">
        <v>68</v>
      </c>
      <c r="E1853" s="212" t="s">
        <v>1621</v>
      </c>
      <c r="F1853" s="212" t="s">
        <v>1622</v>
      </c>
      <c r="G1853" s="199"/>
      <c r="H1853" s="199"/>
      <c r="I1853" s="202"/>
      <c r="J1853" s="213">
        <f>BK1853</f>
        <v>0</v>
      </c>
      <c r="K1853" s="199"/>
      <c r="L1853" s="204"/>
      <c r="M1853" s="205"/>
      <c r="N1853" s="206"/>
      <c r="O1853" s="206"/>
      <c r="P1853" s="207">
        <f>SUM(P1854:P1856)</f>
        <v>0</v>
      </c>
      <c r="Q1853" s="206"/>
      <c r="R1853" s="207">
        <f>SUM(R1854:R1856)</f>
        <v>0</v>
      </c>
      <c r="S1853" s="206"/>
      <c r="T1853" s="208">
        <f>SUM(T1854:T1856)</f>
        <v>0</v>
      </c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R1853" s="209" t="s">
        <v>76</v>
      </c>
      <c r="AT1853" s="210" t="s">
        <v>68</v>
      </c>
      <c r="AU1853" s="210" t="s">
        <v>76</v>
      </c>
      <c r="AY1853" s="209" t="s">
        <v>238</v>
      </c>
      <c r="BK1853" s="211">
        <f>SUM(BK1854:BK1856)</f>
        <v>0</v>
      </c>
    </row>
    <row r="1854" s="2" customFormat="1" ht="24.15" customHeight="1">
      <c r="A1854" s="39"/>
      <c r="B1854" s="40"/>
      <c r="C1854" s="214" t="s">
        <v>1042</v>
      </c>
      <c r="D1854" s="214" t="s">
        <v>240</v>
      </c>
      <c r="E1854" s="215" t="s">
        <v>1623</v>
      </c>
      <c r="F1854" s="216" t="s">
        <v>1624</v>
      </c>
      <c r="G1854" s="217" t="s">
        <v>384</v>
      </c>
      <c r="H1854" s="218">
        <v>343.90800000000002</v>
      </c>
      <c r="I1854" s="219"/>
      <c r="J1854" s="220">
        <f>ROUND(I1854*H1854,2)</f>
        <v>0</v>
      </c>
      <c r="K1854" s="216" t="s">
        <v>243</v>
      </c>
      <c r="L1854" s="45"/>
      <c r="M1854" s="221" t="s">
        <v>19</v>
      </c>
      <c r="N1854" s="222" t="s">
        <v>40</v>
      </c>
      <c r="O1854" s="85"/>
      <c r="P1854" s="223">
        <f>O1854*H1854</f>
        <v>0</v>
      </c>
      <c r="Q1854" s="223">
        <v>0</v>
      </c>
      <c r="R1854" s="223">
        <f>Q1854*H1854</f>
        <v>0</v>
      </c>
      <c r="S1854" s="223">
        <v>0</v>
      </c>
      <c r="T1854" s="224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25" t="s">
        <v>244</v>
      </c>
      <c r="AT1854" s="225" t="s">
        <v>240</v>
      </c>
      <c r="AU1854" s="225" t="s">
        <v>78</v>
      </c>
      <c r="AY1854" s="18" t="s">
        <v>238</v>
      </c>
      <c r="BE1854" s="226">
        <f>IF(N1854="základní",J1854,0)</f>
        <v>0</v>
      </c>
      <c r="BF1854" s="226">
        <f>IF(N1854="snížená",J1854,0)</f>
        <v>0</v>
      </c>
      <c r="BG1854" s="226">
        <f>IF(N1854="zákl. přenesená",J1854,0)</f>
        <v>0</v>
      </c>
      <c r="BH1854" s="226">
        <f>IF(N1854="sníž. přenesená",J1854,0)</f>
        <v>0</v>
      </c>
      <c r="BI1854" s="226">
        <f>IF(N1854="nulová",J1854,0)</f>
        <v>0</v>
      </c>
      <c r="BJ1854" s="18" t="s">
        <v>76</v>
      </c>
      <c r="BK1854" s="226">
        <f>ROUND(I1854*H1854,2)</f>
        <v>0</v>
      </c>
      <c r="BL1854" s="18" t="s">
        <v>244</v>
      </c>
      <c r="BM1854" s="225" t="s">
        <v>1625</v>
      </c>
    </row>
    <row r="1855" s="2" customFormat="1">
      <c r="A1855" s="39"/>
      <c r="B1855" s="40"/>
      <c r="C1855" s="41"/>
      <c r="D1855" s="227" t="s">
        <v>245</v>
      </c>
      <c r="E1855" s="41"/>
      <c r="F1855" s="228" t="s">
        <v>1624</v>
      </c>
      <c r="G1855" s="41"/>
      <c r="H1855" s="41"/>
      <c r="I1855" s="229"/>
      <c r="J1855" s="41"/>
      <c r="K1855" s="41"/>
      <c r="L1855" s="45"/>
      <c r="M1855" s="230"/>
      <c r="N1855" s="231"/>
      <c r="O1855" s="85"/>
      <c r="P1855" s="85"/>
      <c r="Q1855" s="85"/>
      <c r="R1855" s="85"/>
      <c r="S1855" s="85"/>
      <c r="T1855" s="86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T1855" s="18" t="s">
        <v>245</v>
      </c>
      <c r="AU1855" s="18" t="s">
        <v>78</v>
      </c>
    </row>
    <row r="1856" s="2" customFormat="1">
      <c r="A1856" s="39"/>
      <c r="B1856" s="40"/>
      <c r="C1856" s="41"/>
      <c r="D1856" s="232" t="s">
        <v>246</v>
      </c>
      <c r="E1856" s="41"/>
      <c r="F1856" s="233" t="s">
        <v>1626</v>
      </c>
      <c r="G1856" s="41"/>
      <c r="H1856" s="41"/>
      <c r="I1856" s="229"/>
      <c r="J1856" s="41"/>
      <c r="K1856" s="41"/>
      <c r="L1856" s="45"/>
      <c r="M1856" s="230"/>
      <c r="N1856" s="231"/>
      <c r="O1856" s="85"/>
      <c r="P1856" s="85"/>
      <c r="Q1856" s="85"/>
      <c r="R1856" s="85"/>
      <c r="S1856" s="85"/>
      <c r="T1856" s="86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T1856" s="18" t="s">
        <v>246</v>
      </c>
      <c r="AU1856" s="18" t="s">
        <v>78</v>
      </c>
    </row>
    <row r="1857" s="12" customFormat="1" ht="25.92" customHeight="1">
      <c r="A1857" s="12"/>
      <c r="B1857" s="198"/>
      <c r="C1857" s="199"/>
      <c r="D1857" s="200" t="s">
        <v>68</v>
      </c>
      <c r="E1857" s="201" t="s">
        <v>1627</v>
      </c>
      <c r="F1857" s="201" t="s">
        <v>1628</v>
      </c>
      <c r="G1857" s="199"/>
      <c r="H1857" s="199"/>
      <c r="I1857" s="202"/>
      <c r="J1857" s="203">
        <f>BK1857</f>
        <v>0</v>
      </c>
      <c r="K1857" s="199"/>
      <c r="L1857" s="204"/>
      <c r="M1857" s="205"/>
      <c r="N1857" s="206"/>
      <c r="O1857" s="206"/>
      <c r="P1857" s="207">
        <f>P1858+P1943+P2067+P2168+P2183+P2339+P2358+P2367+P2380+P2512+P2577+P2872+P3023+P3452+P3476+P3804+P4125+P4289+P4338</f>
        <v>0</v>
      </c>
      <c r="Q1857" s="206"/>
      <c r="R1857" s="207">
        <f>R1858+R1943+R2067+R2168+R2183+R2339+R2358+R2367+R2380+R2512+R2577+R2872+R3023+R3452+R3476+R3804+R4125+R4289+R4338</f>
        <v>44.785900782719999</v>
      </c>
      <c r="S1857" s="206"/>
      <c r="T1857" s="208">
        <f>T1858+T1943+T2067+T2168+T2183+T2339+T2358+T2367+T2380+T2512+T2577+T2872+T3023+T3452+T3476+T3804+T4125+T4289+T4338</f>
        <v>17.370934259999999</v>
      </c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R1857" s="209" t="s">
        <v>78</v>
      </c>
      <c r="AT1857" s="210" t="s">
        <v>68</v>
      </c>
      <c r="AU1857" s="210" t="s">
        <v>69</v>
      </c>
      <c r="AY1857" s="209" t="s">
        <v>238</v>
      </c>
      <c r="BK1857" s="211">
        <f>BK1858+BK1943+BK2067+BK2168+BK2183+BK2339+BK2358+BK2367+BK2380+BK2512+BK2577+BK2872+BK3023+BK3452+BK3476+BK3804+BK4125+BK4289+BK4338</f>
        <v>0</v>
      </c>
    </row>
    <row r="1858" s="12" customFormat="1" ht="22.8" customHeight="1">
      <c r="A1858" s="12"/>
      <c r="B1858" s="198"/>
      <c r="C1858" s="199"/>
      <c r="D1858" s="200" t="s">
        <v>68</v>
      </c>
      <c r="E1858" s="212" t="s">
        <v>1629</v>
      </c>
      <c r="F1858" s="212" t="s">
        <v>1630</v>
      </c>
      <c r="G1858" s="199"/>
      <c r="H1858" s="199"/>
      <c r="I1858" s="202"/>
      <c r="J1858" s="213">
        <f>BK1858</f>
        <v>0</v>
      </c>
      <c r="K1858" s="199"/>
      <c r="L1858" s="204"/>
      <c r="M1858" s="205"/>
      <c r="N1858" s="206"/>
      <c r="O1858" s="206"/>
      <c r="P1858" s="207">
        <f>SUM(P1859:P1942)</f>
        <v>0</v>
      </c>
      <c r="Q1858" s="206"/>
      <c r="R1858" s="207">
        <f>SUM(R1859:R1942)</f>
        <v>1.8127380899999999</v>
      </c>
      <c r="S1858" s="206"/>
      <c r="T1858" s="208">
        <f>SUM(T1859:T1942)</f>
        <v>0</v>
      </c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R1858" s="209" t="s">
        <v>78</v>
      </c>
      <c r="AT1858" s="210" t="s">
        <v>68</v>
      </c>
      <c r="AU1858" s="210" t="s">
        <v>76</v>
      </c>
      <c r="AY1858" s="209" t="s">
        <v>238</v>
      </c>
      <c r="BK1858" s="211">
        <f>SUM(BK1859:BK1942)</f>
        <v>0</v>
      </c>
    </row>
    <row r="1859" s="2" customFormat="1" ht="24.15" customHeight="1">
      <c r="A1859" s="39"/>
      <c r="B1859" s="40"/>
      <c r="C1859" s="214" t="s">
        <v>1631</v>
      </c>
      <c r="D1859" s="214" t="s">
        <v>240</v>
      </c>
      <c r="E1859" s="215" t="s">
        <v>1632</v>
      </c>
      <c r="F1859" s="216" t="s">
        <v>1633</v>
      </c>
      <c r="G1859" s="217" t="s">
        <v>112</v>
      </c>
      <c r="H1859" s="218">
        <v>74.346999999999994</v>
      </c>
      <c r="I1859" s="219"/>
      <c r="J1859" s="220">
        <f>ROUND(I1859*H1859,2)</f>
        <v>0</v>
      </c>
      <c r="K1859" s="216" t="s">
        <v>243</v>
      </c>
      <c r="L1859" s="45"/>
      <c r="M1859" s="221" t="s">
        <v>19</v>
      </c>
      <c r="N1859" s="222" t="s">
        <v>40</v>
      </c>
      <c r="O1859" s="85"/>
      <c r="P1859" s="223">
        <f>O1859*H1859</f>
        <v>0</v>
      </c>
      <c r="Q1859" s="223">
        <v>0</v>
      </c>
      <c r="R1859" s="223">
        <f>Q1859*H1859</f>
        <v>0</v>
      </c>
      <c r="S1859" s="223">
        <v>0</v>
      </c>
      <c r="T1859" s="224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25" t="s">
        <v>295</v>
      </c>
      <c r="AT1859" s="225" t="s">
        <v>240</v>
      </c>
      <c r="AU1859" s="225" t="s">
        <v>78</v>
      </c>
      <c r="AY1859" s="18" t="s">
        <v>238</v>
      </c>
      <c r="BE1859" s="226">
        <f>IF(N1859="základní",J1859,0)</f>
        <v>0</v>
      </c>
      <c r="BF1859" s="226">
        <f>IF(N1859="snížená",J1859,0)</f>
        <v>0</v>
      </c>
      <c r="BG1859" s="226">
        <f>IF(N1859="zákl. přenesená",J1859,0)</f>
        <v>0</v>
      </c>
      <c r="BH1859" s="226">
        <f>IF(N1859="sníž. přenesená",J1859,0)</f>
        <v>0</v>
      </c>
      <c r="BI1859" s="226">
        <f>IF(N1859="nulová",J1859,0)</f>
        <v>0</v>
      </c>
      <c r="BJ1859" s="18" t="s">
        <v>76</v>
      </c>
      <c r="BK1859" s="226">
        <f>ROUND(I1859*H1859,2)</f>
        <v>0</v>
      </c>
      <c r="BL1859" s="18" t="s">
        <v>295</v>
      </c>
      <c r="BM1859" s="225" t="s">
        <v>1634</v>
      </c>
    </row>
    <row r="1860" s="2" customFormat="1">
      <c r="A1860" s="39"/>
      <c r="B1860" s="40"/>
      <c r="C1860" s="41"/>
      <c r="D1860" s="227" t="s">
        <v>245</v>
      </c>
      <c r="E1860" s="41"/>
      <c r="F1860" s="228" t="s">
        <v>1633</v>
      </c>
      <c r="G1860" s="41"/>
      <c r="H1860" s="41"/>
      <c r="I1860" s="229"/>
      <c r="J1860" s="41"/>
      <c r="K1860" s="41"/>
      <c r="L1860" s="45"/>
      <c r="M1860" s="230"/>
      <c r="N1860" s="231"/>
      <c r="O1860" s="85"/>
      <c r="P1860" s="85"/>
      <c r="Q1860" s="85"/>
      <c r="R1860" s="85"/>
      <c r="S1860" s="85"/>
      <c r="T1860" s="86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T1860" s="18" t="s">
        <v>245</v>
      </c>
      <c r="AU1860" s="18" t="s">
        <v>78</v>
      </c>
    </row>
    <row r="1861" s="2" customFormat="1">
      <c r="A1861" s="39"/>
      <c r="B1861" s="40"/>
      <c r="C1861" s="41"/>
      <c r="D1861" s="232" t="s">
        <v>246</v>
      </c>
      <c r="E1861" s="41"/>
      <c r="F1861" s="233" t="s">
        <v>1635</v>
      </c>
      <c r="G1861" s="41"/>
      <c r="H1861" s="41"/>
      <c r="I1861" s="229"/>
      <c r="J1861" s="41"/>
      <c r="K1861" s="41"/>
      <c r="L1861" s="45"/>
      <c r="M1861" s="230"/>
      <c r="N1861" s="231"/>
      <c r="O1861" s="85"/>
      <c r="P1861" s="85"/>
      <c r="Q1861" s="85"/>
      <c r="R1861" s="85"/>
      <c r="S1861" s="85"/>
      <c r="T1861" s="86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246</v>
      </c>
      <c r="AU1861" s="18" t="s">
        <v>78</v>
      </c>
    </row>
    <row r="1862" s="2" customFormat="1" ht="16.5" customHeight="1">
      <c r="A1862" s="39"/>
      <c r="B1862" s="40"/>
      <c r="C1862" s="277" t="s">
        <v>1051</v>
      </c>
      <c r="D1862" s="277" t="s">
        <v>425</v>
      </c>
      <c r="E1862" s="278" t="s">
        <v>1636</v>
      </c>
      <c r="F1862" s="279" t="s">
        <v>1637</v>
      </c>
      <c r="G1862" s="280" t="s">
        <v>384</v>
      </c>
      <c r="H1862" s="281">
        <v>0.025000000000000001</v>
      </c>
      <c r="I1862" s="282"/>
      <c r="J1862" s="283">
        <f>ROUND(I1862*H1862,2)</f>
        <v>0</v>
      </c>
      <c r="K1862" s="279" t="s">
        <v>243</v>
      </c>
      <c r="L1862" s="284"/>
      <c r="M1862" s="285" t="s">
        <v>19</v>
      </c>
      <c r="N1862" s="286" t="s">
        <v>40</v>
      </c>
      <c r="O1862" s="85"/>
      <c r="P1862" s="223">
        <f>O1862*H1862</f>
        <v>0</v>
      </c>
      <c r="Q1862" s="223">
        <v>1</v>
      </c>
      <c r="R1862" s="223">
        <f>Q1862*H1862</f>
        <v>0.025000000000000001</v>
      </c>
      <c r="S1862" s="223">
        <v>0</v>
      </c>
      <c r="T1862" s="224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25" t="s">
        <v>371</v>
      </c>
      <c r="AT1862" s="225" t="s">
        <v>425</v>
      </c>
      <c r="AU1862" s="225" t="s">
        <v>78</v>
      </c>
      <c r="AY1862" s="18" t="s">
        <v>238</v>
      </c>
      <c r="BE1862" s="226">
        <f>IF(N1862="základní",J1862,0)</f>
        <v>0</v>
      </c>
      <c r="BF1862" s="226">
        <f>IF(N1862="snížená",J1862,0)</f>
        <v>0</v>
      </c>
      <c r="BG1862" s="226">
        <f>IF(N1862="zákl. přenesená",J1862,0)</f>
        <v>0</v>
      </c>
      <c r="BH1862" s="226">
        <f>IF(N1862="sníž. přenesená",J1862,0)</f>
        <v>0</v>
      </c>
      <c r="BI1862" s="226">
        <f>IF(N1862="nulová",J1862,0)</f>
        <v>0</v>
      </c>
      <c r="BJ1862" s="18" t="s">
        <v>76</v>
      </c>
      <c r="BK1862" s="226">
        <f>ROUND(I1862*H1862,2)</f>
        <v>0</v>
      </c>
      <c r="BL1862" s="18" t="s">
        <v>295</v>
      </c>
      <c r="BM1862" s="225" t="s">
        <v>1638</v>
      </c>
    </row>
    <row r="1863" s="2" customFormat="1">
      <c r="A1863" s="39"/>
      <c r="B1863" s="40"/>
      <c r="C1863" s="41"/>
      <c r="D1863" s="227" t="s">
        <v>245</v>
      </c>
      <c r="E1863" s="41"/>
      <c r="F1863" s="228" t="s">
        <v>1637</v>
      </c>
      <c r="G1863" s="41"/>
      <c r="H1863" s="41"/>
      <c r="I1863" s="229"/>
      <c r="J1863" s="41"/>
      <c r="K1863" s="41"/>
      <c r="L1863" s="45"/>
      <c r="M1863" s="230"/>
      <c r="N1863" s="231"/>
      <c r="O1863" s="85"/>
      <c r="P1863" s="85"/>
      <c r="Q1863" s="85"/>
      <c r="R1863" s="85"/>
      <c r="S1863" s="85"/>
      <c r="T1863" s="86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245</v>
      </c>
      <c r="AU1863" s="18" t="s">
        <v>78</v>
      </c>
    </row>
    <row r="1864" s="14" customFormat="1">
      <c r="A1864" s="14"/>
      <c r="B1864" s="244"/>
      <c r="C1864" s="245"/>
      <c r="D1864" s="227" t="s">
        <v>248</v>
      </c>
      <c r="E1864" s="246" t="s">
        <v>19</v>
      </c>
      <c r="F1864" s="247" t="s">
        <v>1639</v>
      </c>
      <c r="G1864" s="245"/>
      <c r="H1864" s="248">
        <v>0.024534509999999999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248</v>
      </c>
      <c r="AU1864" s="254" t="s">
        <v>78</v>
      </c>
      <c r="AV1864" s="14" t="s">
        <v>78</v>
      </c>
      <c r="AW1864" s="14" t="s">
        <v>32</v>
      </c>
      <c r="AX1864" s="14" t="s">
        <v>69</v>
      </c>
      <c r="AY1864" s="254" t="s">
        <v>238</v>
      </c>
    </row>
    <row r="1865" s="15" customFormat="1">
      <c r="A1865" s="15"/>
      <c r="B1865" s="255"/>
      <c r="C1865" s="256"/>
      <c r="D1865" s="227" t="s">
        <v>248</v>
      </c>
      <c r="E1865" s="257" t="s">
        <v>19</v>
      </c>
      <c r="F1865" s="258" t="s">
        <v>253</v>
      </c>
      <c r="G1865" s="256"/>
      <c r="H1865" s="259">
        <v>0.024534509999999999</v>
      </c>
      <c r="I1865" s="260"/>
      <c r="J1865" s="256"/>
      <c r="K1865" s="256"/>
      <c r="L1865" s="261"/>
      <c r="M1865" s="262"/>
      <c r="N1865" s="263"/>
      <c r="O1865" s="263"/>
      <c r="P1865" s="263"/>
      <c r="Q1865" s="263"/>
      <c r="R1865" s="263"/>
      <c r="S1865" s="263"/>
      <c r="T1865" s="264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5" t="s">
        <v>248</v>
      </c>
      <c r="AU1865" s="265" t="s">
        <v>78</v>
      </c>
      <c r="AV1865" s="15" t="s">
        <v>244</v>
      </c>
      <c r="AW1865" s="15" t="s">
        <v>32</v>
      </c>
      <c r="AX1865" s="15" t="s">
        <v>76</v>
      </c>
      <c r="AY1865" s="265" t="s">
        <v>238</v>
      </c>
    </row>
    <row r="1866" s="2" customFormat="1" ht="24.15" customHeight="1">
      <c r="A1866" s="39"/>
      <c r="B1866" s="40"/>
      <c r="C1866" s="214" t="s">
        <v>1640</v>
      </c>
      <c r="D1866" s="214" t="s">
        <v>240</v>
      </c>
      <c r="E1866" s="215" t="s">
        <v>1641</v>
      </c>
      <c r="F1866" s="216" t="s">
        <v>1642</v>
      </c>
      <c r="G1866" s="217" t="s">
        <v>112</v>
      </c>
      <c r="H1866" s="218">
        <v>11.263</v>
      </c>
      <c r="I1866" s="219"/>
      <c r="J1866" s="220">
        <f>ROUND(I1866*H1866,2)</f>
        <v>0</v>
      </c>
      <c r="K1866" s="216" t="s">
        <v>243</v>
      </c>
      <c r="L1866" s="45"/>
      <c r="M1866" s="221" t="s">
        <v>19</v>
      </c>
      <c r="N1866" s="222" t="s">
        <v>40</v>
      </c>
      <c r="O1866" s="85"/>
      <c r="P1866" s="223">
        <f>O1866*H1866</f>
        <v>0</v>
      </c>
      <c r="Q1866" s="223">
        <v>0</v>
      </c>
      <c r="R1866" s="223">
        <f>Q1866*H1866</f>
        <v>0</v>
      </c>
      <c r="S1866" s="223">
        <v>0</v>
      </c>
      <c r="T1866" s="224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25" t="s">
        <v>295</v>
      </c>
      <c r="AT1866" s="225" t="s">
        <v>240</v>
      </c>
      <c r="AU1866" s="225" t="s">
        <v>78</v>
      </c>
      <c r="AY1866" s="18" t="s">
        <v>238</v>
      </c>
      <c r="BE1866" s="226">
        <f>IF(N1866="základní",J1866,0)</f>
        <v>0</v>
      </c>
      <c r="BF1866" s="226">
        <f>IF(N1866="snížená",J1866,0)</f>
        <v>0</v>
      </c>
      <c r="BG1866" s="226">
        <f>IF(N1866="zákl. přenesená",J1866,0)</f>
        <v>0</v>
      </c>
      <c r="BH1866" s="226">
        <f>IF(N1866="sníž. přenesená",J1866,0)</f>
        <v>0</v>
      </c>
      <c r="BI1866" s="226">
        <f>IF(N1866="nulová",J1866,0)</f>
        <v>0</v>
      </c>
      <c r="BJ1866" s="18" t="s">
        <v>76</v>
      </c>
      <c r="BK1866" s="226">
        <f>ROUND(I1866*H1866,2)</f>
        <v>0</v>
      </c>
      <c r="BL1866" s="18" t="s">
        <v>295</v>
      </c>
      <c r="BM1866" s="225" t="s">
        <v>1643</v>
      </c>
    </row>
    <row r="1867" s="2" customFormat="1">
      <c r="A1867" s="39"/>
      <c r="B1867" s="40"/>
      <c r="C1867" s="41"/>
      <c r="D1867" s="227" t="s">
        <v>245</v>
      </c>
      <c r="E1867" s="41"/>
      <c r="F1867" s="228" t="s">
        <v>1642</v>
      </c>
      <c r="G1867" s="41"/>
      <c r="H1867" s="41"/>
      <c r="I1867" s="229"/>
      <c r="J1867" s="41"/>
      <c r="K1867" s="41"/>
      <c r="L1867" s="45"/>
      <c r="M1867" s="230"/>
      <c r="N1867" s="231"/>
      <c r="O1867" s="85"/>
      <c r="P1867" s="85"/>
      <c r="Q1867" s="85"/>
      <c r="R1867" s="85"/>
      <c r="S1867" s="85"/>
      <c r="T1867" s="86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245</v>
      </c>
      <c r="AU1867" s="18" t="s">
        <v>78</v>
      </c>
    </row>
    <row r="1868" s="2" customFormat="1">
      <c r="A1868" s="39"/>
      <c r="B1868" s="40"/>
      <c r="C1868" s="41"/>
      <c r="D1868" s="232" t="s">
        <v>246</v>
      </c>
      <c r="E1868" s="41"/>
      <c r="F1868" s="233" t="s">
        <v>1644</v>
      </c>
      <c r="G1868" s="41"/>
      <c r="H1868" s="41"/>
      <c r="I1868" s="229"/>
      <c r="J1868" s="41"/>
      <c r="K1868" s="41"/>
      <c r="L1868" s="45"/>
      <c r="M1868" s="230"/>
      <c r="N1868" s="231"/>
      <c r="O1868" s="85"/>
      <c r="P1868" s="85"/>
      <c r="Q1868" s="85"/>
      <c r="R1868" s="85"/>
      <c r="S1868" s="85"/>
      <c r="T1868" s="86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T1868" s="18" t="s">
        <v>246</v>
      </c>
      <c r="AU1868" s="18" t="s">
        <v>78</v>
      </c>
    </row>
    <row r="1869" s="13" customFormat="1">
      <c r="A1869" s="13"/>
      <c r="B1869" s="234"/>
      <c r="C1869" s="235"/>
      <c r="D1869" s="227" t="s">
        <v>248</v>
      </c>
      <c r="E1869" s="236" t="s">
        <v>19</v>
      </c>
      <c r="F1869" s="237" t="s">
        <v>421</v>
      </c>
      <c r="G1869" s="235"/>
      <c r="H1869" s="236" t="s">
        <v>19</v>
      </c>
      <c r="I1869" s="238"/>
      <c r="J1869" s="235"/>
      <c r="K1869" s="235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248</v>
      </c>
      <c r="AU1869" s="243" t="s">
        <v>78</v>
      </c>
      <c r="AV1869" s="13" t="s">
        <v>76</v>
      </c>
      <c r="AW1869" s="13" t="s">
        <v>32</v>
      </c>
      <c r="AX1869" s="13" t="s">
        <v>69</v>
      </c>
      <c r="AY1869" s="243" t="s">
        <v>238</v>
      </c>
    </row>
    <row r="1870" s="13" customFormat="1">
      <c r="A1870" s="13"/>
      <c r="B1870" s="234"/>
      <c r="C1870" s="235"/>
      <c r="D1870" s="227" t="s">
        <v>248</v>
      </c>
      <c r="E1870" s="236" t="s">
        <v>19</v>
      </c>
      <c r="F1870" s="237" t="s">
        <v>342</v>
      </c>
      <c r="G1870" s="235"/>
      <c r="H1870" s="236" t="s">
        <v>19</v>
      </c>
      <c r="I1870" s="238"/>
      <c r="J1870" s="235"/>
      <c r="K1870" s="235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248</v>
      </c>
      <c r="AU1870" s="243" t="s">
        <v>78</v>
      </c>
      <c r="AV1870" s="13" t="s">
        <v>76</v>
      </c>
      <c r="AW1870" s="13" t="s">
        <v>32</v>
      </c>
      <c r="AX1870" s="13" t="s">
        <v>69</v>
      </c>
      <c r="AY1870" s="243" t="s">
        <v>238</v>
      </c>
    </row>
    <row r="1871" s="13" customFormat="1">
      <c r="A1871" s="13"/>
      <c r="B1871" s="234"/>
      <c r="C1871" s="235"/>
      <c r="D1871" s="227" t="s">
        <v>248</v>
      </c>
      <c r="E1871" s="236" t="s">
        <v>19</v>
      </c>
      <c r="F1871" s="237" t="s">
        <v>1645</v>
      </c>
      <c r="G1871" s="235"/>
      <c r="H1871" s="236" t="s">
        <v>19</v>
      </c>
      <c r="I1871" s="238"/>
      <c r="J1871" s="235"/>
      <c r="K1871" s="235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248</v>
      </c>
      <c r="AU1871" s="243" t="s">
        <v>78</v>
      </c>
      <c r="AV1871" s="13" t="s">
        <v>76</v>
      </c>
      <c r="AW1871" s="13" t="s">
        <v>32</v>
      </c>
      <c r="AX1871" s="13" t="s">
        <v>69</v>
      </c>
      <c r="AY1871" s="243" t="s">
        <v>238</v>
      </c>
    </row>
    <row r="1872" s="14" customFormat="1">
      <c r="A1872" s="14"/>
      <c r="B1872" s="244"/>
      <c r="C1872" s="245"/>
      <c r="D1872" s="227" t="s">
        <v>248</v>
      </c>
      <c r="E1872" s="246" t="s">
        <v>19</v>
      </c>
      <c r="F1872" s="247" t="s">
        <v>1646</v>
      </c>
      <c r="G1872" s="245"/>
      <c r="H1872" s="248">
        <v>2.669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248</v>
      </c>
      <c r="AU1872" s="254" t="s">
        <v>78</v>
      </c>
      <c r="AV1872" s="14" t="s">
        <v>78</v>
      </c>
      <c r="AW1872" s="14" t="s">
        <v>32</v>
      </c>
      <c r="AX1872" s="14" t="s">
        <v>69</v>
      </c>
      <c r="AY1872" s="254" t="s">
        <v>238</v>
      </c>
    </row>
    <row r="1873" s="14" customFormat="1">
      <c r="A1873" s="14"/>
      <c r="B1873" s="244"/>
      <c r="C1873" s="245"/>
      <c r="D1873" s="227" t="s">
        <v>248</v>
      </c>
      <c r="E1873" s="246" t="s">
        <v>19</v>
      </c>
      <c r="F1873" s="247" t="s">
        <v>1647</v>
      </c>
      <c r="G1873" s="245"/>
      <c r="H1873" s="248">
        <v>2.2949999999999999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248</v>
      </c>
      <c r="AU1873" s="254" t="s">
        <v>78</v>
      </c>
      <c r="AV1873" s="14" t="s">
        <v>78</v>
      </c>
      <c r="AW1873" s="14" t="s">
        <v>32</v>
      </c>
      <c r="AX1873" s="14" t="s">
        <v>69</v>
      </c>
      <c r="AY1873" s="254" t="s">
        <v>238</v>
      </c>
    </row>
    <row r="1874" s="14" customFormat="1">
      <c r="A1874" s="14"/>
      <c r="B1874" s="244"/>
      <c r="C1874" s="245"/>
      <c r="D1874" s="227" t="s">
        <v>248</v>
      </c>
      <c r="E1874" s="246" t="s">
        <v>19</v>
      </c>
      <c r="F1874" s="247" t="s">
        <v>1648</v>
      </c>
      <c r="G1874" s="245"/>
      <c r="H1874" s="248">
        <v>2.2865000000000002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248</v>
      </c>
      <c r="AU1874" s="254" t="s">
        <v>78</v>
      </c>
      <c r="AV1874" s="14" t="s">
        <v>78</v>
      </c>
      <c r="AW1874" s="14" t="s">
        <v>32</v>
      </c>
      <c r="AX1874" s="14" t="s">
        <v>69</v>
      </c>
      <c r="AY1874" s="254" t="s">
        <v>238</v>
      </c>
    </row>
    <row r="1875" s="14" customFormat="1">
      <c r="A1875" s="14"/>
      <c r="B1875" s="244"/>
      <c r="C1875" s="245"/>
      <c r="D1875" s="227" t="s">
        <v>248</v>
      </c>
      <c r="E1875" s="246" t="s">
        <v>19</v>
      </c>
      <c r="F1875" s="247" t="s">
        <v>1649</v>
      </c>
      <c r="G1875" s="245"/>
      <c r="H1875" s="248">
        <v>4.0121700000000002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248</v>
      </c>
      <c r="AU1875" s="254" t="s">
        <v>78</v>
      </c>
      <c r="AV1875" s="14" t="s">
        <v>78</v>
      </c>
      <c r="AW1875" s="14" t="s">
        <v>32</v>
      </c>
      <c r="AX1875" s="14" t="s">
        <v>69</v>
      </c>
      <c r="AY1875" s="254" t="s">
        <v>238</v>
      </c>
    </row>
    <row r="1876" s="16" customFormat="1">
      <c r="A1876" s="16"/>
      <c r="B1876" s="266"/>
      <c r="C1876" s="267"/>
      <c r="D1876" s="227" t="s">
        <v>248</v>
      </c>
      <c r="E1876" s="268" t="s">
        <v>19</v>
      </c>
      <c r="F1876" s="269" t="s">
        <v>264</v>
      </c>
      <c r="G1876" s="267"/>
      <c r="H1876" s="270">
        <v>11.26267</v>
      </c>
      <c r="I1876" s="271"/>
      <c r="J1876" s="267"/>
      <c r="K1876" s="267"/>
      <c r="L1876" s="272"/>
      <c r="M1876" s="273"/>
      <c r="N1876" s="274"/>
      <c r="O1876" s="274"/>
      <c r="P1876" s="274"/>
      <c r="Q1876" s="274"/>
      <c r="R1876" s="274"/>
      <c r="S1876" s="274"/>
      <c r="T1876" s="275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76" t="s">
        <v>248</v>
      </c>
      <c r="AU1876" s="276" t="s">
        <v>78</v>
      </c>
      <c r="AV1876" s="16" t="s">
        <v>109</v>
      </c>
      <c r="AW1876" s="16" t="s">
        <v>32</v>
      </c>
      <c r="AX1876" s="16" t="s">
        <v>69</v>
      </c>
      <c r="AY1876" s="276" t="s">
        <v>238</v>
      </c>
    </row>
    <row r="1877" s="15" customFormat="1">
      <c r="A1877" s="15"/>
      <c r="B1877" s="255"/>
      <c r="C1877" s="256"/>
      <c r="D1877" s="227" t="s">
        <v>248</v>
      </c>
      <c r="E1877" s="257" t="s">
        <v>19</v>
      </c>
      <c r="F1877" s="258" t="s">
        <v>253</v>
      </c>
      <c r="G1877" s="256"/>
      <c r="H1877" s="259">
        <v>11.26267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248</v>
      </c>
      <c r="AU1877" s="265" t="s">
        <v>78</v>
      </c>
      <c r="AV1877" s="15" t="s">
        <v>244</v>
      </c>
      <c r="AW1877" s="15" t="s">
        <v>32</v>
      </c>
      <c r="AX1877" s="15" t="s">
        <v>76</v>
      </c>
      <c r="AY1877" s="265" t="s">
        <v>238</v>
      </c>
    </row>
    <row r="1878" s="2" customFormat="1" ht="16.5" customHeight="1">
      <c r="A1878" s="39"/>
      <c r="B1878" s="40"/>
      <c r="C1878" s="277" t="s">
        <v>1057</v>
      </c>
      <c r="D1878" s="277" t="s">
        <v>425</v>
      </c>
      <c r="E1878" s="278" t="s">
        <v>1636</v>
      </c>
      <c r="F1878" s="279" t="s">
        <v>1637</v>
      </c>
      <c r="G1878" s="280" t="s">
        <v>384</v>
      </c>
      <c r="H1878" s="281">
        <v>0.0040000000000000001</v>
      </c>
      <c r="I1878" s="282"/>
      <c r="J1878" s="283">
        <f>ROUND(I1878*H1878,2)</f>
        <v>0</v>
      </c>
      <c r="K1878" s="279" t="s">
        <v>243</v>
      </c>
      <c r="L1878" s="284"/>
      <c r="M1878" s="285" t="s">
        <v>19</v>
      </c>
      <c r="N1878" s="286" t="s">
        <v>40</v>
      </c>
      <c r="O1878" s="85"/>
      <c r="P1878" s="223">
        <f>O1878*H1878</f>
        <v>0</v>
      </c>
      <c r="Q1878" s="223">
        <v>1</v>
      </c>
      <c r="R1878" s="223">
        <f>Q1878*H1878</f>
        <v>0.0040000000000000001</v>
      </c>
      <c r="S1878" s="223">
        <v>0</v>
      </c>
      <c r="T1878" s="224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25" t="s">
        <v>371</v>
      </c>
      <c r="AT1878" s="225" t="s">
        <v>425</v>
      </c>
      <c r="AU1878" s="225" t="s">
        <v>78</v>
      </c>
      <c r="AY1878" s="18" t="s">
        <v>238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8" t="s">
        <v>76</v>
      </c>
      <c r="BK1878" s="226">
        <f>ROUND(I1878*H1878,2)</f>
        <v>0</v>
      </c>
      <c r="BL1878" s="18" t="s">
        <v>295</v>
      </c>
      <c r="BM1878" s="225" t="s">
        <v>1650</v>
      </c>
    </row>
    <row r="1879" s="2" customFormat="1">
      <c r="A1879" s="39"/>
      <c r="B1879" s="40"/>
      <c r="C1879" s="41"/>
      <c r="D1879" s="227" t="s">
        <v>245</v>
      </c>
      <c r="E1879" s="41"/>
      <c r="F1879" s="228" t="s">
        <v>1637</v>
      </c>
      <c r="G1879" s="41"/>
      <c r="H1879" s="41"/>
      <c r="I1879" s="229"/>
      <c r="J1879" s="41"/>
      <c r="K1879" s="41"/>
      <c r="L1879" s="45"/>
      <c r="M1879" s="230"/>
      <c r="N1879" s="231"/>
      <c r="O1879" s="85"/>
      <c r="P1879" s="85"/>
      <c r="Q1879" s="85"/>
      <c r="R1879" s="85"/>
      <c r="S1879" s="85"/>
      <c r="T1879" s="86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T1879" s="18" t="s">
        <v>245</v>
      </c>
      <c r="AU1879" s="18" t="s">
        <v>78</v>
      </c>
    </row>
    <row r="1880" s="14" customFormat="1">
      <c r="A1880" s="14"/>
      <c r="B1880" s="244"/>
      <c r="C1880" s="245"/>
      <c r="D1880" s="227" t="s">
        <v>248</v>
      </c>
      <c r="E1880" s="246" t="s">
        <v>19</v>
      </c>
      <c r="F1880" s="247" t="s">
        <v>1651</v>
      </c>
      <c r="G1880" s="245"/>
      <c r="H1880" s="248">
        <v>0.00382942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248</v>
      </c>
      <c r="AU1880" s="254" t="s">
        <v>78</v>
      </c>
      <c r="AV1880" s="14" t="s">
        <v>78</v>
      </c>
      <c r="AW1880" s="14" t="s">
        <v>32</v>
      </c>
      <c r="AX1880" s="14" t="s">
        <v>69</v>
      </c>
      <c r="AY1880" s="254" t="s">
        <v>238</v>
      </c>
    </row>
    <row r="1881" s="15" customFormat="1">
      <c r="A1881" s="15"/>
      <c r="B1881" s="255"/>
      <c r="C1881" s="256"/>
      <c r="D1881" s="227" t="s">
        <v>248</v>
      </c>
      <c r="E1881" s="257" t="s">
        <v>19</v>
      </c>
      <c r="F1881" s="258" t="s">
        <v>253</v>
      </c>
      <c r="G1881" s="256"/>
      <c r="H1881" s="259">
        <v>0.00382942</v>
      </c>
      <c r="I1881" s="260"/>
      <c r="J1881" s="256"/>
      <c r="K1881" s="256"/>
      <c r="L1881" s="261"/>
      <c r="M1881" s="262"/>
      <c r="N1881" s="263"/>
      <c r="O1881" s="263"/>
      <c r="P1881" s="263"/>
      <c r="Q1881" s="263"/>
      <c r="R1881" s="263"/>
      <c r="S1881" s="263"/>
      <c r="T1881" s="264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5" t="s">
        <v>248</v>
      </c>
      <c r="AU1881" s="265" t="s">
        <v>78</v>
      </c>
      <c r="AV1881" s="15" t="s">
        <v>244</v>
      </c>
      <c r="AW1881" s="15" t="s">
        <v>32</v>
      </c>
      <c r="AX1881" s="15" t="s">
        <v>76</v>
      </c>
      <c r="AY1881" s="265" t="s">
        <v>238</v>
      </c>
    </row>
    <row r="1882" s="2" customFormat="1" ht="37.8" customHeight="1">
      <c r="A1882" s="39"/>
      <c r="B1882" s="40"/>
      <c r="C1882" s="214" t="s">
        <v>1652</v>
      </c>
      <c r="D1882" s="214" t="s">
        <v>240</v>
      </c>
      <c r="E1882" s="215" t="s">
        <v>1653</v>
      </c>
      <c r="F1882" s="216" t="s">
        <v>1654</v>
      </c>
      <c r="G1882" s="217" t="s">
        <v>112</v>
      </c>
      <c r="H1882" s="218">
        <v>296.52800000000002</v>
      </c>
      <c r="I1882" s="219"/>
      <c r="J1882" s="220">
        <f>ROUND(I1882*H1882,2)</f>
        <v>0</v>
      </c>
      <c r="K1882" s="216" t="s">
        <v>243</v>
      </c>
      <c r="L1882" s="45"/>
      <c r="M1882" s="221" t="s">
        <v>19</v>
      </c>
      <c r="N1882" s="222" t="s">
        <v>40</v>
      </c>
      <c r="O1882" s="85"/>
      <c r="P1882" s="223">
        <f>O1882*H1882</f>
        <v>0</v>
      </c>
      <c r="Q1882" s="223">
        <v>0.0040000000000000001</v>
      </c>
      <c r="R1882" s="223">
        <f>Q1882*H1882</f>
        <v>1.1861120000000001</v>
      </c>
      <c r="S1882" s="223">
        <v>0</v>
      </c>
      <c r="T1882" s="224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25" t="s">
        <v>295</v>
      </c>
      <c r="AT1882" s="225" t="s">
        <v>240</v>
      </c>
      <c r="AU1882" s="225" t="s">
        <v>78</v>
      </c>
      <c r="AY1882" s="18" t="s">
        <v>238</v>
      </c>
      <c r="BE1882" s="226">
        <f>IF(N1882="základní",J1882,0)</f>
        <v>0</v>
      </c>
      <c r="BF1882" s="226">
        <f>IF(N1882="snížená",J1882,0)</f>
        <v>0</v>
      </c>
      <c r="BG1882" s="226">
        <f>IF(N1882="zákl. přenesená",J1882,0)</f>
        <v>0</v>
      </c>
      <c r="BH1882" s="226">
        <f>IF(N1882="sníž. přenesená",J1882,0)</f>
        <v>0</v>
      </c>
      <c r="BI1882" s="226">
        <f>IF(N1882="nulová",J1882,0)</f>
        <v>0</v>
      </c>
      <c r="BJ1882" s="18" t="s">
        <v>76</v>
      </c>
      <c r="BK1882" s="226">
        <f>ROUND(I1882*H1882,2)</f>
        <v>0</v>
      </c>
      <c r="BL1882" s="18" t="s">
        <v>295</v>
      </c>
      <c r="BM1882" s="225" t="s">
        <v>1655</v>
      </c>
    </row>
    <row r="1883" s="2" customFormat="1">
      <c r="A1883" s="39"/>
      <c r="B1883" s="40"/>
      <c r="C1883" s="41"/>
      <c r="D1883" s="227" t="s">
        <v>245</v>
      </c>
      <c r="E1883" s="41"/>
      <c r="F1883" s="228" t="s">
        <v>1654</v>
      </c>
      <c r="G1883" s="41"/>
      <c r="H1883" s="41"/>
      <c r="I1883" s="229"/>
      <c r="J1883" s="41"/>
      <c r="K1883" s="41"/>
      <c r="L1883" s="45"/>
      <c r="M1883" s="230"/>
      <c r="N1883" s="231"/>
      <c r="O1883" s="85"/>
      <c r="P1883" s="85"/>
      <c r="Q1883" s="85"/>
      <c r="R1883" s="85"/>
      <c r="S1883" s="85"/>
      <c r="T1883" s="86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T1883" s="18" t="s">
        <v>245</v>
      </c>
      <c r="AU1883" s="18" t="s">
        <v>78</v>
      </c>
    </row>
    <row r="1884" s="2" customFormat="1">
      <c r="A1884" s="39"/>
      <c r="B1884" s="40"/>
      <c r="C1884" s="41"/>
      <c r="D1884" s="232" t="s">
        <v>246</v>
      </c>
      <c r="E1884" s="41"/>
      <c r="F1884" s="233" t="s">
        <v>1656</v>
      </c>
      <c r="G1884" s="41"/>
      <c r="H1884" s="41"/>
      <c r="I1884" s="229"/>
      <c r="J1884" s="41"/>
      <c r="K1884" s="41"/>
      <c r="L1884" s="45"/>
      <c r="M1884" s="230"/>
      <c r="N1884" s="231"/>
      <c r="O1884" s="85"/>
      <c r="P1884" s="85"/>
      <c r="Q1884" s="85"/>
      <c r="R1884" s="85"/>
      <c r="S1884" s="85"/>
      <c r="T1884" s="86"/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T1884" s="18" t="s">
        <v>246</v>
      </c>
      <c r="AU1884" s="18" t="s">
        <v>78</v>
      </c>
    </row>
    <row r="1885" s="13" customFormat="1">
      <c r="A1885" s="13"/>
      <c r="B1885" s="234"/>
      <c r="C1885" s="235"/>
      <c r="D1885" s="227" t="s">
        <v>248</v>
      </c>
      <c r="E1885" s="236" t="s">
        <v>19</v>
      </c>
      <c r="F1885" s="237" t="s">
        <v>341</v>
      </c>
      <c r="G1885" s="235"/>
      <c r="H1885" s="236" t="s">
        <v>19</v>
      </c>
      <c r="I1885" s="238"/>
      <c r="J1885" s="235"/>
      <c r="K1885" s="235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248</v>
      </c>
      <c r="AU1885" s="243" t="s">
        <v>78</v>
      </c>
      <c r="AV1885" s="13" t="s">
        <v>76</v>
      </c>
      <c r="AW1885" s="13" t="s">
        <v>32</v>
      </c>
      <c r="AX1885" s="13" t="s">
        <v>69</v>
      </c>
      <c r="AY1885" s="243" t="s">
        <v>238</v>
      </c>
    </row>
    <row r="1886" s="13" customFormat="1">
      <c r="A1886" s="13"/>
      <c r="B1886" s="234"/>
      <c r="C1886" s="235"/>
      <c r="D1886" s="227" t="s">
        <v>248</v>
      </c>
      <c r="E1886" s="236" t="s">
        <v>19</v>
      </c>
      <c r="F1886" s="237" t="s">
        <v>342</v>
      </c>
      <c r="G1886" s="235"/>
      <c r="H1886" s="236" t="s">
        <v>19</v>
      </c>
      <c r="I1886" s="238"/>
      <c r="J1886" s="235"/>
      <c r="K1886" s="235"/>
      <c r="L1886" s="239"/>
      <c r="M1886" s="240"/>
      <c r="N1886" s="241"/>
      <c r="O1886" s="241"/>
      <c r="P1886" s="241"/>
      <c r="Q1886" s="241"/>
      <c r="R1886" s="241"/>
      <c r="S1886" s="241"/>
      <c r="T1886" s="242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3" t="s">
        <v>248</v>
      </c>
      <c r="AU1886" s="243" t="s">
        <v>78</v>
      </c>
      <c r="AV1886" s="13" t="s">
        <v>76</v>
      </c>
      <c r="AW1886" s="13" t="s">
        <v>32</v>
      </c>
      <c r="AX1886" s="13" t="s">
        <v>69</v>
      </c>
      <c r="AY1886" s="243" t="s">
        <v>238</v>
      </c>
    </row>
    <row r="1887" s="13" customFormat="1">
      <c r="A1887" s="13"/>
      <c r="B1887" s="234"/>
      <c r="C1887" s="235"/>
      <c r="D1887" s="227" t="s">
        <v>248</v>
      </c>
      <c r="E1887" s="236" t="s">
        <v>19</v>
      </c>
      <c r="F1887" s="237" t="s">
        <v>1657</v>
      </c>
      <c r="G1887" s="235"/>
      <c r="H1887" s="236" t="s">
        <v>19</v>
      </c>
      <c r="I1887" s="238"/>
      <c r="J1887" s="235"/>
      <c r="K1887" s="235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248</v>
      </c>
      <c r="AU1887" s="243" t="s">
        <v>78</v>
      </c>
      <c r="AV1887" s="13" t="s">
        <v>76</v>
      </c>
      <c r="AW1887" s="13" t="s">
        <v>32</v>
      </c>
      <c r="AX1887" s="13" t="s">
        <v>69</v>
      </c>
      <c r="AY1887" s="243" t="s">
        <v>238</v>
      </c>
    </row>
    <row r="1888" s="13" customFormat="1">
      <c r="A1888" s="13"/>
      <c r="B1888" s="234"/>
      <c r="C1888" s="235"/>
      <c r="D1888" s="227" t="s">
        <v>248</v>
      </c>
      <c r="E1888" s="236" t="s">
        <v>19</v>
      </c>
      <c r="F1888" s="237" t="s">
        <v>1658</v>
      </c>
      <c r="G1888" s="235"/>
      <c r="H1888" s="236" t="s">
        <v>19</v>
      </c>
      <c r="I1888" s="238"/>
      <c r="J1888" s="235"/>
      <c r="K1888" s="235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3" t="s">
        <v>248</v>
      </c>
      <c r="AU1888" s="243" t="s">
        <v>78</v>
      </c>
      <c r="AV1888" s="13" t="s">
        <v>76</v>
      </c>
      <c r="AW1888" s="13" t="s">
        <v>32</v>
      </c>
      <c r="AX1888" s="13" t="s">
        <v>69</v>
      </c>
      <c r="AY1888" s="243" t="s">
        <v>238</v>
      </c>
    </row>
    <row r="1889" s="14" customFormat="1">
      <c r="A1889" s="14"/>
      <c r="B1889" s="244"/>
      <c r="C1889" s="245"/>
      <c r="D1889" s="227" t="s">
        <v>248</v>
      </c>
      <c r="E1889" s="246" t="s">
        <v>19</v>
      </c>
      <c r="F1889" s="247" t="s">
        <v>1659</v>
      </c>
      <c r="G1889" s="245"/>
      <c r="H1889" s="248">
        <v>296.52800000000002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248</v>
      </c>
      <c r="AU1889" s="254" t="s">
        <v>78</v>
      </c>
      <c r="AV1889" s="14" t="s">
        <v>78</v>
      </c>
      <c r="AW1889" s="14" t="s">
        <v>32</v>
      </c>
      <c r="AX1889" s="14" t="s">
        <v>69</v>
      </c>
      <c r="AY1889" s="254" t="s">
        <v>238</v>
      </c>
    </row>
    <row r="1890" s="15" customFormat="1">
      <c r="A1890" s="15"/>
      <c r="B1890" s="255"/>
      <c r="C1890" s="256"/>
      <c r="D1890" s="227" t="s">
        <v>248</v>
      </c>
      <c r="E1890" s="257" t="s">
        <v>19</v>
      </c>
      <c r="F1890" s="258" t="s">
        <v>253</v>
      </c>
      <c r="G1890" s="256"/>
      <c r="H1890" s="259">
        <v>296.52800000000002</v>
      </c>
      <c r="I1890" s="260"/>
      <c r="J1890" s="256"/>
      <c r="K1890" s="256"/>
      <c r="L1890" s="261"/>
      <c r="M1890" s="262"/>
      <c r="N1890" s="263"/>
      <c r="O1890" s="263"/>
      <c r="P1890" s="263"/>
      <c r="Q1890" s="263"/>
      <c r="R1890" s="263"/>
      <c r="S1890" s="263"/>
      <c r="T1890" s="264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5" t="s">
        <v>248</v>
      </c>
      <c r="AU1890" s="265" t="s">
        <v>78</v>
      </c>
      <c r="AV1890" s="15" t="s">
        <v>244</v>
      </c>
      <c r="AW1890" s="15" t="s">
        <v>32</v>
      </c>
      <c r="AX1890" s="15" t="s">
        <v>76</v>
      </c>
      <c r="AY1890" s="265" t="s">
        <v>238</v>
      </c>
    </row>
    <row r="1891" s="2" customFormat="1" ht="24.15" customHeight="1">
      <c r="A1891" s="39"/>
      <c r="B1891" s="40"/>
      <c r="C1891" s="214" t="s">
        <v>1063</v>
      </c>
      <c r="D1891" s="214" t="s">
        <v>240</v>
      </c>
      <c r="E1891" s="215" t="s">
        <v>1660</v>
      </c>
      <c r="F1891" s="216" t="s">
        <v>1661</v>
      </c>
      <c r="G1891" s="217" t="s">
        <v>112</v>
      </c>
      <c r="H1891" s="218">
        <v>74.346999999999994</v>
      </c>
      <c r="I1891" s="219"/>
      <c r="J1891" s="220">
        <f>ROUND(I1891*H1891,2)</f>
        <v>0</v>
      </c>
      <c r="K1891" s="216" t="s">
        <v>243</v>
      </c>
      <c r="L1891" s="45"/>
      <c r="M1891" s="221" t="s">
        <v>19</v>
      </c>
      <c r="N1891" s="222" t="s">
        <v>40</v>
      </c>
      <c r="O1891" s="85"/>
      <c r="P1891" s="223">
        <f>O1891*H1891</f>
        <v>0</v>
      </c>
      <c r="Q1891" s="223">
        <v>0.00040000000000000002</v>
      </c>
      <c r="R1891" s="223">
        <f>Q1891*H1891</f>
        <v>0.029738799999999999</v>
      </c>
      <c r="S1891" s="223">
        <v>0</v>
      </c>
      <c r="T1891" s="224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25" t="s">
        <v>295</v>
      </c>
      <c r="AT1891" s="225" t="s">
        <v>240</v>
      </c>
      <c r="AU1891" s="225" t="s">
        <v>78</v>
      </c>
      <c r="AY1891" s="18" t="s">
        <v>238</v>
      </c>
      <c r="BE1891" s="226">
        <f>IF(N1891="základní",J1891,0)</f>
        <v>0</v>
      </c>
      <c r="BF1891" s="226">
        <f>IF(N1891="snížená",J1891,0)</f>
        <v>0</v>
      </c>
      <c r="BG1891" s="226">
        <f>IF(N1891="zákl. přenesená",J1891,0)</f>
        <v>0</v>
      </c>
      <c r="BH1891" s="226">
        <f>IF(N1891="sníž. přenesená",J1891,0)</f>
        <v>0</v>
      </c>
      <c r="BI1891" s="226">
        <f>IF(N1891="nulová",J1891,0)</f>
        <v>0</v>
      </c>
      <c r="BJ1891" s="18" t="s">
        <v>76</v>
      </c>
      <c r="BK1891" s="226">
        <f>ROUND(I1891*H1891,2)</f>
        <v>0</v>
      </c>
      <c r="BL1891" s="18" t="s">
        <v>295</v>
      </c>
      <c r="BM1891" s="225" t="s">
        <v>1662</v>
      </c>
    </row>
    <row r="1892" s="2" customFormat="1">
      <c r="A1892" s="39"/>
      <c r="B1892" s="40"/>
      <c r="C1892" s="41"/>
      <c r="D1892" s="227" t="s">
        <v>245</v>
      </c>
      <c r="E1892" s="41"/>
      <c r="F1892" s="228" t="s">
        <v>1661</v>
      </c>
      <c r="G1892" s="41"/>
      <c r="H1892" s="41"/>
      <c r="I1892" s="229"/>
      <c r="J1892" s="41"/>
      <c r="K1892" s="41"/>
      <c r="L1892" s="45"/>
      <c r="M1892" s="230"/>
      <c r="N1892" s="231"/>
      <c r="O1892" s="85"/>
      <c r="P1892" s="85"/>
      <c r="Q1892" s="85"/>
      <c r="R1892" s="85"/>
      <c r="S1892" s="85"/>
      <c r="T1892" s="86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245</v>
      </c>
      <c r="AU1892" s="18" t="s">
        <v>78</v>
      </c>
    </row>
    <row r="1893" s="2" customFormat="1">
      <c r="A1893" s="39"/>
      <c r="B1893" s="40"/>
      <c r="C1893" s="41"/>
      <c r="D1893" s="232" t="s">
        <v>246</v>
      </c>
      <c r="E1893" s="41"/>
      <c r="F1893" s="233" t="s">
        <v>1663</v>
      </c>
      <c r="G1893" s="41"/>
      <c r="H1893" s="41"/>
      <c r="I1893" s="229"/>
      <c r="J1893" s="41"/>
      <c r="K1893" s="41"/>
      <c r="L1893" s="45"/>
      <c r="M1893" s="230"/>
      <c r="N1893" s="231"/>
      <c r="O1893" s="85"/>
      <c r="P1893" s="85"/>
      <c r="Q1893" s="85"/>
      <c r="R1893" s="85"/>
      <c r="S1893" s="85"/>
      <c r="T1893" s="86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T1893" s="18" t="s">
        <v>246</v>
      </c>
      <c r="AU1893" s="18" t="s">
        <v>78</v>
      </c>
    </row>
    <row r="1894" s="13" customFormat="1">
      <c r="A1894" s="13"/>
      <c r="B1894" s="234"/>
      <c r="C1894" s="235"/>
      <c r="D1894" s="227" t="s">
        <v>248</v>
      </c>
      <c r="E1894" s="236" t="s">
        <v>19</v>
      </c>
      <c r="F1894" s="237" t="s">
        <v>1664</v>
      </c>
      <c r="G1894" s="235"/>
      <c r="H1894" s="236" t="s">
        <v>19</v>
      </c>
      <c r="I1894" s="238"/>
      <c r="J1894" s="235"/>
      <c r="K1894" s="235"/>
      <c r="L1894" s="239"/>
      <c r="M1894" s="240"/>
      <c r="N1894" s="241"/>
      <c r="O1894" s="241"/>
      <c r="P1894" s="241"/>
      <c r="Q1894" s="241"/>
      <c r="R1894" s="241"/>
      <c r="S1894" s="241"/>
      <c r="T1894" s="242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3" t="s">
        <v>248</v>
      </c>
      <c r="AU1894" s="243" t="s">
        <v>78</v>
      </c>
      <c r="AV1894" s="13" t="s">
        <v>76</v>
      </c>
      <c r="AW1894" s="13" t="s">
        <v>32</v>
      </c>
      <c r="AX1894" s="13" t="s">
        <v>69</v>
      </c>
      <c r="AY1894" s="243" t="s">
        <v>238</v>
      </c>
    </row>
    <row r="1895" s="14" customFormat="1">
      <c r="A1895" s="14"/>
      <c r="B1895" s="244"/>
      <c r="C1895" s="245"/>
      <c r="D1895" s="227" t="s">
        <v>248</v>
      </c>
      <c r="E1895" s="246" t="s">
        <v>19</v>
      </c>
      <c r="F1895" s="247" t="s">
        <v>1665</v>
      </c>
      <c r="G1895" s="245"/>
      <c r="H1895" s="248">
        <v>74.346999999999994</v>
      </c>
      <c r="I1895" s="249"/>
      <c r="J1895" s="245"/>
      <c r="K1895" s="245"/>
      <c r="L1895" s="250"/>
      <c r="M1895" s="251"/>
      <c r="N1895" s="252"/>
      <c r="O1895" s="252"/>
      <c r="P1895" s="252"/>
      <c r="Q1895" s="252"/>
      <c r="R1895" s="252"/>
      <c r="S1895" s="252"/>
      <c r="T1895" s="25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4" t="s">
        <v>248</v>
      </c>
      <c r="AU1895" s="254" t="s">
        <v>78</v>
      </c>
      <c r="AV1895" s="14" t="s">
        <v>78</v>
      </c>
      <c r="AW1895" s="14" t="s">
        <v>32</v>
      </c>
      <c r="AX1895" s="14" t="s">
        <v>69</v>
      </c>
      <c r="AY1895" s="254" t="s">
        <v>238</v>
      </c>
    </row>
    <row r="1896" s="15" customFormat="1">
      <c r="A1896" s="15"/>
      <c r="B1896" s="255"/>
      <c r="C1896" s="256"/>
      <c r="D1896" s="227" t="s">
        <v>248</v>
      </c>
      <c r="E1896" s="257" t="s">
        <v>19</v>
      </c>
      <c r="F1896" s="258" t="s">
        <v>253</v>
      </c>
      <c r="G1896" s="256"/>
      <c r="H1896" s="259">
        <v>74.346999999999994</v>
      </c>
      <c r="I1896" s="260"/>
      <c r="J1896" s="256"/>
      <c r="K1896" s="256"/>
      <c r="L1896" s="261"/>
      <c r="M1896" s="262"/>
      <c r="N1896" s="263"/>
      <c r="O1896" s="263"/>
      <c r="P1896" s="263"/>
      <c r="Q1896" s="263"/>
      <c r="R1896" s="263"/>
      <c r="S1896" s="263"/>
      <c r="T1896" s="264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5" t="s">
        <v>248</v>
      </c>
      <c r="AU1896" s="265" t="s">
        <v>78</v>
      </c>
      <c r="AV1896" s="15" t="s">
        <v>244</v>
      </c>
      <c r="AW1896" s="15" t="s">
        <v>32</v>
      </c>
      <c r="AX1896" s="15" t="s">
        <v>76</v>
      </c>
      <c r="AY1896" s="265" t="s">
        <v>238</v>
      </c>
    </row>
    <row r="1897" s="2" customFormat="1" ht="55.5" customHeight="1">
      <c r="A1897" s="39"/>
      <c r="B1897" s="40"/>
      <c r="C1897" s="277" t="s">
        <v>1666</v>
      </c>
      <c r="D1897" s="277" t="s">
        <v>425</v>
      </c>
      <c r="E1897" s="278" t="s">
        <v>1667</v>
      </c>
      <c r="F1897" s="279" t="s">
        <v>1668</v>
      </c>
      <c r="G1897" s="280" t="s">
        <v>112</v>
      </c>
      <c r="H1897" s="281">
        <v>86.650999999999996</v>
      </c>
      <c r="I1897" s="282"/>
      <c r="J1897" s="283">
        <f>ROUND(I1897*H1897,2)</f>
        <v>0</v>
      </c>
      <c r="K1897" s="279" t="s">
        <v>243</v>
      </c>
      <c r="L1897" s="284"/>
      <c r="M1897" s="285" t="s">
        <v>19</v>
      </c>
      <c r="N1897" s="286" t="s">
        <v>40</v>
      </c>
      <c r="O1897" s="85"/>
      <c r="P1897" s="223">
        <f>O1897*H1897</f>
        <v>0</v>
      </c>
      <c r="Q1897" s="223">
        <v>0.0044999999999999997</v>
      </c>
      <c r="R1897" s="223">
        <f>Q1897*H1897</f>
        <v>0.38992949999999993</v>
      </c>
      <c r="S1897" s="223">
        <v>0</v>
      </c>
      <c r="T1897" s="224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25" t="s">
        <v>371</v>
      </c>
      <c r="AT1897" s="225" t="s">
        <v>425</v>
      </c>
      <c r="AU1897" s="225" t="s">
        <v>78</v>
      </c>
      <c r="AY1897" s="18" t="s">
        <v>238</v>
      </c>
      <c r="BE1897" s="226">
        <f>IF(N1897="základní",J1897,0)</f>
        <v>0</v>
      </c>
      <c r="BF1897" s="226">
        <f>IF(N1897="snížená",J1897,0)</f>
        <v>0</v>
      </c>
      <c r="BG1897" s="226">
        <f>IF(N1897="zákl. přenesená",J1897,0)</f>
        <v>0</v>
      </c>
      <c r="BH1897" s="226">
        <f>IF(N1897="sníž. přenesená",J1897,0)</f>
        <v>0</v>
      </c>
      <c r="BI1897" s="226">
        <f>IF(N1897="nulová",J1897,0)</f>
        <v>0</v>
      </c>
      <c r="BJ1897" s="18" t="s">
        <v>76</v>
      </c>
      <c r="BK1897" s="226">
        <f>ROUND(I1897*H1897,2)</f>
        <v>0</v>
      </c>
      <c r="BL1897" s="18" t="s">
        <v>295</v>
      </c>
      <c r="BM1897" s="225" t="s">
        <v>1669</v>
      </c>
    </row>
    <row r="1898" s="2" customFormat="1">
      <c r="A1898" s="39"/>
      <c r="B1898" s="40"/>
      <c r="C1898" s="41"/>
      <c r="D1898" s="227" t="s">
        <v>245</v>
      </c>
      <c r="E1898" s="41"/>
      <c r="F1898" s="228" t="s">
        <v>1668</v>
      </c>
      <c r="G1898" s="41"/>
      <c r="H1898" s="41"/>
      <c r="I1898" s="229"/>
      <c r="J1898" s="41"/>
      <c r="K1898" s="41"/>
      <c r="L1898" s="45"/>
      <c r="M1898" s="230"/>
      <c r="N1898" s="231"/>
      <c r="O1898" s="85"/>
      <c r="P1898" s="85"/>
      <c r="Q1898" s="85"/>
      <c r="R1898" s="85"/>
      <c r="S1898" s="85"/>
      <c r="T1898" s="86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T1898" s="18" t="s">
        <v>245</v>
      </c>
      <c r="AU1898" s="18" t="s">
        <v>78</v>
      </c>
    </row>
    <row r="1899" s="14" customFormat="1">
      <c r="A1899" s="14"/>
      <c r="B1899" s="244"/>
      <c r="C1899" s="245"/>
      <c r="D1899" s="227" t="s">
        <v>248</v>
      </c>
      <c r="E1899" s="246" t="s">
        <v>19</v>
      </c>
      <c r="F1899" s="247" t="s">
        <v>1670</v>
      </c>
      <c r="G1899" s="245"/>
      <c r="H1899" s="248">
        <v>86.651428499999994</v>
      </c>
      <c r="I1899" s="249"/>
      <c r="J1899" s="245"/>
      <c r="K1899" s="245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4" t="s">
        <v>248</v>
      </c>
      <c r="AU1899" s="254" t="s">
        <v>78</v>
      </c>
      <c r="AV1899" s="14" t="s">
        <v>78</v>
      </c>
      <c r="AW1899" s="14" t="s">
        <v>32</v>
      </c>
      <c r="AX1899" s="14" t="s">
        <v>69</v>
      </c>
      <c r="AY1899" s="254" t="s">
        <v>238</v>
      </c>
    </row>
    <row r="1900" s="15" customFormat="1">
      <c r="A1900" s="15"/>
      <c r="B1900" s="255"/>
      <c r="C1900" s="256"/>
      <c r="D1900" s="227" t="s">
        <v>248</v>
      </c>
      <c r="E1900" s="257" t="s">
        <v>19</v>
      </c>
      <c r="F1900" s="258" t="s">
        <v>253</v>
      </c>
      <c r="G1900" s="256"/>
      <c r="H1900" s="259">
        <v>86.651428499999994</v>
      </c>
      <c r="I1900" s="260"/>
      <c r="J1900" s="256"/>
      <c r="K1900" s="256"/>
      <c r="L1900" s="261"/>
      <c r="M1900" s="262"/>
      <c r="N1900" s="263"/>
      <c r="O1900" s="263"/>
      <c r="P1900" s="263"/>
      <c r="Q1900" s="263"/>
      <c r="R1900" s="263"/>
      <c r="S1900" s="263"/>
      <c r="T1900" s="264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65" t="s">
        <v>248</v>
      </c>
      <c r="AU1900" s="265" t="s">
        <v>78</v>
      </c>
      <c r="AV1900" s="15" t="s">
        <v>244</v>
      </c>
      <c r="AW1900" s="15" t="s">
        <v>32</v>
      </c>
      <c r="AX1900" s="15" t="s">
        <v>76</v>
      </c>
      <c r="AY1900" s="265" t="s">
        <v>238</v>
      </c>
    </row>
    <row r="1901" s="2" customFormat="1" ht="24.15" customHeight="1">
      <c r="A1901" s="39"/>
      <c r="B1901" s="40"/>
      <c r="C1901" s="214" t="s">
        <v>1068</v>
      </c>
      <c r="D1901" s="214" t="s">
        <v>240</v>
      </c>
      <c r="E1901" s="215" t="s">
        <v>1671</v>
      </c>
      <c r="F1901" s="216" t="s">
        <v>1672</v>
      </c>
      <c r="G1901" s="217" t="s">
        <v>112</v>
      </c>
      <c r="H1901" s="218">
        <v>11.263</v>
      </c>
      <c r="I1901" s="219"/>
      <c r="J1901" s="220">
        <f>ROUND(I1901*H1901,2)</f>
        <v>0</v>
      </c>
      <c r="K1901" s="216" t="s">
        <v>243</v>
      </c>
      <c r="L1901" s="45"/>
      <c r="M1901" s="221" t="s">
        <v>19</v>
      </c>
      <c r="N1901" s="222" t="s">
        <v>40</v>
      </c>
      <c r="O1901" s="85"/>
      <c r="P1901" s="223">
        <f>O1901*H1901</f>
        <v>0</v>
      </c>
      <c r="Q1901" s="223">
        <v>0.00040000000000000002</v>
      </c>
      <c r="R1901" s="223">
        <f>Q1901*H1901</f>
        <v>0.0045052</v>
      </c>
      <c r="S1901" s="223">
        <v>0</v>
      </c>
      <c r="T1901" s="224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25" t="s">
        <v>295</v>
      </c>
      <c r="AT1901" s="225" t="s">
        <v>240</v>
      </c>
      <c r="AU1901" s="225" t="s">
        <v>78</v>
      </c>
      <c r="AY1901" s="18" t="s">
        <v>238</v>
      </c>
      <c r="BE1901" s="226">
        <f>IF(N1901="základní",J1901,0)</f>
        <v>0</v>
      </c>
      <c r="BF1901" s="226">
        <f>IF(N1901="snížená",J1901,0)</f>
        <v>0</v>
      </c>
      <c r="BG1901" s="226">
        <f>IF(N1901="zákl. přenesená",J1901,0)</f>
        <v>0</v>
      </c>
      <c r="BH1901" s="226">
        <f>IF(N1901="sníž. přenesená",J1901,0)</f>
        <v>0</v>
      </c>
      <c r="BI1901" s="226">
        <f>IF(N1901="nulová",J1901,0)</f>
        <v>0</v>
      </c>
      <c r="BJ1901" s="18" t="s">
        <v>76</v>
      </c>
      <c r="BK1901" s="226">
        <f>ROUND(I1901*H1901,2)</f>
        <v>0</v>
      </c>
      <c r="BL1901" s="18" t="s">
        <v>295</v>
      </c>
      <c r="BM1901" s="225" t="s">
        <v>1673</v>
      </c>
    </row>
    <row r="1902" s="2" customFormat="1">
      <c r="A1902" s="39"/>
      <c r="B1902" s="40"/>
      <c r="C1902" s="41"/>
      <c r="D1902" s="227" t="s">
        <v>245</v>
      </c>
      <c r="E1902" s="41"/>
      <c r="F1902" s="228" t="s">
        <v>1672</v>
      </c>
      <c r="G1902" s="41"/>
      <c r="H1902" s="41"/>
      <c r="I1902" s="229"/>
      <c r="J1902" s="41"/>
      <c r="K1902" s="41"/>
      <c r="L1902" s="45"/>
      <c r="M1902" s="230"/>
      <c r="N1902" s="231"/>
      <c r="O1902" s="85"/>
      <c r="P1902" s="85"/>
      <c r="Q1902" s="85"/>
      <c r="R1902" s="85"/>
      <c r="S1902" s="85"/>
      <c r="T1902" s="86"/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T1902" s="18" t="s">
        <v>245</v>
      </c>
      <c r="AU1902" s="18" t="s">
        <v>78</v>
      </c>
    </row>
    <row r="1903" s="2" customFormat="1">
      <c r="A1903" s="39"/>
      <c r="B1903" s="40"/>
      <c r="C1903" s="41"/>
      <c r="D1903" s="232" t="s">
        <v>246</v>
      </c>
      <c r="E1903" s="41"/>
      <c r="F1903" s="233" t="s">
        <v>1674</v>
      </c>
      <c r="G1903" s="41"/>
      <c r="H1903" s="41"/>
      <c r="I1903" s="229"/>
      <c r="J1903" s="41"/>
      <c r="K1903" s="41"/>
      <c r="L1903" s="45"/>
      <c r="M1903" s="230"/>
      <c r="N1903" s="231"/>
      <c r="O1903" s="85"/>
      <c r="P1903" s="85"/>
      <c r="Q1903" s="85"/>
      <c r="R1903" s="85"/>
      <c r="S1903" s="85"/>
      <c r="T1903" s="86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T1903" s="18" t="s">
        <v>246</v>
      </c>
      <c r="AU1903" s="18" t="s">
        <v>78</v>
      </c>
    </row>
    <row r="1904" s="13" customFormat="1">
      <c r="A1904" s="13"/>
      <c r="B1904" s="234"/>
      <c r="C1904" s="235"/>
      <c r="D1904" s="227" t="s">
        <v>248</v>
      </c>
      <c r="E1904" s="236" t="s">
        <v>19</v>
      </c>
      <c r="F1904" s="237" t="s">
        <v>1675</v>
      </c>
      <c r="G1904" s="235"/>
      <c r="H1904" s="236" t="s">
        <v>19</v>
      </c>
      <c r="I1904" s="238"/>
      <c r="J1904" s="235"/>
      <c r="K1904" s="235"/>
      <c r="L1904" s="239"/>
      <c r="M1904" s="240"/>
      <c r="N1904" s="241"/>
      <c r="O1904" s="241"/>
      <c r="P1904" s="241"/>
      <c r="Q1904" s="241"/>
      <c r="R1904" s="241"/>
      <c r="S1904" s="241"/>
      <c r="T1904" s="24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3" t="s">
        <v>248</v>
      </c>
      <c r="AU1904" s="243" t="s">
        <v>78</v>
      </c>
      <c r="AV1904" s="13" t="s">
        <v>76</v>
      </c>
      <c r="AW1904" s="13" t="s">
        <v>32</v>
      </c>
      <c r="AX1904" s="13" t="s">
        <v>69</v>
      </c>
      <c r="AY1904" s="243" t="s">
        <v>238</v>
      </c>
    </row>
    <row r="1905" s="14" customFormat="1">
      <c r="A1905" s="14"/>
      <c r="B1905" s="244"/>
      <c r="C1905" s="245"/>
      <c r="D1905" s="227" t="s">
        <v>248</v>
      </c>
      <c r="E1905" s="246" t="s">
        <v>19</v>
      </c>
      <c r="F1905" s="247" t="s">
        <v>1676</v>
      </c>
      <c r="G1905" s="245"/>
      <c r="H1905" s="248">
        <v>11.263</v>
      </c>
      <c r="I1905" s="249"/>
      <c r="J1905" s="245"/>
      <c r="K1905" s="245"/>
      <c r="L1905" s="250"/>
      <c r="M1905" s="251"/>
      <c r="N1905" s="252"/>
      <c r="O1905" s="252"/>
      <c r="P1905" s="252"/>
      <c r="Q1905" s="252"/>
      <c r="R1905" s="252"/>
      <c r="S1905" s="252"/>
      <c r="T1905" s="253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4" t="s">
        <v>248</v>
      </c>
      <c r="AU1905" s="254" t="s">
        <v>78</v>
      </c>
      <c r="AV1905" s="14" t="s">
        <v>78</v>
      </c>
      <c r="AW1905" s="14" t="s">
        <v>32</v>
      </c>
      <c r="AX1905" s="14" t="s">
        <v>69</v>
      </c>
      <c r="AY1905" s="254" t="s">
        <v>238</v>
      </c>
    </row>
    <row r="1906" s="15" customFormat="1">
      <c r="A1906" s="15"/>
      <c r="B1906" s="255"/>
      <c r="C1906" s="256"/>
      <c r="D1906" s="227" t="s">
        <v>248</v>
      </c>
      <c r="E1906" s="257" t="s">
        <v>19</v>
      </c>
      <c r="F1906" s="258" t="s">
        <v>253</v>
      </c>
      <c r="G1906" s="256"/>
      <c r="H1906" s="259">
        <v>11.263</v>
      </c>
      <c r="I1906" s="260"/>
      <c r="J1906" s="256"/>
      <c r="K1906" s="256"/>
      <c r="L1906" s="261"/>
      <c r="M1906" s="262"/>
      <c r="N1906" s="263"/>
      <c r="O1906" s="263"/>
      <c r="P1906" s="263"/>
      <c r="Q1906" s="263"/>
      <c r="R1906" s="263"/>
      <c r="S1906" s="263"/>
      <c r="T1906" s="264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65" t="s">
        <v>248</v>
      </c>
      <c r="AU1906" s="265" t="s">
        <v>78</v>
      </c>
      <c r="AV1906" s="15" t="s">
        <v>244</v>
      </c>
      <c r="AW1906" s="15" t="s">
        <v>32</v>
      </c>
      <c r="AX1906" s="15" t="s">
        <v>76</v>
      </c>
      <c r="AY1906" s="265" t="s">
        <v>238</v>
      </c>
    </row>
    <row r="1907" s="2" customFormat="1" ht="55.5" customHeight="1">
      <c r="A1907" s="39"/>
      <c r="B1907" s="40"/>
      <c r="C1907" s="277" t="s">
        <v>1677</v>
      </c>
      <c r="D1907" s="277" t="s">
        <v>425</v>
      </c>
      <c r="E1907" s="278" t="s">
        <v>1667</v>
      </c>
      <c r="F1907" s="279" t="s">
        <v>1668</v>
      </c>
      <c r="G1907" s="280" t="s">
        <v>112</v>
      </c>
      <c r="H1907" s="281">
        <v>13.752000000000001</v>
      </c>
      <c r="I1907" s="282"/>
      <c r="J1907" s="283">
        <f>ROUND(I1907*H1907,2)</f>
        <v>0</v>
      </c>
      <c r="K1907" s="279" t="s">
        <v>243</v>
      </c>
      <c r="L1907" s="284"/>
      <c r="M1907" s="285" t="s">
        <v>19</v>
      </c>
      <c r="N1907" s="286" t="s">
        <v>40</v>
      </c>
      <c r="O1907" s="85"/>
      <c r="P1907" s="223">
        <f>O1907*H1907</f>
        <v>0</v>
      </c>
      <c r="Q1907" s="223">
        <v>0.0044999999999999997</v>
      </c>
      <c r="R1907" s="223">
        <f>Q1907*H1907</f>
        <v>0.061884000000000002</v>
      </c>
      <c r="S1907" s="223">
        <v>0</v>
      </c>
      <c r="T1907" s="224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25" t="s">
        <v>371</v>
      </c>
      <c r="AT1907" s="225" t="s">
        <v>425</v>
      </c>
      <c r="AU1907" s="225" t="s">
        <v>78</v>
      </c>
      <c r="AY1907" s="18" t="s">
        <v>238</v>
      </c>
      <c r="BE1907" s="226">
        <f>IF(N1907="základní",J1907,0)</f>
        <v>0</v>
      </c>
      <c r="BF1907" s="226">
        <f>IF(N1907="snížená",J1907,0)</f>
        <v>0</v>
      </c>
      <c r="BG1907" s="226">
        <f>IF(N1907="zákl. přenesená",J1907,0)</f>
        <v>0</v>
      </c>
      <c r="BH1907" s="226">
        <f>IF(N1907="sníž. přenesená",J1907,0)</f>
        <v>0</v>
      </c>
      <c r="BI1907" s="226">
        <f>IF(N1907="nulová",J1907,0)</f>
        <v>0</v>
      </c>
      <c r="BJ1907" s="18" t="s">
        <v>76</v>
      </c>
      <c r="BK1907" s="226">
        <f>ROUND(I1907*H1907,2)</f>
        <v>0</v>
      </c>
      <c r="BL1907" s="18" t="s">
        <v>295</v>
      </c>
      <c r="BM1907" s="225" t="s">
        <v>1678</v>
      </c>
    </row>
    <row r="1908" s="2" customFormat="1">
      <c r="A1908" s="39"/>
      <c r="B1908" s="40"/>
      <c r="C1908" s="41"/>
      <c r="D1908" s="227" t="s">
        <v>245</v>
      </c>
      <c r="E1908" s="41"/>
      <c r="F1908" s="228" t="s">
        <v>1668</v>
      </c>
      <c r="G1908" s="41"/>
      <c r="H1908" s="41"/>
      <c r="I1908" s="229"/>
      <c r="J1908" s="41"/>
      <c r="K1908" s="41"/>
      <c r="L1908" s="45"/>
      <c r="M1908" s="230"/>
      <c r="N1908" s="231"/>
      <c r="O1908" s="85"/>
      <c r="P1908" s="85"/>
      <c r="Q1908" s="85"/>
      <c r="R1908" s="85"/>
      <c r="S1908" s="85"/>
      <c r="T1908" s="86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T1908" s="18" t="s">
        <v>245</v>
      </c>
      <c r="AU1908" s="18" t="s">
        <v>78</v>
      </c>
    </row>
    <row r="1909" s="14" customFormat="1">
      <c r="A1909" s="14"/>
      <c r="B1909" s="244"/>
      <c r="C1909" s="245"/>
      <c r="D1909" s="227" t="s">
        <v>248</v>
      </c>
      <c r="E1909" s="246" t="s">
        <v>19</v>
      </c>
      <c r="F1909" s="247" t="s">
        <v>1679</v>
      </c>
      <c r="G1909" s="245"/>
      <c r="H1909" s="248">
        <v>13.752122999999999</v>
      </c>
      <c r="I1909" s="249"/>
      <c r="J1909" s="245"/>
      <c r="K1909" s="245"/>
      <c r="L1909" s="250"/>
      <c r="M1909" s="251"/>
      <c r="N1909" s="252"/>
      <c r="O1909" s="252"/>
      <c r="P1909" s="252"/>
      <c r="Q1909" s="252"/>
      <c r="R1909" s="252"/>
      <c r="S1909" s="252"/>
      <c r="T1909" s="253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4" t="s">
        <v>248</v>
      </c>
      <c r="AU1909" s="254" t="s">
        <v>78</v>
      </c>
      <c r="AV1909" s="14" t="s">
        <v>78</v>
      </c>
      <c r="AW1909" s="14" t="s">
        <v>32</v>
      </c>
      <c r="AX1909" s="14" t="s">
        <v>69</v>
      </c>
      <c r="AY1909" s="254" t="s">
        <v>238</v>
      </c>
    </row>
    <row r="1910" s="15" customFormat="1">
      <c r="A1910" s="15"/>
      <c r="B1910" s="255"/>
      <c r="C1910" s="256"/>
      <c r="D1910" s="227" t="s">
        <v>248</v>
      </c>
      <c r="E1910" s="257" t="s">
        <v>19</v>
      </c>
      <c r="F1910" s="258" t="s">
        <v>253</v>
      </c>
      <c r="G1910" s="256"/>
      <c r="H1910" s="259">
        <v>13.752122999999999</v>
      </c>
      <c r="I1910" s="260"/>
      <c r="J1910" s="256"/>
      <c r="K1910" s="256"/>
      <c r="L1910" s="261"/>
      <c r="M1910" s="262"/>
      <c r="N1910" s="263"/>
      <c r="O1910" s="263"/>
      <c r="P1910" s="263"/>
      <c r="Q1910" s="263"/>
      <c r="R1910" s="263"/>
      <c r="S1910" s="263"/>
      <c r="T1910" s="264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5" t="s">
        <v>248</v>
      </c>
      <c r="AU1910" s="265" t="s">
        <v>78</v>
      </c>
      <c r="AV1910" s="15" t="s">
        <v>244</v>
      </c>
      <c r="AW1910" s="15" t="s">
        <v>32</v>
      </c>
      <c r="AX1910" s="15" t="s">
        <v>76</v>
      </c>
      <c r="AY1910" s="265" t="s">
        <v>238</v>
      </c>
    </row>
    <row r="1911" s="2" customFormat="1" ht="24.15" customHeight="1">
      <c r="A1911" s="39"/>
      <c r="B1911" s="40"/>
      <c r="C1911" s="214" t="s">
        <v>1074</v>
      </c>
      <c r="D1911" s="214" t="s">
        <v>240</v>
      </c>
      <c r="E1911" s="215" t="s">
        <v>1680</v>
      </c>
      <c r="F1911" s="216" t="s">
        <v>1681</v>
      </c>
      <c r="G1911" s="217" t="s">
        <v>112</v>
      </c>
      <c r="H1911" s="218">
        <v>81.545000000000002</v>
      </c>
      <c r="I1911" s="219"/>
      <c r="J1911" s="220">
        <f>ROUND(I1911*H1911,2)</f>
        <v>0</v>
      </c>
      <c r="K1911" s="216" t="s">
        <v>243</v>
      </c>
      <c r="L1911" s="45"/>
      <c r="M1911" s="221" t="s">
        <v>19</v>
      </c>
      <c r="N1911" s="222" t="s">
        <v>40</v>
      </c>
      <c r="O1911" s="85"/>
      <c r="P1911" s="223">
        <f>O1911*H1911</f>
        <v>0</v>
      </c>
      <c r="Q1911" s="223">
        <v>0.00035</v>
      </c>
      <c r="R1911" s="223">
        <f>Q1911*H1911</f>
        <v>0.02854075</v>
      </c>
      <c r="S1911" s="223">
        <v>0</v>
      </c>
      <c r="T1911" s="224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25" t="s">
        <v>295</v>
      </c>
      <c r="AT1911" s="225" t="s">
        <v>240</v>
      </c>
      <c r="AU1911" s="225" t="s">
        <v>78</v>
      </c>
      <c r="AY1911" s="18" t="s">
        <v>238</v>
      </c>
      <c r="BE1911" s="226">
        <f>IF(N1911="základní",J1911,0)</f>
        <v>0</v>
      </c>
      <c r="BF1911" s="226">
        <f>IF(N1911="snížená",J1911,0)</f>
        <v>0</v>
      </c>
      <c r="BG1911" s="226">
        <f>IF(N1911="zákl. přenesená",J1911,0)</f>
        <v>0</v>
      </c>
      <c r="BH1911" s="226">
        <f>IF(N1911="sníž. přenesená",J1911,0)</f>
        <v>0</v>
      </c>
      <c r="BI1911" s="226">
        <f>IF(N1911="nulová",J1911,0)</f>
        <v>0</v>
      </c>
      <c r="BJ1911" s="18" t="s">
        <v>76</v>
      </c>
      <c r="BK1911" s="226">
        <f>ROUND(I1911*H1911,2)</f>
        <v>0</v>
      </c>
      <c r="BL1911" s="18" t="s">
        <v>295</v>
      </c>
      <c r="BM1911" s="225" t="s">
        <v>1682</v>
      </c>
    </row>
    <row r="1912" s="2" customFormat="1">
      <c r="A1912" s="39"/>
      <c r="B1912" s="40"/>
      <c r="C1912" s="41"/>
      <c r="D1912" s="227" t="s">
        <v>245</v>
      </c>
      <c r="E1912" s="41"/>
      <c r="F1912" s="228" t="s">
        <v>1681</v>
      </c>
      <c r="G1912" s="41"/>
      <c r="H1912" s="41"/>
      <c r="I1912" s="229"/>
      <c r="J1912" s="41"/>
      <c r="K1912" s="41"/>
      <c r="L1912" s="45"/>
      <c r="M1912" s="230"/>
      <c r="N1912" s="231"/>
      <c r="O1912" s="85"/>
      <c r="P1912" s="85"/>
      <c r="Q1912" s="85"/>
      <c r="R1912" s="85"/>
      <c r="S1912" s="85"/>
      <c r="T1912" s="86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T1912" s="18" t="s">
        <v>245</v>
      </c>
      <c r="AU1912" s="18" t="s">
        <v>78</v>
      </c>
    </row>
    <row r="1913" s="2" customFormat="1">
      <c r="A1913" s="39"/>
      <c r="B1913" s="40"/>
      <c r="C1913" s="41"/>
      <c r="D1913" s="232" t="s">
        <v>246</v>
      </c>
      <c r="E1913" s="41"/>
      <c r="F1913" s="233" t="s">
        <v>1683</v>
      </c>
      <c r="G1913" s="41"/>
      <c r="H1913" s="41"/>
      <c r="I1913" s="229"/>
      <c r="J1913" s="41"/>
      <c r="K1913" s="41"/>
      <c r="L1913" s="45"/>
      <c r="M1913" s="230"/>
      <c r="N1913" s="231"/>
      <c r="O1913" s="85"/>
      <c r="P1913" s="85"/>
      <c r="Q1913" s="85"/>
      <c r="R1913" s="85"/>
      <c r="S1913" s="85"/>
      <c r="T1913" s="86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T1913" s="18" t="s">
        <v>246</v>
      </c>
      <c r="AU1913" s="18" t="s">
        <v>78</v>
      </c>
    </row>
    <row r="1914" s="13" customFormat="1">
      <c r="A1914" s="13"/>
      <c r="B1914" s="234"/>
      <c r="C1914" s="235"/>
      <c r="D1914" s="227" t="s">
        <v>248</v>
      </c>
      <c r="E1914" s="236" t="s">
        <v>19</v>
      </c>
      <c r="F1914" s="237" t="s">
        <v>341</v>
      </c>
      <c r="G1914" s="235"/>
      <c r="H1914" s="236" t="s">
        <v>19</v>
      </c>
      <c r="I1914" s="238"/>
      <c r="J1914" s="235"/>
      <c r="K1914" s="235"/>
      <c r="L1914" s="239"/>
      <c r="M1914" s="240"/>
      <c r="N1914" s="241"/>
      <c r="O1914" s="241"/>
      <c r="P1914" s="241"/>
      <c r="Q1914" s="241"/>
      <c r="R1914" s="241"/>
      <c r="S1914" s="241"/>
      <c r="T1914" s="24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3" t="s">
        <v>248</v>
      </c>
      <c r="AU1914" s="243" t="s">
        <v>78</v>
      </c>
      <c r="AV1914" s="13" t="s">
        <v>76</v>
      </c>
      <c r="AW1914" s="13" t="s">
        <v>32</v>
      </c>
      <c r="AX1914" s="13" t="s">
        <v>69</v>
      </c>
      <c r="AY1914" s="243" t="s">
        <v>238</v>
      </c>
    </row>
    <row r="1915" s="13" customFormat="1">
      <c r="A1915" s="13"/>
      <c r="B1915" s="234"/>
      <c r="C1915" s="235"/>
      <c r="D1915" s="227" t="s">
        <v>248</v>
      </c>
      <c r="E1915" s="236" t="s">
        <v>19</v>
      </c>
      <c r="F1915" s="237" t="s">
        <v>342</v>
      </c>
      <c r="G1915" s="235"/>
      <c r="H1915" s="236" t="s">
        <v>19</v>
      </c>
      <c r="I1915" s="238"/>
      <c r="J1915" s="235"/>
      <c r="K1915" s="235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248</v>
      </c>
      <c r="AU1915" s="243" t="s">
        <v>78</v>
      </c>
      <c r="AV1915" s="13" t="s">
        <v>76</v>
      </c>
      <c r="AW1915" s="13" t="s">
        <v>32</v>
      </c>
      <c r="AX1915" s="13" t="s">
        <v>69</v>
      </c>
      <c r="AY1915" s="243" t="s">
        <v>238</v>
      </c>
    </row>
    <row r="1916" s="13" customFormat="1">
      <c r="A1916" s="13"/>
      <c r="B1916" s="234"/>
      <c r="C1916" s="235"/>
      <c r="D1916" s="227" t="s">
        <v>248</v>
      </c>
      <c r="E1916" s="236" t="s">
        <v>19</v>
      </c>
      <c r="F1916" s="237" t="s">
        <v>399</v>
      </c>
      <c r="G1916" s="235"/>
      <c r="H1916" s="236" t="s">
        <v>19</v>
      </c>
      <c r="I1916" s="238"/>
      <c r="J1916" s="235"/>
      <c r="K1916" s="235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248</v>
      </c>
      <c r="AU1916" s="243" t="s">
        <v>78</v>
      </c>
      <c r="AV1916" s="13" t="s">
        <v>76</v>
      </c>
      <c r="AW1916" s="13" t="s">
        <v>32</v>
      </c>
      <c r="AX1916" s="13" t="s">
        <v>69</v>
      </c>
      <c r="AY1916" s="243" t="s">
        <v>238</v>
      </c>
    </row>
    <row r="1917" s="13" customFormat="1">
      <c r="A1917" s="13"/>
      <c r="B1917" s="234"/>
      <c r="C1917" s="235"/>
      <c r="D1917" s="227" t="s">
        <v>248</v>
      </c>
      <c r="E1917" s="236" t="s">
        <v>19</v>
      </c>
      <c r="F1917" s="237" t="s">
        <v>1658</v>
      </c>
      <c r="G1917" s="235"/>
      <c r="H1917" s="236" t="s">
        <v>19</v>
      </c>
      <c r="I1917" s="238"/>
      <c r="J1917" s="235"/>
      <c r="K1917" s="235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248</v>
      </c>
      <c r="AU1917" s="243" t="s">
        <v>78</v>
      </c>
      <c r="AV1917" s="13" t="s">
        <v>76</v>
      </c>
      <c r="AW1917" s="13" t="s">
        <v>32</v>
      </c>
      <c r="AX1917" s="13" t="s">
        <v>69</v>
      </c>
      <c r="AY1917" s="243" t="s">
        <v>238</v>
      </c>
    </row>
    <row r="1918" s="14" customFormat="1">
      <c r="A1918" s="14"/>
      <c r="B1918" s="244"/>
      <c r="C1918" s="245"/>
      <c r="D1918" s="227" t="s">
        <v>248</v>
      </c>
      <c r="E1918" s="246" t="s">
        <v>19</v>
      </c>
      <c r="F1918" s="247" t="s">
        <v>1684</v>
      </c>
      <c r="G1918" s="245"/>
      <c r="H1918" s="248">
        <v>81.545199999999994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248</v>
      </c>
      <c r="AU1918" s="254" t="s">
        <v>78</v>
      </c>
      <c r="AV1918" s="14" t="s">
        <v>78</v>
      </c>
      <c r="AW1918" s="14" t="s">
        <v>32</v>
      </c>
      <c r="AX1918" s="14" t="s">
        <v>69</v>
      </c>
      <c r="AY1918" s="254" t="s">
        <v>238</v>
      </c>
    </row>
    <row r="1919" s="15" customFormat="1">
      <c r="A1919" s="15"/>
      <c r="B1919" s="255"/>
      <c r="C1919" s="256"/>
      <c r="D1919" s="227" t="s">
        <v>248</v>
      </c>
      <c r="E1919" s="257" t="s">
        <v>19</v>
      </c>
      <c r="F1919" s="258" t="s">
        <v>253</v>
      </c>
      <c r="G1919" s="256"/>
      <c r="H1919" s="259">
        <v>81.545199999999994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248</v>
      </c>
      <c r="AU1919" s="265" t="s">
        <v>78</v>
      </c>
      <c r="AV1919" s="15" t="s">
        <v>244</v>
      </c>
      <c r="AW1919" s="15" t="s">
        <v>32</v>
      </c>
      <c r="AX1919" s="15" t="s">
        <v>76</v>
      </c>
      <c r="AY1919" s="265" t="s">
        <v>238</v>
      </c>
    </row>
    <row r="1920" s="2" customFormat="1" ht="24.15" customHeight="1">
      <c r="A1920" s="39"/>
      <c r="B1920" s="40"/>
      <c r="C1920" s="214" t="s">
        <v>1685</v>
      </c>
      <c r="D1920" s="214" t="s">
        <v>240</v>
      </c>
      <c r="E1920" s="215" t="s">
        <v>1686</v>
      </c>
      <c r="F1920" s="216" t="s">
        <v>1687</v>
      </c>
      <c r="G1920" s="217" t="s">
        <v>112</v>
      </c>
      <c r="H1920" s="218">
        <v>148.26400000000001</v>
      </c>
      <c r="I1920" s="219"/>
      <c r="J1920" s="220">
        <f>ROUND(I1920*H1920,2)</f>
        <v>0</v>
      </c>
      <c r="K1920" s="216" t="s">
        <v>243</v>
      </c>
      <c r="L1920" s="45"/>
      <c r="M1920" s="221" t="s">
        <v>19</v>
      </c>
      <c r="N1920" s="222" t="s">
        <v>40</v>
      </c>
      <c r="O1920" s="85"/>
      <c r="P1920" s="223">
        <f>O1920*H1920</f>
        <v>0</v>
      </c>
      <c r="Q1920" s="223">
        <v>0.00040000000000000002</v>
      </c>
      <c r="R1920" s="223">
        <f>Q1920*H1920</f>
        <v>0.059305600000000007</v>
      </c>
      <c r="S1920" s="223">
        <v>0</v>
      </c>
      <c r="T1920" s="224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25" t="s">
        <v>295</v>
      </c>
      <c r="AT1920" s="225" t="s">
        <v>240</v>
      </c>
      <c r="AU1920" s="225" t="s">
        <v>78</v>
      </c>
      <c r="AY1920" s="18" t="s">
        <v>238</v>
      </c>
      <c r="BE1920" s="226">
        <f>IF(N1920="základní",J1920,0)</f>
        <v>0</v>
      </c>
      <c r="BF1920" s="226">
        <f>IF(N1920="snížená",J1920,0)</f>
        <v>0</v>
      </c>
      <c r="BG1920" s="226">
        <f>IF(N1920="zákl. přenesená",J1920,0)</f>
        <v>0</v>
      </c>
      <c r="BH1920" s="226">
        <f>IF(N1920="sníž. přenesená",J1920,0)</f>
        <v>0</v>
      </c>
      <c r="BI1920" s="226">
        <f>IF(N1920="nulová",J1920,0)</f>
        <v>0</v>
      </c>
      <c r="BJ1920" s="18" t="s">
        <v>76</v>
      </c>
      <c r="BK1920" s="226">
        <f>ROUND(I1920*H1920,2)</f>
        <v>0</v>
      </c>
      <c r="BL1920" s="18" t="s">
        <v>295</v>
      </c>
      <c r="BM1920" s="225" t="s">
        <v>1688</v>
      </c>
    </row>
    <row r="1921" s="2" customFormat="1">
      <c r="A1921" s="39"/>
      <c r="B1921" s="40"/>
      <c r="C1921" s="41"/>
      <c r="D1921" s="227" t="s">
        <v>245</v>
      </c>
      <c r="E1921" s="41"/>
      <c r="F1921" s="228" t="s">
        <v>1687</v>
      </c>
      <c r="G1921" s="41"/>
      <c r="H1921" s="41"/>
      <c r="I1921" s="229"/>
      <c r="J1921" s="41"/>
      <c r="K1921" s="41"/>
      <c r="L1921" s="45"/>
      <c r="M1921" s="230"/>
      <c r="N1921" s="231"/>
      <c r="O1921" s="85"/>
      <c r="P1921" s="85"/>
      <c r="Q1921" s="85"/>
      <c r="R1921" s="85"/>
      <c r="S1921" s="85"/>
      <c r="T1921" s="86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T1921" s="18" t="s">
        <v>245</v>
      </c>
      <c r="AU1921" s="18" t="s">
        <v>78</v>
      </c>
    </row>
    <row r="1922" s="2" customFormat="1">
      <c r="A1922" s="39"/>
      <c r="B1922" s="40"/>
      <c r="C1922" s="41"/>
      <c r="D1922" s="232" t="s">
        <v>246</v>
      </c>
      <c r="E1922" s="41"/>
      <c r="F1922" s="233" t="s">
        <v>1689</v>
      </c>
      <c r="G1922" s="41"/>
      <c r="H1922" s="41"/>
      <c r="I1922" s="229"/>
      <c r="J1922" s="41"/>
      <c r="K1922" s="41"/>
      <c r="L1922" s="45"/>
      <c r="M1922" s="230"/>
      <c r="N1922" s="231"/>
      <c r="O1922" s="85"/>
      <c r="P1922" s="85"/>
      <c r="Q1922" s="85"/>
      <c r="R1922" s="85"/>
      <c r="S1922" s="85"/>
      <c r="T1922" s="86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T1922" s="18" t="s">
        <v>246</v>
      </c>
      <c r="AU1922" s="18" t="s">
        <v>78</v>
      </c>
    </row>
    <row r="1923" s="13" customFormat="1">
      <c r="A1923" s="13"/>
      <c r="B1923" s="234"/>
      <c r="C1923" s="235"/>
      <c r="D1923" s="227" t="s">
        <v>248</v>
      </c>
      <c r="E1923" s="236" t="s">
        <v>19</v>
      </c>
      <c r="F1923" s="237" t="s">
        <v>341</v>
      </c>
      <c r="G1923" s="235"/>
      <c r="H1923" s="236" t="s">
        <v>19</v>
      </c>
      <c r="I1923" s="238"/>
      <c r="J1923" s="235"/>
      <c r="K1923" s="235"/>
      <c r="L1923" s="239"/>
      <c r="M1923" s="240"/>
      <c r="N1923" s="241"/>
      <c r="O1923" s="241"/>
      <c r="P1923" s="241"/>
      <c r="Q1923" s="241"/>
      <c r="R1923" s="241"/>
      <c r="S1923" s="241"/>
      <c r="T1923" s="24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3" t="s">
        <v>248</v>
      </c>
      <c r="AU1923" s="243" t="s">
        <v>78</v>
      </c>
      <c r="AV1923" s="13" t="s">
        <v>76</v>
      </c>
      <c r="AW1923" s="13" t="s">
        <v>32</v>
      </c>
      <c r="AX1923" s="13" t="s">
        <v>69</v>
      </c>
      <c r="AY1923" s="243" t="s">
        <v>238</v>
      </c>
    </row>
    <row r="1924" s="13" customFormat="1">
      <c r="A1924" s="13"/>
      <c r="B1924" s="234"/>
      <c r="C1924" s="235"/>
      <c r="D1924" s="227" t="s">
        <v>248</v>
      </c>
      <c r="E1924" s="236" t="s">
        <v>19</v>
      </c>
      <c r="F1924" s="237" t="s">
        <v>342</v>
      </c>
      <c r="G1924" s="235"/>
      <c r="H1924" s="236" t="s">
        <v>19</v>
      </c>
      <c r="I1924" s="238"/>
      <c r="J1924" s="235"/>
      <c r="K1924" s="235"/>
      <c r="L1924" s="239"/>
      <c r="M1924" s="240"/>
      <c r="N1924" s="241"/>
      <c r="O1924" s="241"/>
      <c r="P1924" s="241"/>
      <c r="Q1924" s="241"/>
      <c r="R1924" s="241"/>
      <c r="S1924" s="241"/>
      <c r="T1924" s="242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3" t="s">
        <v>248</v>
      </c>
      <c r="AU1924" s="243" t="s">
        <v>78</v>
      </c>
      <c r="AV1924" s="13" t="s">
        <v>76</v>
      </c>
      <c r="AW1924" s="13" t="s">
        <v>32</v>
      </c>
      <c r="AX1924" s="13" t="s">
        <v>69</v>
      </c>
      <c r="AY1924" s="243" t="s">
        <v>238</v>
      </c>
    </row>
    <row r="1925" s="13" customFormat="1">
      <c r="A1925" s="13"/>
      <c r="B1925" s="234"/>
      <c r="C1925" s="235"/>
      <c r="D1925" s="227" t="s">
        <v>248</v>
      </c>
      <c r="E1925" s="236" t="s">
        <v>19</v>
      </c>
      <c r="F1925" s="237" t="s">
        <v>399</v>
      </c>
      <c r="G1925" s="235"/>
      <c r="H1925" s="236" t="s">
        <v>19</v>
      </c>
      <c r="I1925" s="238"/>
      <c r="J1925" s="235"/>
      <c r="K1925" s="235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248</v>
      </c>
      <c r="AU1925" s="243" t="s">
        <v>78</v>
      </c>
      <c r="AV1925" s="13" t="s">
        <v>76</v>
      </c>
      <c r="AW1925" s="13" t="s">
        <v>32</v>
      </c>
      <c r="AX1925" s="13" t="s">
        <v>69</v>
      </c>
      <c r="AY1925" s="243" t="s">
        <v>238</v>
      </c>
    </row>
    <row r="1926" s="13" customFormat="1">
      <c r="A1926" s="13"/>
      <c r="B1926" s="234"/>
      <c r="C1926" s="235"/>
      <c r="D1926" s="227" t="s">
        <v>248</v>
      </c>
      <c r="E1926" s="236" t="s">
        <v>19</v>
      </c>
      <c r="F1926" s="237" t="s">
        <v>1658</v>
      </c>
      <c r="G1926" s="235"/>
      <c r="H1926" s="236" t="s">
        <v>19</v>
      </c>
      <c r="I1926" s="238"/>
      <c r="J1926" s="235"/>
      <c r="K1926" s="235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248</v>
      </c>
      <c r="AU1926" s="243" t="s">
        <v>78</v>
      </c>
      <c r="AV1926" s="13" t="s">
        <v>76</v>
      </c>
      <c r="AW1926" s="13" t="s">
        <v>32</v>
      </c>
      <c r="AX1926" s="13" t="s">
        <v>69</v>
      </c>
      <c r="AY1926" s="243" t="s">
        <v>238</v>
      </c>
    </row>
    <row r="1927" s="14" customFormat="1">
      <c r="A1927" s="14"/>
      <c r="B1927" s="244"/>
      <c r="C1927" s="245"/>
      <c r="D1927" s="227" t="s">
        <v>248</v>
      </c>
      <c r="E1927" s="246" t="s">
        <v>19</v>
      </c>
      <c r="F1927" s="247" t="s">
        <v>1690</v>
      </c>
      <c r="G1927" s="245"/>
      <c r="H1927" s="248">
        <v>148.26400000000001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248</v>
      </c>
      <c r="AU1927" s="254" t="s">
        <v>78</v>
      </c>
      <c r="AV1927" s="14" t="s">
        <v>78</v>
      </c>
      <c r="AW1927" s="14" t="s">
        <v>32</v>
      </c>
      <c r="AX1927" s="14" t="s">
        <v>69</v>
      </c>
      <c r="AY1927" s="254" t="s">
        <v>238</v>
      </c>
    </row>
    <row r="1928" s="15" customFormat="1">
      <c r="A1928" s="15"/>
      <c r="B1928" s="255"/>
      <c r="C1928" s="256"/>
      <c r="D1928" s="227" t="s">
        <v>248</v>
      </c>
      <c r="E1928" s="257" t="s">
        <v>19</v>
      </c>
      <c r="F1928" s="258" t="s">
        <v>253</v>
      </c>
      <c r="G1928" s="256"/>
      <c r="H1928" s="259">
        <v>148.26400000000001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248</v>
      </c>
      <c r="AU1928" s="265" t="s">
        <v>78</v>
      </c>
      <c r="AV1928" s="15" t="s">
        <v>244</v>
      </c>
      <c r="AW1928" s="15" t="s">
        <v>32</v>
      </c>
      <c r="AX1928" s="15" t="s">
        <v>76</v>
      </c>
      <c r="AY1928" s="265" t="s">
        <v>238</v>
      </c>
    </row>
    <row r="1929" s="2" customFormat="1" ht="24.15" customHeight="1">
      <c r="A1929" s="39"/>
      <c r="B1929" s="40"/>
      <c r="C1929" s="214" t="s">
        <v>1081</v>
      </c>
      <c r="D1929" s="214" t="s">
        <v>240</v>
      </c>
      <c r="E1929" s="215" t="s">
        <v>1691</v>
      </c>
      <c r="F1929" s="216" t="s">
        <v>1692</v>
      </c>
      <c r="G1929" s="217" t="s">
        <v>107</v>
      </c>
      <c r="H1929" s="218">
        <v>148.26400000000001</v>
      </c>
      <c r="I1929" s="219"/>
      <c r="J1929" s="220">
        <f>ROUND(I1929*H1929,2)</f>
        <v>0</v>
      </c>
      <c r="K1929" s="216" t="s">
        <v>243</v>
      </c>
      <c r="L1929" s="45"/>
      <c r="M1929" s="221" t="s">
        <v>19</v>
      </c>
      <c r="N1929" s="222" t="s">
        <v>40</v>
      </c>
      <c r="O1929" s="85"/>
      <c r="P1929" s="223">
        <f>O1929*H1929</f>
        <v>0</v>
      </c>
      <c r="Q1929" s="223">
        <v>0.00016000000000000001</v>
      </c>
      <c r="R1929" s="223">
        <f>Q1929*H1929</f>
        <v>0.023722240000000002</v>
      </c>
      <c r="S1929" s="223">
        <v>0</v>
      </c>
      <c r="T1929" s="224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25" t="s">
        <v>295</v>
      </c>
      <c r="AT1929" s="225" t="s">
        <v>240</v>
      </c>
      <c r="AU1929" s="225" t="s">
        <v>78</v>
      </c>
      <c r="AY1929" s="18" t="s">
        <v>238</v>
      </c>
      <c r="BE1929" s="226">
        <f>IF(N1929="základní",J1929,0)</f>
        <v>0</v>
      </c>
      <c r="BF1929" s="226">
        <f>IF(N1929="snížená",J1929,0)</f>
        <v>0</v>
      </c>
      <c r="BG1929" s="226">
        <f>IF(N1929="zákl. přenesená",J1929,0)</f>
        <v>0</v>
      </c>
      <c r="BH1929" s="226">
        <f>IF(N1929="sníž. přenesená",J1929,0)</f>
        <v>0</v>
      </c>
      <c r="BI1929" s="226">
        <f>IF(N1929="nulová",J1929,0)</f>
        <v>0</v>
      </c>
      <c r="BJ1929" s="18" t="s">
        <v>76</v>
      </c>
      <c r="BK1929" s="226">
        <f>ROUND(I1929*H1929,2)</f>
        <v>0</v>
      </c>
      <c r="BL1929" s="18" t="s">
        <v>295</v>
      </c>
      <c r="BM1929" s="225" t="s">
        <v>1693</v>
      </c>
    </row>
    <row r="1930" s="2" customFormat="1">
      <c r="A1930" s="39"/>
      <c r="B1930" s="40"/>
      <c r="C1930" s="41"/>
      <c r="D1930" s="227" t="s">
        <v>245</v>
      </c>
      <c r="E1930" s="41"/>
      <c r="F1930" s="228" t="s">
        <v>1692</v>
      </c>
      <c r="G1930" s="41"/>
      <c r="H1930" s="41"/>
      <c r="I1930" s="229"/>
      <c r="J1930" s="41"/>
      <c r="K1930" s="41"/>
      <c r="L1930" s="45"/>
      <c r="M1930" s="230"/>
      <c r="N1930" s="231"/>
      <c r="O1930" s="85"/>
      <c r="P1930" s="85"/>
      <c r="Q1930" s="85"/>
      <c r="R1930" s="85"/>
      <c r="S1930" s="85"/>
      <c r="T1930" s="86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T1930" s="18" t="s">
        <v>245</v>
      </c>
      <c r="AU1930" s="18" t="s">
        <v>78</v>
      </c>
    </row>
    <row r="1931" s="2" customFormat="1">
      <c r="A1931" s="39"/>
      <c r="B1931" s="40"/>
      <c r="C1931" s="41"/>
      <c r="D1931" s="232" t="s">
        <v>246</v>
      </c>
      <c r="E1931" s="41"/>
      <c r="F1931" s="233" t="s">
        <v>1694</v>
      </c>
      <c r="G1931" s="41"/>
      <c r="H1931" s="41"/>
      <c r="I1931" s="229"/>
      <c r="J1931" s="41"/>
      <c r="K1931" s="41"/>
      <c r="L1931" s="45"/>
      <c r="M1931" s="230"/>
      <c r="N1931" s="231"/>
      <c r="O1931" s="85"/>
      <c r="P1931" s="85"/>
      <c r="Q1931" s="85"/>
      <c r="R1931" s="85"/>
      <c r="S1931" s="85"/>
      <c r="T1931" s="86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T1931" s="18" t="s">
        <v>246</v>
      </c>
      <c r="AU1931" s="18" t="s">
        <v>78</v>
      </c>
    </row>
    <row r="1932" s="13" customFormat="1">
      <c r="A1932" s="13"/>
      <c r="B1932" s="234"/>
      <c r="C1932" s="235"/>
      <c r="D1932" s="227" t="s">
        <v>248</v>
      </c>
      <c r="E1932" s="236" t="s">
        <v>19</v>
      </c>
      <c r="F1932" s="237" t="s">
        <v>341</v>
      </c>
      <c r="G1932" s="235"/>
      <c r="H1932" s="236" t="s">
        <v>19</v>
      </c>
      <c r="I1932" s="238"/>
      <c r="J1932" s="235"/>
      <c r="K1932" s="235"/>
      <c r="L1932" s="239"/>
      <c r="M1932" s="240"/>
      <c r="N1932" s="241"/>
      <c r="O1932" s="241"/>
      <c r="P1932" s="241"/>
      <c r="Q1932" s="241"/>
      <c r="R1932" s="241"/>
      <c r="S1932" s="241"/>
      <c r="T1932" s="24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3" t="s">
        <v>248</v>
      </c>
      <c r="AU1932" s="243" t="s">
        <v>78</v>
      </c>
      <c r="AV1932" s="13" t="s">
        <v>76</v>
      </c>
      <c r="AW1932" s="13" t="s">
        <v>32</v>
      </c>
      <c r="AX1932" s="13" t="s">
        <v>69</v>
      </c>
      <c r="AY1932" s="243" t="s">
        <v>238</v>
      </c>
    </row>
    <row r="1933" s="13" customFormat="1">
      <c r="A1933" s="13"/>
      <c r="B1933" s="234"/>
      <c r="C1933" s="235"/>
      <c r="D1933" s="227" t="s">
        <v>248</v>
      </c>
      <c r="E1933" s="236" t="s">
        <v>19</v>
      </c>
      <c r="F1933" s="237" t="s">
        <v>342</v>
      </c>
      <c r="G1933" s="235"/>
      <c r="H1933" s="236" t="s">
        <v>19</v>
      </c>
      <c r="I1933" s="238"/>
      <c r="J1933" s="235"/>
      <c r="K1933" s="235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248</v>
      </c>
      <c r="AU1933" s="243" t="s">
        <v>78</v>
      </c>
      <c r="AV1933" s="13" t="s">
        <v>76</v>
      </c>
      <c r="AW1933" s="13" t="s">
        <v>32</v>
      </c>
      <c r="AX1933" s="13" t="s">
        <v>69</v>
      </c>
      <c r="AY1933" s="243" t="s">
        <v>238</v>
      </c>
    </row>
    <row r="1934" s="14" customFormat="1">
      <c r="A1934" s="14"/>
      <c r="B1934" s="244"/>
      <c r="C1934" s="245"/>
      <c r="D1934" s="227" t="s">
        <v>248</v>
      </c>
      <c r="E1934" s="246" t="s">
        <v>19</v>
      </c>
      <c r="F1934" s="247" t="s">
        <v>1695</v>
      </c>
      <c r="G1934" s="245"/>
      <c r="H1934" s="248">
        <v>113.014</v>
      </c>
      <c r="I1934" s="249"/>
      <c r="J1934" s="245"/>
      <c r="K1934" s="245"/>
      <c r="L1934" s="250"/>
      <c r="M1934" s="251"/>
      <c r="N1934" s="252"/>
      <c r="O1934" s="252"/>
      <c r="P1934" s="252"/>
      <c r="Q1934" s="252"/>
      <c r="R1934" s="252"/>
      <c r="S1934" s="252"/>
      <c r="T1934" s="253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4" t="s">
        <v>248</v>
      </c>
      <c r="AU1934" s="254" t="s">
        <v>78</v>
      </c>
      <c r="AV1934" s="14" t="s">
        <v>78</v>
      </c>
      <c r="AW1934" s="14" t="s">
        <v>32</v>
      </c>
      <c r="AX1934" s="14" t="s">
        <v>69</v>
      </c>
      <c r="AY1934" s="254" t="s">
        <v>238</v>
      </c>
    </row>
    <row r="1935" s="14" customFormat="1">
      <c r="A1935" s="14"/>
      <c r="B1935" s="244"/>
      <c r="C1935" s="245"/>
      <c r="D1935" s="227" t="s">
        <v>248</v>
      </c>
      <c r="E1935" s="246" t="s">
        <v>19</v>
      </c>
      <c r="F1935" s="247" t="s">
        <v>1696</v>
      </c>
      <c r="G1935" s="245"/>
      <c r="H1935" s="248">
        <v>35.25</v>
      </c>
      <c r="I1935" s="249"/>
      <c r="J1935" s="245"/>
      <c r="K1935" s="245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4" t="s">
        <v>248</v>
      </c>
      <c r="AU1935" s="254" t="s">
        <v>78</v>
      </c>
      <c r="AV1935" s="14" t="s">
        <v>78</v>
      </c>
      <c r="AW1935" s="14" t="s">
        <v>32</v>
      </c>
      <c r="AX1935" s="14" t="s">
        <v>69</v>
      </c>
      <c r="AY1935" s="254" t="s">
        <v>238</v>
      </c>
    </row>
    <row r="1936" s="15" customFormat="1">
      <c r="A1936" s="15"/>
      <c r="B1936" s="255"/>
      <c r="C1936" s="256"/>
      <c r="D1936" s="227" t="s">
        <v>248</v>
      </c>
      <c r="E1936" s="257" t="s">
        <v>19</v>
      </c>
      <c r="F1936" s="258" t="s">
        <v>253</v>
      </c>
      <c r="G1936" s="256"/>
      <c r="H1936" s="259">
        <v>148.26400000000001</v>
      </c>
      <c r="I1936" s="260"/>
      <c r="J1936" s="256"/>
      <c r="K1936" s="256"/>
      <c r="L1936" s="261"/>
      <c r="M1936" s="262"/>
      <c r="N1936" s="263"/>
      <c r="O1936" s="263"/>
      <c r="P1936" s="263"/>
      <c r="Q1936" s="263"/>
      <c r="R1936" s="263"/>
      <c r="S1936" s="263"/>
      <c r="T1936" s="264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5" t="s">
        <v>248</v>
      </c>
      <c r="AU1936" s="265" t="s">
        <v>78</v>
      </c>
      <c r="AV1936" s="15" t="s">
        <v>244</v>
      </c>
      <c r="AW1936" s="15" t="s">
        <v>32</v>
      </c>
      <c r="AX1936" s="15" t="s">
        <v>76</v>
      </c>
      <c r="AY1936" s="265" t="s">
        <v>238</v>
      </c>
    </row>
    <row r="1937" s="2" customFormat="1" ht="33" customHeight="1">
      <c r="A1937" s="39"/>
      <c r="B1937" s="40"/>
      <c r="C1937" s="214" t="s">
        <v>1697</v>
      </c>
      <c r="D1937" s="214" t="s">
        <v>240</v>
      </c>
      <c r="E1937" s="215" t="s">
        <v>1698</v>
      </c>
      <c r="F1937" s="216" t="s">
        <v>1699</v>
      </c>
      <c r="G1937" s="217" t="s">
        <v>384</v>
      </c>
      <c r="H1937" s="218">
        <v>1.8129999999999999</v>
      </c>
      <c r="I1937" s="219"/>
      <c r="J1937" s="220">
        <f>ROUND(I1937*H1937,2)</f>
        <v>0</v>
      </c>
      <c r="K1937" s="216" t="s">
        <v>243</v>
      </c>
      <c r="L1937" s="45"/>
      <c r="M1937" s="221" t="s">
        <v>19</v>
      </c>
      <c r="N1937" s="222" t="s">
        <v>40</v>
      </c>
      <c r="O1937" s="85"/>
      <c r="P1937" s="223">
        <f>O1937*H1937</f>
        <v>0</v>
      </c>
      <c r="Q1937" s="223">
        <v>0</v>
      </c>
      <c r="R1937" s="223">
        <f>Q1937*H1937</f>
        <v>0</v>
      </c>
      <c r="S1937" s="223">
        <v>0</v>
      </c>
      <c r="T1937" s="224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25" t="s">
        <v>295</v>
      </c>
      <c r="AT1937" s="225" t="s">
        <v>240</v>
      </c>
      <c r="AU1937" s="225" t="s">
        <v>78</v>
      </c>
      <c r="AY1937" s="18" t="s">
        <v>238</v>
      </c>
      <c r="BE1937" s="226">
        <f>IF(N1937="základní",J1937,0)</f>
        <v>0</v>
      </c>
      <c r="BF1937" s="226">
        <f>IF(N1937="snížená",J1937,0)</f>
        <v>0</v>
      </c>
      <c r="BG1937" s="226">
        <f>IF(N1937="zákl. přenesená",J1937,0)</f>
        <v>0</v>
      </c>
      <c r="BH1937" s="226">
        <f>IF(N1937="sníž. přenesená",J1937,0)</f>
        <v>0</v>
      </c>
      <c r="BI1937" s="226">
        <f>IF(N1937="nulová",J1937,0)</f>
        <v>0</v>
      </c>
      <c r="BJ1937" s="18" t="s">
        <v>76</v>
      </c>
      <c r="BK1937" s="226">
        <f>ROUND(I1937*H1937,2)</f>
        <v>0</v>
      </c>
      <c r="BL1937" s="18" t="s">
        <v>295</v>
      </c>
      <c r="BM1937" s="225" t="s">
        <v>1700</v>
      </c>
    </row>
    <row r="1938" s="2" customFormat="1">
      <c r="A1938" s="39"/>
      <c r="B1938" s="40"/>
      <c r="C1938" s="41"/>
      <c r="D1938" s="227" t="s">
        <v>245</v>
      </c>
      <c r="E1938" s="41"/>
      <c r="F1938" s="228" t="s">
        <v>1699</v>
      </c>
      <c r="G1938" s="41"/>
      <c r="H1938" s="41"/>
      <c r="I1938" s="229"/>
      <c r="J1938" s="41"/>
      <c r="K1938" s="41"/>
      <c r="L1938" s="45"/>
      <c r="M1938" s="230"/>
      <c r="N1938" s="231"/>
      <c r="O1938" s="85"/>
      <c r="P1938" s="85"/>
      <c r="Q1938" s="85"/>
      <c r="R1938" s="85"/>
      <c r="S1938" s="85"/>
      <c r="T1938" s="86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245</v>
      </c>
      <c r="AU1938" s="18" t="s">
        <v>78</v>
      </c>
    </row>
    <row r="1939" s="2" customFormat="1">
      <c r="A1939" s="39"/>
      <c r="B1939" s="40"/>
      <c r="C1939" s="41"/>
      <c r="D1939" s="232" t="s">
        <v>246</v>
      </c>
      <c r="E1939" s="41"/>
      <c r="F1939" s="233" t="s">
        <v>1701</v>
      </c>
      <c r="G1939" s="41"/>
      <c r="H1939" s="41"/>
      <c r="I1939" s="229"/>
      <c r="J1939" s="41"/>
      <c r="K1939" s="41"/>
      <c r="L1939" s="45"/>
      <c r="M1939" s="230"/>
      <c r="N1939" s="231"/>
      <c r="O1939" s="85"/>
      <c r="P1939" s="85"/>
      <c r="Q1939" s="85"/>
      <c r="R1939" s="85"/>
      <c r="S1939" s="85"/>
      <c r="T1939" s="86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T1939" s="18" t="s">
        <v>246</v>
      </c>
      <c r="AU1939" s="18" t="s">
        <v>78</v>
      </c>
    </row>
    <row r="1940" s="2" customFormat="1" ht="24.15" customHeight="1">
      <c r="A1940" s="39"/>
      <c r="B1940" s="40"/>
      <c r="C1940" s="214" t="s">
        <v>1088</v>
      </c>
      <c r="D1940" s="214" t="s">
        <v>240</v>
      </c>
      <c r="E1940" s="215" t="s">
        <v>1702</v>
      </c>
      <c r="F1940" s="216" t="s">
        <v>1703</v>
      </c>
      <c r="G1940" s="217" t="s">
        <v>384</v>
      </c>
      <c r="H1940" s="218">
        <v>1.8129999999999999</v>
      </c>
      <c r="I1940" s="219"/>
      <c r="J1940" s="220">
        <f>ROUND(I1940*H1940,2)</f>
        <v>0</v>
      </c>
      <c r="K1940" s="216" t="s">
        <v>243</v>
      </c>
      <c r="L1940" s="45"/>
      <c r="M1940" s="221" t="s">
        <v>19</v>
      </c>
      <c r="N1940" s="222" t="s">
        <v>40</v>
      </c>
      <c r="O1940" s="85"/>
      <c r="P1940" s="223">
        <f>O1940*H1940</f>
        <v>0</v>
      </c>
      <c r="Q1940" s="223">
        <v>0</v>
      </c>
      <c r="R1940" s="223">
        <f>Q1940*H1940</f>
        <v>0</v>
      </c>
      <c r="S1940" s="223">
        <v>0</v>
      </c>
      <c r="T1940" s="224">
        <f>S1940*H1940</f>
        <v>0</v>
      </c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R1940" s="225" t="s">
        <v>295</v>
      </c>
      <c r="AT1940" s="225" t="s">
        <v>240</v>
      </c>
      <c r="AU1940" s="225" t="s">
        <v>78</v>
      </c>
      <c r="AY1940" s="18" t="s">
        <v>238</v>
      </c>
      <c r="BE1940" s="226">
        <f>IF(N1940="základní",J1940,0)</f>
        <v>0</v>
      </c>
      <c r="BF1940" s="226">
        <f>IF(N1940="snížená",J1940,0)</f>
        <v>0</v>
      </c>
      <c r="BG1940" s="226">
        <f>IF(N1940="zákl. přenesená",J1940,0)</f>
        <v>0</v>
      </c>
      <c r="BH1940" s="226">
        <f>IF(N1940="sníž. přenesená",J1940,0)</f>
        <v>0</v>
      </c>
      <c r="BI1940" s="226">
        <f>IF(N1940="nulová",J1940,0)</f>
        <v>0</v>
      </c>
      <c r="BJ1940" s="18" t="s">
        <v>76</v>
      </c>
      <c r="BK1940" s="226">
        <f>ROUND(I1940*H1940,2)</f>
        <v>0</v>
      </c>
      <c r="BL1940" s="18" t="s">
        <v>295</v>
      </c>
      <c r="BM1940" s="225" t="s">
        <v>1704</v>
      </c>
    </row>
    <row r="1941" s="2" customFormat="1">
      <c r="A1941" s="39"/>
      <c r="B1941" s="40"/>
      <c r="C1941" s="41"/>
      <c r="D1941" s="227" t="s">
        <v>245</v>
      </c>
      <c r="E1941" s="41"/>
      <c r="F1941" s="228" t="s">
        <v>1703</v>
      </c>
      <c r="G1941" s="41"/>
      <c r="H1941" s="41"/>
      <c r="I1941" s="229"/>
      <c r="J1941" s="41"/>
      <c r="K1941" s="41"/>
      <c r="L1941" s="45"/>
      <c r="M1941" s="230"/>
      <c r="N1941" s="231"/>
      <c r="O1941" s="85"/>
      <c r="P1941" s="85"/>
      <c r="Q1941" s="85"/>
      <c r="R1941" s="85"/>
      <c r="S1941" s="85"/>
      <c r="T1941" s="86"/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T1941" s="18" t="s">
        <v>245</v>
      </c>
      <c r="AU1941" s="18" t="s">
        <v>78</v>
      </c>
    </row>
    <row r="1942" s="2" customFormat="1">
      <c r="A1942" s="39"/>
      <c r="B1942" s="40"/>
      <c r="C1942" s="41"/>
      <c r="D1942" s="232" t="s">
        <v>246</v>
      </c>
      <c r="E1942" s="41"/>
      <c r="F1942" s="233" t="s">
        <v>1705</v>
      </c>
      <c r="G1942" s="41"/>
      <c r="H1942" s="41"/>
      <c r="I1942" s="229"/>
      <c r="J1942" s="41"/>
      <c r="K1942" s="41"/>
      <c r="L1942" s="45"/>
      <c r="M1942" s="230"/>
      <c r="N1942" s="231"/>
      <c r="O1942" s="85"/>
      <c r="P1942" s="85"/>
      <c r="Q1942" s="85"/>
      <c r="R1942" s="85"/>
      <c r="S1942" s="85"/>
      <c r="T1942" s="86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T1942" s="18" t="s">
        <v>246</v>
      </c>
      <c r="AU1942" s="18" t="s">
        <v>78</v>
      </c>
    </row>
    <row r="1943" s="12" customFormat="1" ht="22.8" customHeight="1">
      <c r="A1943" s="12"/>
      <c r="B1943" s="198"/>
      <c r="C1943" s="199"/>
      <c r="D1943" s="200" t="s">
        <v>68</v>
      </c>
      <c r="E1943" s="212" t="s">
        <v>1706</v>
      </c>
      <c r="F1943" s="212" t="s">
        <v>1707</v>
      </c>
      <c r="G1943" s="199"/>
      <c r="H1943" s="199"/>
      <c r="I1943" s="202"/>
      <c r="J1943" s="213">
        <f>BK1943</f>
        <v>0</v>
      </c>
      <c r="K1943" s="199"/>
      <c r="L1943" s="204"/>
      <c r="M1943" s="205"/>
      <c r="N1943" s="206"/>
      <c r="O1943" s="206"/>
      <c r="P1943" s="207">
        <f>SUM(P1944:P2066)</f>
        <v>0</v>
      </c>
      <c r="Q1943" s="206"/>
      <c r="R1943" s="207">
        <f>SUM(R1944:R2066)</f>
        <v>3.6327640500000009</v>
      </c>
      <c r="S1943" s="206"/>
      <c r="T1943" s="208">
        <f>SUM(T1944:T2066)</f>
        <v>1.6208564999999999</v>
      </c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R1943" s="209" t="s">
        <v>78</v>
      </c>
      <c r="AT1943" s="210" t="s">
        <v>68</v>
      </c>
      <c r="AU1943" s="210" t="s">
        <v>76</v>
      </c>
      <c r="AY1943" s="209" t="s">
        <v>238</v>
      </c>
      <c r="BK1943" s="211">
        <f>SUM(BK1944:BK2066)</f>
        <v>0</v>
      </c>
    </row>
    <row r="1944" s="2" customFormat="1" ht="24.15" customHeight="1">
      <c r="A1944" s="39"/>
      <c r="B1944" s="40"/>
      <c r="C1944" s="214" t="s">
        <v>1708</v>
      </c>
      <c r="D1944" s="214" t="s">
        <v>240</v>
      </c>
      <c r="E1944" s="215" t="s">
        <v>1709</v>
      </c>
      <c r="F1944" s="216" t="s">
        <v>1710</v>
      </c>
      <c r="G1944" s="217" t="s">
        <v>281</v>
      </c>
      <c r="H1944" s="218">
        <v>64.405000000000001</v>
      </c>
      <c r="I1944" s="219"/>
      <c r="J1944" s="220">
        <f>ROUND(I1944*H1944,2)</f>
        <v>0</v>
      </c>
      <c r="K1944" s="216" t="s">
        <v>243</v>
      </c>
      <c r="L1944" s="45"/>
      <c r="M1944" s="221" t="s">
        <v>19</v>
      </c>
      <c r="N1944" s="222" t="s">
        <v>40</v>
      </c>
      <c r="O1944" s="85"/>
      <c r="P1944" s="223">
        <f>O1944*H1944</f>
        <v>0</v>
      </c>
      <c r="Q1944" s="223">
        <v>0.0015</v>
      </c>
      <c r="R1944" s="223">
        <f>Q1944*H1944</f>
        <v>0.096607499999999999</v>
      </c>
      <c r="S1944" s="223">
        <v>0</v>
      </c>
      <c r="T1944" s="224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25" t="s">
        <v>295</v>
      </c>
      <c r="AT1944" s="225" t="s">
        <v>240</v>
      </c>
      <c r="AU1944" s="225" t="s">
        <v>78</v>
      </c>
      <c r="AY1944" s="18" t="s">
        <v>238</v>
      </c>
      <c r="BE1944" s="226">
        <f>IF(N1944="základní",J1944,0)</f>
        <v>0</v>
      </c>
      <c r="BF1944" s="226">
        <f>IF(N1944="snížená",J1944,0)</f>
        <v>0</v>
      </c>
      <c r="BG1944" s="226">
        <f>IF(N1944="zákl. přenesená",J1944,0)</f>
        <v>0</v>
      </c>
      <c r="BH1944" s="226">
        <f>IF(N1944="sníž. přenesená",J1944,0)</f>
        <v>0</v>
      </c>
      <c r="BI1944" s="226">
        <f>IF(N1944="nulová",J1944,0)</f>
        <v>0</v>
      </c>
      <c r="BJ1944" s="18" t="s">
        <v>76</v>
      </c>
      <c r="BK1944" s="226">
        <f>ROUND(I1944*H1944,2)</f>
        <v>0</v>
      </c>
      <c r="BL1944" s="18" t="s">
        <v>295</v>
      </c>
      <c r="BM1944" s="225" t="s">
        <v>1711</v>
      </c>
    </row>
    <row r="1945" s="2" customFormat="1">
      <c r="A1945" s="39"/>
      <c r="B1945" s="40"/>
      <c r="C1945" s="41"/>
      <c r="D1945" s="227" t="s">
        <v>245</v>
      </c>
      <c r="E1945" s="41"/>
      <c r="F1945" s="228" t="s">
        <v>1710</v>
      </c>
      <c r="G1945" s="41"/>
      <c r="H1945" s="41"/>
      <c r="I1945" s="229"/>
      <c r="J1945" s="41"/>
      <c r="K1945" s="41"/>
      <c r="L1945" s="45"/>
      <c r="M1945" s="230"/>
      <c r="N1945" s="231"/>
      <c r="O1945" s="85"/>
      <c r="P1945" s="85"/>
      <c r="Q1945" s="85"/>
      <c r="R1945" s="85"/>
      <c r="S1945" s="85"/>
      <c r="T1945" s="86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245</v>
      </c>
      <c r="AU1945" s="18" t="s">
        <v>78</v>
      </c>
    </row>
    <row r="1946" s="2" customFormat="1">
      <c r="A1946" s="39"/>
      <c r="B1946" s="40"/>
      <c r="C1946" s="41"/>
      <c r="D1946" s="232" t="s">
        <v>246</v>
      </c>
      <c r="E1946" s="41"/>
      <c r="F1946" s="233" t="s">
        <v>1712</v>
      </c>
      <c r="G1946" s="41"/>
      <c r="H1946" s="41"/>
      <c r="I1946" s="229"/>
      <c r="J1946" s="41"/>
      <c r="K1946" s="41"/>
      <c r="L1946" s="45"/>
      <c r="M1946" s="230"/>
      <c r="N1946" s="231"/>
      <c r="O1946" s="85"/>
      <c r="P1946" s="85"/>
      <c r="Q1946" s="85"/>
      <c r="R1946" s="85"/>
      <c r="S1946" s="85"/>
      <c r="T1946" s="86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T1946" s="18" t="s">
        <v>246</v>
      </c>
      <c r="AU1946" s="18" t="s">
        <v>78</v>
      </c>
    </row>
    <row r="1947" s="13" customFormat="1">
      <c r="A1947" s="13"/>
      <c r="B1947" s="234"/>
      <c r="C1947" s="235"/>
      <c r="D1947" s="227" t="s">
        <v>248</v>
      </c>
      <c r="E1947" s="236" t="s">
        <v>19</v>
      </c>
      <c r="F1947" s="237" t="s">
        <v>533</v>
      </c>
      <c r="G1947" s="235"/>
      <c r="H1947" s="236" t="s">
        <v>19</v>
      </c>
      <c r="I1947" s="238"/>
      <c r="J1947" s="235"/>
      <c r="K1947" s="235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248</v>
      </c>
      <c r="AU1947" s="243" t="s">
        <v>78</v>
      </c>
      <c r="AV1947" s="13" t="s">
        <v>76</v>
      </c>
      <c r="AW1947" s="13" t="s">
        <v>32</v>
      </c>
      <c r="AX1947" s="13" t="s">
        <v>69</v>
      </c>
      <c r="AY1947" s="243" t="s">
        <v>238</v>
      </c>
    </row>
    <row r="1948" s="13" customFormat="1">
      <c r="A1948" s="13"/>
      <c r="B1948" s="234"/>
      <c r="C1948" s="235"/>
      <c r="D1948" s="227" t="s">
        <v>248</v>
      </c>
      <c r="E1948" s="236" t="s">
        <v>19</v>
      </c>
      <c r="F1948" s="237" t="s">
        <v>1713</v>
      </c>
      <c r="G1948" s="235"/>
      <c r="H1948" s="236" t="s">
        <v>19</v>
      </c>
      <c r="I1948" s="238"/>
      <c r="J1948" s="235"/>
      <c r="K1948" s="235"/>
      <c r="L1948" s="239"/>
      <c r="M1948" s="240"/>
      <c r="N1948" s="241"/>
      <c r="O1948" s="241"/>
      <c r="P1948" s="241"/>
      <c r="Q1948" s="241"/>
      <c r="R1948" s="241"/>
      <c r="S1948" s="241"/>
      <c r="T1948" s="242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3" t="s">
        <v>248</v>
      </c>
      <c r="AU1948" s="243" t="s">
        <v>78</v>
      </c>
      <c r="AV1948" s="13" t="s">
        <v>76</v>
      </c>
      <c r="AW1948" s="13" t="s">
        <v>32</v>
      </c>
      <c r="AX1948" s="13" t="s">
        <v>69</v>
      </c>
      <c r="AY1948" s="243" t="s">
        <v>238</v>
      </c>
    </row>
    <row r="1949" s="14" customFormat="1">
      <c r="A1949" s="14"/>
      <c r="B1949" s="244"/>
      <c r="C1949" s="245"/>
      <c r="D1949" s="227" t="s">
        <v>248</v>
      </c>
      <c r="E1949" s="246" t="s">
        <v>19</v>
      </c>
      <c r="F1949" s="247" t="s">
        <v>1714</v>
      </c>
      <c r="G1949" s="245"/>
      <c r="H1949" s="248">
        <v>64.404719999999998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248</v>
      </c>
      <c r="AU1949" s="254" t="s">
        <v>78</v>
      </c>
      <c r="AV1949" s="14" t="s">
        <v>78</v>
      </c>
      <c r="AW1949" s="14" t="s">
        <v>32</v>
      </c>
      <c r="AX1949" s="14" t="s">
        <v>69</v>
      </c>
      <c r="AY1949" s="254" t="s">
        <v>238</v>
      </c>
    </row>
    <row r="1950" s="15" customFormat="1">
      <c r="A1950" s="15"/>
      <c r="B1950" s="255"/>
      <c r="C1950" s="256"/>
      <c r="D1950" s="227" t="s">
        <v>248</v>
      </c>
      <c r="E1950" s="257" t="s">
        <v>19</v>
      </c>
      <c r="F1950" s="258" t="s">
        <v>253</v>
      </c>
      <c r="G1950" s="256"/>
      <c r="H1950" s="259">
        <v>64.404719999999998</v>
      </c>
      <c r="I1950" s="260"/>
      <c r="J1950" s="256"/>
      <c r="K1950" s="256"/>
      <c r="L1950" s="261"/>
      <c r="M1950" s="262"/>
      <c r="N1950" s="263"/>
      <c r="O1950" s="263"/>
      <c r="P1950" s="263"/>
      <c r="Q1950" s="263"/>
      <c r="R1950" s="263"/>
      <c r="S1950" s="263"/>
      <c r="T1950" s="264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5" t="s">
        <v>248</v>
      </c>
      <c r="AU1950" s="265" t="s">
        <v>78</v>
      </c>
      <c r="AV1950" s="15" t="s">
        <v>244</v>
      </c>
      <c r="AW1950" s="15" t="s">
        <v>32</v>
      </c>
      <c r="AX1950" s="15" t="s">
        <v>76</v>
      </c>
      <c r="AY1950" s="265" t="s">
        <v>238</v>
      </c>
    </row>
    <row r="1951" s="2" customFormat="1" ht="16.5" customHeight="1">
      <c r="A1951" s="39"/>
      <c r="B1951" s="40"/>
      <c r="C1951" s="277" t="s">
        <v>1092</v>
      </c>
      <c r="D1951" s="277" t="s">
        <v>425</v>
      </c>
      <c r="E1951" s="278" t="s">
        <v>1636</v>
      </c>
      <c r="F1951" s="279" t="s">
        <v>1637</v>
      </c>
      <c r="G1951" s="280" t="s">
        <v>384</v>
      </c>
      <c r="H1951" s="281">
        <v>0.021000000000000001</v>
      </c>
      <c r="I1951" s="282"/>
      <c r="J1951" s="283">
        <f>ROUND(I1951*H1951,2)</f>
        <v>0</v>
      </c>
      <c r="K1951" s="279" t="s">
        <v>243</v>
      </c>
      <c r="L1951" s="284"/>
      <c r="M1951" s="285" t="s">
        <v>19</v>
      </c>
      <c r="N1951" s="286" t="s">
        <v>40</v>
      </c>
      <c r="O1951" s="85"/>
      <c r="P1951" s="223">
        <f>O1951*H1951</f>
        <v>0</v>
      </c>
      <c r="Q1951" s="223">
        <v>1</v>
      </c>
      <c r="R1951" s="223">
        <f>Q1951*H1951</f>
        <v>0.021000000000000001</v>
      </c>
      <c r="S1951" s="223">
        <v>0</v>
      </c>
      <c r="T1951" s="224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25" t="s">
        <v>371</v>
      </c>
      <c r="AT1951" s="225" t="s">
        <v>425</v>
      </c>
      <c r="AU1951" s="225" t="s">
        <v>78</v>
      </c>
      <c r="AY1951" s="18" t="s">
        <v>238</v>
      </c>
      <c r="BE1951" s="226">
        <f>IF(N1951="základní",J1951,0)</f>
        <v>0</v>
      </c>
      <c r="BF1951" s="226">
        <f>IF(N1951="snížená",J1951,0)</f>
        <v>0</v>
      </c>
      <c r="BG1951" s="226">
        <f>IF(N1951="zákl. přenesená",J1951,0)</f>
        <v>0</v>
      </c>
      <c r="BH1951" s="226">
        <f>IF(N1951="sníž. přenesená",J1951,0)</f>
        <v>0</v>
      </c>
      <c r="BI1951" s="226">
        <f>IF(N1951="nulová",J1951,0)</f>
        <v>0</v>
      </c>
      <c r="BJ1951" s="18" t="s">
        <v>76</v>
      </c>
      <c r="BK1951" s="226">
        <f>ROUND(I1951*H1951,2)</f>
        <v>0</v>
      </c>
      <c r="BL1951" s="18" t="s">
        <v>295</v>
      </c>
      <c r="BM1951" s="225" t="s">
        <v>1715</v>
      </c>
    </row>
    <row r="1952" s="2" customFormat="1">
      <c r="A1952" s="39"/>
      <c r="B1952" s="40"/>
      <c r="C1952" s="41"/>
      <c r="D1952" s="227" t="s">
        <v>245</v>
      </c>
      <c r="E1952" s="41"/>
      <c r="F1952" s="228" t="s">
        <v>1637</v>
      </c>
      <c r="G1952" s="41"/>
      <c r="H1952" s="41"/>
      <c r="I1952" s="229"/>
      <c r="J1952" s="41"/>
      <c r="K1952" s="41"/>
      <c r="L1952" s="45"/>
      <c r="M1952" s="230"/>
      <c r="N1952" s="231"/>
      <c r="O1952" s="85"/>
      <c r="P1952" s="85"/>
      <c r="Q1952" s="85"/>
      <c r="R1952" s="85"/>
      <c r="S1952" s="85"/>
      <c r="T1952" s="86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T1952" s="18" t="s">
        <v>245</v>
      </c>
      <c r="AU1952" s="18" t="s">
        <v>78</v>
      </c>
    </row>
    <row r="1953" s="14" customFormat="1">
      <c r="A1953" s="14"/>
      <c r="B1953" s="244"/>
      <c r="C1953" s="245"/>
      <c r="D1953" s="227" t="s">
        <v>248</v>
      </c>
      <c r="E1953" s="245"/>
      <c r="F1953" s="247" t="s">
        <v>1716</v>
      </c>
      <c r="G1953" s="245"/>
      <c r="H1953" s="248">
        <v>0.021000000000000001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248</v>
      </c>
      <c r="AU1953" s="254" t="s">
        <v>78</v>
      </c>
      <c r="AV1953" s="14" t="s">
        <v>78</v>
      </c>
      <c r="AW1953" s="14" t="s">
        <v>4</v>
      </c>
      <c r="AX1953" s="14" t="s">
        <v>76</v>
      </c>
      <c r="AY1953" s="254" t="s">
        <v>238</v>
      </c>
    </row>
    <row r="1954" s="2" customFormat="1" ht="24.15" customHeight="1">
      <c r="A1954" s="39"/>
      <c r="B1954" s="40"/>
      <c r="C1954" s="214" t="s">
        <v>1717</v>
      </c>
      <c r="D1954" s="214" t="s">
        <v>240</v>
      </c>
      <c r="E1954" s="215" t="s">
        <v>1718</v>
      </c>
      <c r="F1954" s="216" t="s">
        <v>1719</v>
      </c>
      <c r="G1954" s="217" t="s">
        <v>281</v>
      </c>
      <c r="H1954" s="218">
        <v>64.405000000000001</v>
      </c>
      <c r="I1954" s="219"/>
      <c r="J1954" s="220">
        <f>ROUND(I1954*H1954,2)</f>
        <v>0</v>
      </c>
      <c r="K1954" s="216" t="s">
        <v>243</v>
      </c>
      <c r="L1954" s="45"/>
      <c r="M1954" s="221" t="s">
        <v>19</v>
      </c>
      <c r="N1954" s="222" t="s">
        <v>40</v>
      </c>
      <c r="O1954" s="85"/>
      <c r="P1954" s="223">
        <f>O1954*H1954</f>
        <v>0</v>
      </c>
      <c r="Q1954" s="223">
        <v>0.00044999999999999999</v>
      </c>
      <c r="R1954" s="223">
        <f>Q1954*H1954</f>
        <v>0.028982250000000001</v>
      </c>
      <c r="S1954" s="223">
        <v>0</v>
      </c>
      <c r="T1954" s="224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25" t="s">
        <v>295</v>
      </c>
      <c r="AT1954" s="225" t="s">
        <v>240</v>
      </c>
      <c r="AU1954" s="225" t="s">
        <v>78</v>
      </c>
      <c r="AY1954" s="18" t="s">
        <v>238</v>
      </c>
      <c r="BE1954" s="226">
        <f>IF(N1954="základní",J1954,0)</f>
        <v>0</v>
      </c>
      <c r="BF1954" s="226">
        <f>IF(N1954="snížená",J1954,0)</f>
        <v>0</v>
      </c>
      <c r="BG1954" s="226">
        <f>IF(N1954="zákl. přenesená",J1954,0)</f>
        <v>0</v>
      </c>
      <c r="BH1954" s="226">
        <f>IF(N1954="sníž. přenesená",J1954,0)</f>
        <v>0</v>
      </c>
      <c r="BI1954" s="226">
        <f>IF(N1954="nulová",J1954,0)</f>
        <v>0</v>
      </c>
      <c r="BJ1954" s="18" t="s">
        <v>76</v>
      </c>
      <c r="BK1954" s="226">
        <f>ROUND(I1954*H1954,2)</f>
        <v>0</v>
      </c>
      <c r="BL1954" s="18" t="s">
        <v>295</v>
      </c>
      <c r="BM1954" s="225" t="s">
        <v>1720</v>
      </c>
    </row>
    <row r="1955" s="2" customFormat="1">
      <c r="A1955" s="39"/>
      <c r="B1955" s="40"/>
      <c r="C1955" s="41"/>
      <c r="D1955" s="227" t="s">
        <v>245</v>
      </c>
      <c r="E1955" s="41"/>
      <c r="F1955" s="228" t="s">
        <v>1719</v>
      </c>
      <c r="G1955" s="41"/>
      <c r="H1955" s="41"/>
      <c r="I1955" s="229"/>
      <c r="J1955" s="41"/>
      <c r="K1955" s="41"/>
      <c r="L1955" s="45"/>
      <c r="M1955" s="230"/>
      <c r="N1955" s="231"/>
      <c r="O1955" s="85"/>
      <c r="P1955" s="85"/>
      <c r="Q1955" s="85"/>
      <c r="R1955" s="85"/>
      <c r="S1955" s="85"/>
      <c r="T1955" s="86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T1955" s="18" t="s">
        <v>245</v>
      </c>
      <c r="AU1955" s="18" t="s">
        <v>78</v>
      </c>
    </row>
    <row r="1956" s="2" customFormat="1">
      <c r="A1956" s="39"/>
      <c r="B1956" s="40"/>
      <c r="C1956" s="41"/>
      <c r="D1956" s="232" t="s">
        <v>246</v>
      </c>
      <c r="E1956" s="41"/>
      <c r="F1956" s="233" t="s">
        <v>1721</v>
      </c>
      <c r="G1956" s="41"/>
      <c r="H1956" s="41"/>
      <c r="I1956" s="229"/>
      <c r="J1956" s="41"/>
      <c r="K1956" s="41"/>
      <c r="L1956" s="45"/>
      <c r="M1956" s="230"/>
      <c r="N1956" s="231"/>
      <c r="O1956" s="85"/>
      <c r="P1956" s="85"/>
      <c r="Q1956" s="85"/>
      <c r="R1956" s="85"/>
      <c r="S1956" s="85"/>
      <c r="T1956" s="86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T1956" s="18" t="s">
        <v>246</v>
      </c>
      <c r="AU1956" s="18" t="s">
        <v>78</v>
      </c>
    </row>
    <row r="1957" s="13" customFormat="1">
      <c r="A1957" s="13"/>
      <c r="B1957" s="234"/>
      <c r="C1957" s="235"/>
      <c r="D1957" s="227" t="s">
        <v>248</v>
      </c>
      <c r="E1957" s="236" t="s">
        <v>19</v>
      </c>
      <c r="F1957" s="237" t="s">
        <v>533</v>
      </c>
      <c r="G1957" s="235"/>
      <c r="H1957" s="236" t="s">
        <v>19</v>
      </c>
      <c r="I1957" s="238"/>
      <c r="J1957" s="235"/>
      <c r="K1957" s="235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3" t="s">
        <v>248</v>
      </c>
      <c r="AU1957" s="243" t="s">
        <v>78</v>
      </c>
      <c r="AV1957" s="13" t="s">
        <v>76</v>
      </c>
      <c r="AW1957" s="13" t="s">
        <v>32</v>
      </c>
      <c r="AX1957" s="13" t="s">
        <v>69</v>
      </c>
      <c r="AY1957" s="243" t="s">
        <v>238</v>
      </c>
    </row>
    <row r="1958" s="13" customFormat="1">
      <c r="A1958" s="13"/>
      <c r="B1958" s="234"/>
      <c r="C1958" s="235"/>
      <c r="D1958" s="227" t="s">
        <v>248</v>
      </c>
      <c r="E1958" s="236" t="s">
        <v>19</v>
      </c>
      <c r="F1958" s="237" t="s">
        <v>1713</v>
      </c>
      <c r="G1958" s="235"/>
      <c r="H1958" s="236" t="s">
        <v>19</v>
      </c>
      <c r="I1958" s="238"/>
      <c r="J1958" s="235"/>
      <c r="K1958" s="235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248</v>
      </c>
      <c r="AU1958" s="243" t="s">
        <v>78</v>
      </c>
      <c r="AV1958" s="13" t="s">
        <v>76</v>
      </c>
      <c r="AW1958" s="13" t="s">
        <v>32</v>
      </c>
      <c r="AX1958" s="13" t="s">
        <v>69</v>
      </c>
      <c r="AY1958" s="243" t="s">
        <v>238</v>
      </c>
    </row>
    <row r="1959" s="14" customFormat="1">
      <c r="A1959" s="14"/>
      <c r="B1959" s="244"/>
      <c r="C1959" s="245"/>
      <c r="D1959" s="227" t="s">
        <v>248</v>
      </c>
      <c r="E1959" s="246" t="s">
        <v>19</v>
      </c>
      <c r="F1959" s="247" t="s">
        <v>1714</v>
      </c>
      <c r="G1959" s="245"/>
      <c r="H1959" s="248">
        <v>64.404719999999998</v>
      </c>
      <c r="I1959" s="249"/>
      <c r="J1959" s="245"/>
      <c r="K1959" s="245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4" t="s">
        <v>248</v>
      </c>
      <c r="AU1959" s="254" t="s">
        <v>78</v>
      </c>
      <c r="AV1959" s="14" t="s">
        <v>78</v>
      </c>
      <c r="AW1959" s="14" t="s">
        <v>32</v>
      </c>
      <c r="AX1959" s="14" t="s">
        <v>69</v>
      </c>
      <c r="AY1959" s="254" t="s">
        <v>238</v>
      </c>
    </row>
    <row r="1960" s="15" customFormat="1">
      <c r="A1960" s="15"/>
      <c r="B1960" s="255"/>
      <c r="C1960" s="256"/>
      <c r="D1960" s="227" t="s">
        <v>248</v>
      </c>
      <c r="E1960" s="257" t="s">
        <v>19</v>
      </c>
      <c r="F1960" s="258" t="s">
        <v>253</v>
      </c>
      <c r="G1960" s="256"/>
      <c r="H1960" s="259">
        <v>64.404719999999998</v>
      </c>
      <c r="I1960" s="260"/>
      <c r="J1960" s="256"/>
      <c r="K1960" s="256"/>
      <c r="L1960" s="261"/>
      <c r="M1960" s="262"/>
      <c r="N1960" s="263"/>
      <c r="O1960" s="263"/>
      <c r="P1960" s="263"/>
      <c r="Q1960" s="263"/>
      <c r="R1960" s="263"/>
      <c r="S1960" s="263"/>
      <c r="T1960" s="264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5" t="s">
        <v>248</v>
      </c>
      <c r="AU1960" s="265" t="s">
        <v>78</v>
      </c>
      <c r="AV1960" s="15" t="s">
        <v>244</v>
      </c>
      <c r="AW1960" s="15" t="s">
        <v>32</v>
      </c>
      <c r="AX1960" s="15" t="s">
        <v>76</v>
      </c>
      <c r="AY1960" s="265" t="s">
        <v>238</v>
      </c>
    </row>
    <row r="1961" s="2" customFormat="1" ht="44.25" customHeight="1">
      <c r="A1961" s="39"/>
      <c r="B1961" s="40"/>
      <c r="C1961" s="277" t="s">
        <v>1097</v>
      </c>
      <c r="D1961" s="277" t="s">
        <v>425</v>
      </c>
      <c r="E1961" s="278" t="s">
        <v>1722</v>
      </c>
      <c r="F1961" s="279" t="s">
        <v>1723</v>
      </c>
      <c r="G1961" s="280" t="s">
        <v>112</v>
      </c>
      <c r="H1961" s="281">
        <v>74.064999999999998</v>
      </c>
      <c r="I1961" s="282"/>
      <c r="J1961" s="283">
        <f>ROUND(I1961*H1961,2)</f>
        <v>0</v>
      </c>
      <c r="K1961" s="279" t="s">
        <v>243</v>
      </c>
      <c r="L1961" s="284"/>
      <c r="M1961" s="285" t="s">
        <v>19</v>
      </c>
      <c r="N1961" s="286" t="s">
        <v>40</v>
      </c>
      <c r="O1961" s="85"/>
      <c r="P1961" s="223">
        <f>O1961*H1961</f>
        <v>0</v>
      </c>
      <c r="Q1961" s="223">
        <v>0.0054000000000000003</v>
      </c>
      <c r="R1961" s="223">
        <f>Q1961*H1961</f>
        <v>0.399951</v>
      </c>
      <c r="S1961" s="223">
        <v>0</v>
      </c>
      <c r="T1961" s="224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25" t="s">
        <v>371</v>
      </c>
      <c r="AT1961" s="225" t="s">
        <v>425</v>
      </c>
      <c r="AU1961" s="225" t="s">
        <v>78</v>
      </c>
      <c r="AY1961" s="18" t="s">
        <v>238</v>
      </c>
      <c r="BE1961" s="226">
        <f>IF(N1961="základní",J1961,0)</f>
        <v>0</v>
      </c>
      <c r="BF1961" s="226">
        <f>IF(N1961="snížená",J1961,0)</f>
        <v>0</v>
      </c>
      <c r="BG1961" s="226">
        <f>IF(N1961="zákl. přenesená",J1961,0)</f>
        <v>0</v>
      </c>
      <c r="BH1961" s="226">
        <f>IF(N1961="sníž. přenesená",J1961,0)</f>
        <v>0</v>
      </c>
      <c r="BI1961" s="226">
        <f>IF(N1961="nulová",J1961,0)</f>
        <v>0</v>
      </c>
      <c r="BJ1961" s="18" t="s">
        <v>76</v>
      </c>
      <c r="BK1961" s="226">
        <f>ROUND(I1961*H1961,2)</f>
        <v>0</v>
      </c>
      <c r="BL1961" s="18" t="s">
        <v>295</v>
      </c>
      <c r="BM1961" s="225" t="s">
        <v>1724</v>
      </c>
    </row>
    <row r="1962" s="2" customFormat="1">
      <c r="A1962" s="39"/>
      <c r="B1962" s="40"/>
      <c r="C1962" s="41"/>
      <c r="D1962" s="227" t="s">
        <v>245</v>
      </c>
      <c r="E1962" s="41"/>
      <c r="F1962" s="228" t="s">
        <v>1723</v>
      </c>
      <c r="G1962" s="41"/>
      <c r="H1962" s="41"/>
      <c r="I1962" s="229"/>
      <c r="J1962" s="41"/>
      <c r="K1962" s="41"/>
      <c r="L1962" s="45"/>
      <c r="M1962" s="230"/>
      <c r="N1962" s="231"/>
      <c r="O1962" s="85"/>
      <c r="P1962" s="85"/>
      <c r="Q1962" s="85"/>
      <c r="R1962" s="85"/>
      <c r="S1962" s="85"/>
      <c r="T1962" s="86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T1962" s="18" t="s">
        <v>245</v>
      </c>
      <c r="AU1962" s="18" t="s">
        <v>78</v>
      </c>
    </row>
    <row r="1963" s="14" customFormat="1">
      <c r="A1963" s="14"/>
      <c r="B1963" s="244"/>
      <c r="C1963" s="245"/>
      <c r="D1963" s="227" t="s">
        <v>248</v>
      </c>
      <c r="E1963" s="245"/>
      <c r="F1963" s="247" t="s">
        <v>1725</v>
      </c>
      <c r="G1963" s="245"/>
      <c r="H1963" s="248">
        <v>74.064999999999998</v>
      </c>
      <c r="I1963" s="249"/>
      <c r="J1963" s="245"/>
      <c r="K1963" s="245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4" t="s">
        <v>248</v>
      </c>
      <c r="AU1963" s="254" t="s">
        <v>78</v>
      </c>
      <c r="AV1963" s="14" t="s">
        <v>78</v>
      </c>
      <c r="AW1963" s="14" t="s">
        <v>4</v>
      </c>
      <c r="AX1963" s="14" t="s">
        <v>76</v>
      </c>
      <c r="AY1963" s="254" t="s">
        <v>238</v>
      </c>
    </row>
    <row r="1964" s="2" customFormat="1" ht="24.15" customHeight="1">
      <c r="A1964" s="39"/>
      <c r="B1964" s="40"/>
      <c r="C1964" s="214" t="s">
        <v>1726</v>
      </c>
      <c r="D1964" s="214" t="s">
        <v>240</v>
      </c>
      <c r="E1964" s="215" t="s">
        <v>1727</v>
      </c>
      <c r="F1964" s="216" t="s">
        <v>1728</v>
      </c>
      <c r="G1964" s="217" t="s">
        <v>112</v>
      </c>
      <c r="H1964" s="218">
        <v>64.405000000000001</v>
      </c>
      <c r="I1964" s="219"/>
      <c r="J1964" s="220">
        <f>ROUND(I1964*H1964,2)</f>
        <v>0</v>
      </c>
      <c r="K1964" s="216" t="s">
        <v>243</v>
      </c>
      <c r="L1964" s="45"/>
      <c r="M1964" s="221" t="s">
        <v>19</v>
      </c>
      <c r="N1964" s="222" t="s">
        <v>40</v>
      </c>
      <c r="O1964" s="85"/>
      <c r="P1964" s="223">
        <f>O1964*H1964</f>
        <v>0</v>
      </c>
      <c r="Q1964" s="223">
        <v>0</v>
      </c>
      <c r="R1964" s="223">
        <f>Q1964*H1964</f>
        <v>0</v>
      </c>
      <c r="S1964" s="223">
        <v>0</v>
      </c>
      <c r="T1964" s="224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25" t="s">
        <v>295</v>
      </c>
      <c r="AT1964" s="225" t="s">
        <v>240</v>
      </c>
      <c r="AU1964" s="225" t="s">
        <v>78</v>
      </c>
      <c r="AY1964" s="18" t="s">
        <v>238</v>
      </c>
      <c r="BE1964" s="226">
        <f>IF(N1964="základní",J1964,0)</f>
        <v>0</v>
      </c>
      <c r="BF1964" s="226">
        <f>IF(N1964="snížená",J1964,0)</f>
        <v>0</v>
      </c>
      <c r="BG1964" s="226">
        <f>IF(N1964="zákl. přenesená",J1964,0)</f>
        <v>0</v>
      </c>
      <c r="BH1964" s="226">
        <f>IF(N1964="sníž. přenesená",J1964,0)</f>
        <v>0</v>
      </c>
      <c r="BI1964" s="226">
        <f>IF(N1964="nulová",J1964,0)</f>
        <v>0</v>
      </c>
      <c r="BJ1964" s="18" t="s">
        <v>76</v>
      </c>
      <c r="BK1964" s="226">
        <f>ROUND(I1964*H1964,2)</f>
        <v>0</v>
      </c>
      <c r="BL1964" s="18" t="s">
        <v>295</v>
      </c>
      <c r="BM1964" s="225" t="s">
        <v>1729</v>
      </c>
    </row>
    <row r="1965" s="2" customFormat="1">
      <c r="A1965" s="39"/>
      <c r="B1965" s="40"/>
      <c r="C1965" s="41"/>
      <c r="D1965" s="227" t="s">
        <v>245</v>
      </c>
      <c r="E1965" s="41"/>
      <c r="F1965" s="228" t="s">
        <v>1728</v>
      </c>
      <c r="G1965" s="41"/>
      <c r="H1965" s="41"/>
      <c r="I1965" s="229"/>
      <c r="J1965" s="41"/>
      <c r="K1965" s="41"/>
      <c r="L1965" s="45"/>
      <c r="M1965" s="230"/>
      <c r="N1965" s="231"/>
      <c r="O1965" s="85"/>
      <c r="P1965" s="85"/>
      <c r="Q1965" s="85"/>
      <c r="R1965" s="85"/>
      <c r="S1965" s="85"/>
      <c r="T1965" s="86"/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T1965" s="18" t="s">
        <v>245</v>
      </c>
      <c r="AU1965" s="18" t="s">
        <v>78</v>
      </c>
    </row>
    <row r="1966" s="2" customFormat="1">
      <c r="A1966" s="39"/>
      <c r="B1966" s="40"/>
      <c r="C1966" s="41"/>
      <c r="D1966" s="232" t="s">
        <v>246</v>
      </c>
      <c r="E1966" s="41"/>
      <c r="F1966" s="233" t="s">
        <v>1730</v>
      </c>
      <c r="G1966" s="41"/>
      <c r="H1966" s="41"/>
      <c r="I1966" s="229"/>
      <c r="J1966" s="41"/>
      <c r="K1966" s="41"/>
      <c r="L1966" s="45"/>
      <c r="M1966" s="230"/>
      <c r="N1966" s="231"/>
      <c r="O1966" s="85"/>
      <c r="P1966" s="85"/>
      <c r="Q1966" s="85"/>
      <c r="R1966" s="85"/>
      <c r="S1966" s="85"/>
      <c r="T1966" s="86"/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T1966" s="18" t="s">
        <v>246</v>
      </c>
      <c r="AU1966" s="18" t="s">
        <v>78</v>
      </c>
    </row>
    <row r="1967" s="13" customFormat="1">
      <c r="A1967" s="13"/>
      <c r="B1967" s="234"/>
      <c r="C1967" s="235"/>
      <c r="D1967" s="227" t="s">
        <v>248</v>
      </c>
      <c r="E1967" s="236" t="s">
        <v>19</v>
      </c>
      <c r="F1967" s="237" t="s">
        <v>533</v>
      </c>
      <c r="G1967" s="235"/>
      <c r="H1967" s="236" t="s">
        <v>19</v>
      </c>
      <c r="I1967" s="238"/>
      <c r="J1967" s="235"/>
      <c r="K1967" s="235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248</v>
      </c>
      <c r="AU1967" s="243" t="s">
        <v>78</v>
      </c>
      <c r="AV1967" s="13" t="s">
        <v>76</v>
      </c>
      <c r="AW1967" s="13" t="s">
        <v>32</v>
      </c>
      <c r="AX1967" s="13" t="s">
        <v>69</v>
      </c>
      <c r="AY1967" s="243" t="s">
        <v>238</v>
      </c>
    </row>
    <row r="1968" s="13" customFormat="1">
      <c r="A1968" s="13"/>
      <c r="B1968" s="234"/>
      <c r="C1968" s="235"/>
      <c r="D1968" s="227" t="s">
        <v>248</v>
      </c>
      <c r="E1968" s="236" t="s">
        <v>19</v>
      </c>
      <c r="F1968" s="237" t="s">
        <v>1713</v>
      </c>
      <c r="G1968" s="235"/>
      <c r="H1968" s="236" t="s">
        <v>19</v>
      </c>
      <c r="I1968" s="238"/>
      <c r="J1968" s="235"/>
      <c r="K1968" s="235"/>
      <c r="L1968" s="239"/>
      <c r="M1968" s="240"/>
      <c r="N1968" s="241"/>
      <c r="O1968" s="241"/>
      <c r="P1968" s="241"/>
      <c r="Q1968" s="241"/>
      <c r="R1968" s="241"/>
      <c r="S1968" s="241"/>
      <c r="T1968" s="24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3" t="s">
        <v>248</v>
      </c>
      <c r="AU1968" s="243" t="s">
        <v>78</v>
      </c>
      <c r="AV1968" s="13" t="s">
        <v>76</v>
      </c>
      <c r="AW1968" s="13" t="s">
        <v>32</v>
      </c>
      <c r="AX1968" s="13" t="s">
        <v>69</v>
      </c>
      <c r="AY1968" s="243" t="s">
        <v>238</v>
      </c>
    </row>
    <row r="1969" s="14" customFormat="1">
      <c r="A1969" s="14"/>
      <c r="B1969" s="244"/>
      <c r="C1969" s="245"/>
      <c r="D1969" s="227" t="s">
        <v>248</v>
      </c>
      <c r="E1969" s="246" t="s">
        <v>19</v>
      </c>
      <c r="F1969" s="247" t="s">
        <v>1714</v>
      </c>
      <c r="G1969" s="245"/>
      <c r="H1969" s="248">
        <v>64.404719999999998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248</v>
      </c>
      <c r="AU1969" s="254" t="s">
        <v>78</v>
      </c>
      <c r="AV1969" s="14" t="s">
        <v>78</v>
      </c>
      <c r="AW1969" s="14" t="s">
        <v>32</v>
      </c>
      <c r="AX1969" s="14" t="s">
        <v>69</v>
      </c>
      <c r="AY1969" s="254" t="s">
        <v>238</v>
      </c>
    </row>
    <row r="1970" s="15" customFormat="1">
      <c r="A1970" s="15"/>
      <c r="B1970" s="255"/>
      <c r="C1970" s="256"/>
      <c r="D1970" s="227" t="s">
        <v>248</v>
      </c>
      <c r="E1970" s="257" t="s">
        <v>19</v>
      </c>
      <c r="F1970" s="258" t="s">
        <v>253</v>
      </c>
      <c r="G1970" s="256"/>
      <c r="H1970" s="259">
        <v>64.404719999999998</v>
      </c>
      <c r="I1970" s="260"/>
      <c r="J1970" s="256"/>
      <c r="K1970" s="256"/>
      <c r="L1970" s="261"/>
      <c r="M1970" s="262"/>
      <c r="N1970" s="263"/>
      <c r="O1970" s="263"/>
      <c r="P1970" s="263"/>
      <c r="Q1970" s="263"/>
      <c r="R1970" s="263"/>
      <c r="S1970" s="263"/>
      <c r="T1970" s="264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65" t="s">
        <v>248</v>
      </c>
      <c r="AU1970" s="265" t="s">
        <v>78</v>
      </c>
      <c r="AV1970" s="15" t="s">
        <v>244</v>
      </c>
      <c r="AW1970" s="15" t="s">
        <v>32</v>
      </c>
      <c r="AX1970" s="15" t="s">
        <v>76</v>
      </c>
      <c r="AY1970" s="265" t="s">
        <v>238</v>
      </c>
    </row>
    <row r="1971" s="2" customFormat="1" ht="24.15" customHeight="1">
      <c r="A1971" s="39"/>
      <c r="B1971" s="40"/>
      <c r="C1971" s="214" t="s">
        <v>1103</v>
      </c>
      <c r="D1971" s="214" t="s">
        <v>240</v>
      </c>
      <c r="E1971" s="215" t="s">
        <v>1731</v>
      </c>
      <c r="F1971" s="216" t="s">
        <v>1732</v>
      </c>
      <c r="G1971" s="217" t="s">
        <v>112</v>
      </c>
      <c r="H1971" s="218">
        <v>236.148</v>
      </c>
      <c r="I1971" s="219"/>
      <c r="J1971" s="220">
        <f>ROUND(I1971*H1971,2)</f>
        <v>0</v>
      </c>
      <c r="K1971" s="216" t="s">
        <v>243</v>
      </c>
      <c r="L1971" s="45"/>
      <c r="M1971" s="221" t="s">
        <v>19</v>
      </c>
      <c r="N1971" s="222" t="s">
        <v>40</v>
      </c>
      <c r="O1971" s="85"/>
      <c r="P1971" s="223">
        <f>O1971*H1971</f>
        <v>0</v>
      </c>
      <c r="Q1971" s="223">
        <v>0</v>
      </c>
      <c r="R1971" s="223">
        <f>Q1971*H1971</f>
        <v>0</v>
      </c>
      <c r="S1971" s="223">
        <v>0</v>
      </c>
      <c r="T1971" s="224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25" t="s">
        <v>295</v>
      </c>
      <c r="AT1971" s="225" t="s">
        <v>240</v>
      </c>
      <c r="AU1971" s="225" t="s">
        <v>78</v>
      </c>
      <c r="AY1971" s="18" t="s">
        <v>238</v>
      </c>
      <c r="BE1971" s="226">
        <f>IF(N1971="základní",J1971,0)</f>
        <v>0</v>
      </c>
      <c r="BF1971" s="226">
        <f>IF(N1971="snížená",J1971,0)</f>
        <v>0</v>
      </c>
      <c r="BG1971" s="226">
        <f>IF(N1971="zákl. přenesená",J1971,0)</f>
        <v>0</v>
      </c>
      <c r="BH1971" s="226">
        <f>IF(N1971="sníž. přenesená",J1971,0)</f>
        <v>0</v>
      </c>
      <c r="BI1971" s="226">
        <f>IF(N1971="nulová",J1971,0)</f>
        <v>0</v>
      </c>
      <c r="BJ1971" s="18" t="s">
        <v>76</v>
      </c>
      <c r="BK1971" s="226">
        <f>ROUND(I1971*H1971,2)</f>
        <v>0</v>
      </c>
      <c r="BL1971" s="18" t="s">
        <v>295</v>
      </c>
      <c r="BM1971" s="225" t="s">
        <v>1733</v>
      </c>
    </row>
    <row r="1972" s="2" customFormat="1">
      <c r="A1972" s="39"/>
      <c r="B1972" s="40"/>
      <c r="C1972" s="41"/>
      <c r="D1972" s="227" t="s">
        <v>245</v>
      </c>
      <c r="E1972" s="41"/>
      <c r="F1972" s="228" t="s">
        <v>1732</v>
      </c>
      <c r="G1972" s="41"/>
      <c r="H1972" s="41"/>
      <c r="I1972" s="229"/>
      <c r="J1972" s="41"/>
      <c r="K1972" s="41"/>
      <c r="L1972" s="45"/>
      <c r="M1972" s="230"/>
      <c r="N1972" s="231"/>
      <c r="O1972" s="85"/>
      <c r="P1972" s="85"/>
      <c r="Q1972" s="85"/>
      <c r="R1972" s="85"/>
      <c r="S1972" s="85"/>
      <c r="T1972" s="86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T1972" s="18" t="s">
        <v>245</v>
      </c>
      <c r="AU1972" s="18" t="s">
        <v>78</v>
      </c>
    </row>
    <row r="1973" s="2" customFormat="1">
      <c r="A1973" s="39"/>
      <c r="B1973" s="40"/>
      <c r="C1973" s="41"/>
      <c r="D1973" s="232" t="s">
        <v>246</v>
      </c>
      <c r="E1973" s="41"/>
      <c r="F1973" s="233" t="s">
        <v>1734</v>
      </c>
      <c r="G1973" s="41"/>
      <c r="H1973" s="41"/>
      <c r="I1973" s="229"/>
      <c r="J1973" s="41"/>
      <c r="K1973" s="41"/>
      <c r="L1973" s="45"/>
      <c r="M1973" s="230"/>
      <c r="N1973" s="231"/>
      <c r="O1973" s="85"/>
      <c r="P1973" s="85"/>
      <c r="Q1973" s="85"/>
      <c r="R1973" s="85"/>
      <c r="S1973" s="85"/>
      <c r="T1973" s="86"/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T1973" s="18" t="s">
        <v>246</v>
      </c>
      <c r="AU1973" s="18" t="s">
        <v>78</v>
      </c>
    </row>
    <row r="1974" s="13" customFormat="1">
      <c r="A1974" s="13"/>
      <c r="B1974" s="234"/>
      <c r="C1974" s="235"/>
      <c r="D1974" s="227" t="s">
        <v>248</v>
      </c>
      <c r="E1974" s="236" t="s">
        <v>19</v>
      </c>
      <c r="F1974" s="237" t="s">
        <v>533</v>
      </c>
      <c r="G1974" s="235"/>
      <c r="H1974" s="236" t="s">
        <v>19</v>
      </c>
      <c r="I1974" s="238"/>
      <c r="J1974" s="235"/>
      <c r="K1974" s="235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248</v>
      </c>
      <c r="AU1974" s="243" t="s">
        <v>78</v>
      </c>
      <c r="AV1974" s="13" t="s">
        <v>76</v>
      </c>
      <c r="AW1974" s="13" t="s">
        <v>32</v>
      </c>
      <c r="AX1974" s="13" t="s">
        <v>69</v>
      </c>
      <c r="AY1974" s="243" t="s">
        <v>238</v>
      </c>
    </row>
    <row r="1975" s="14" customFormat="1">
      <c r="A1975" s="14"/>
      <c r="B1975" s="244"/>
      <c r="C1975" s="245"/>
      <c r="D1975" s="227" t="s">
        <v>248</v>
      </c>
      <c r="E1975" s="246" t="s">
        <v>19</v>
      </c>
      <c r="F1975" s="247" t="s">
        <v>176</v>
      </c>
      <c r="G1975" s="245"/>
      <c r="H1975" s="248">
        <v>181.57239999999999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248</v>
      </c>
      <c r="AU1975" s="254" t="s">
        <v>78</v>
      </c>
      <c r="AV1975" s="14" t="s">
        <v>78</v>
      </c>
      <c r="AW1975" s="14" t="s">
        <v>32</v>
      </c>
      <c r="AX1975" s="14" t="s">
        <v>69</v>
      </c>
      <c r="AY1975" s="254" t="s">
        <v>238</v>
      </c>
    </row>
    <row r="1976" s="14" customFormat="1">
      <c r="A1976" s="14"/>
      <c r="B1976" s="244"/>
      <c r="C1976" s="245"/>
      <c r="D1976" s="227" t="s">
        <v>248</v>
      </c>
      <c r="E1976" s="246" t="s">
        <v>19</v>
      </c>
      <c r="F1976" s="247" t="s">
        <v>179</v>
      </c>
      <c r="G1976" s="245"/>
      <c r="H1976" s="248">
        <v>54.576000000000001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248</v>
      </c>
      <c r="AU1976" s="254" t="s">
        <v>78</v>
      </c>
      <c r="AV1976" s="14" t="s">
        <v>78</v>
      </c>
      <c r="AW1976" s="14" t="s">
        <v>32</v>
      </c>
      <c r="AX1976" s="14" t="s">
        <v>69</v>
      </c>
      <c r="AY1976" s="254" t="s">
        <v>238</v>
      </c>
    </row>
    <row r="1977" s="15" customFormat="1">
      <c r="A1977" s="15"/>
      <c r="B1977" s="255"/>
      <c r="C1977" s="256"/>
      <c r="D1977" s="227" t="s">
        <v>248</v>
      </c>
      <c r="E1977" s="257" t="s">
        <v>19</v>
      </c>
      <c r="F1977" s="258" t="s">
        <v>253</v>
      </c>
      <c r="G1977" s="256"/>
      <c r="H1977" s="259">
        <v>236.14840000000001</v>
      </c>
      <c r="I1977" s="260"/>
      <c r="J1977" s="256"/>
      <c r="K1977" s="256"/>
      <c r="L1977" s="261"/>
      <c r="M1977" s="262"/>
      <c r="N1977" s="263"/>
      <c r="O1977" s="263"/>
      <c r="P1977" s="263"/>
      <c r="Q1977" s="263"/>
      <c r="R1977" s="263"/>
      <c r="S1977" s="263"/>
      <c r="T1977" s="264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5" t="s">
        <v>248</v>
      </c>
      <c r="AU1977" s="265" t="s">
        <v>78</v>
      </c>
      <c r="AV1977" s="15" t="s">
        <v>244</v>
      </c>
      <c r="AW1977" s="15" t="s">
        <v>32</v>
      </c>
      <c r="AX1977" s="15" t="s">
        <v>76</v>
      </c>
      <c r="AY1977" s="265" t="s">
        <v>238</v>
      </c>
    </row>
    <row r="1978" s="2" customFormat="1" ht="49.05" customHeight="1">
      <c r="A1978" s="39"/>
      <c r="B1978" s="40"/>
      <c r="C1978" s="277" t="s">
        <v>1735</v>
      </c>
      <c r="D1978" s="277" t="s">
        <v>425</v>
      </c>
      <c r="E1978" s="278" t="s">
        <v>1736</v>
      </c>
      <c r="F1978" s="279" t="s">
        <v>1737</v>
      </c>
      <c r="G1978" s="280" t="s">
        <v>112</v>
      </c>
      <c r="H1978" s="281">
        <v>275.23099999999999</v>
      </c>
      <c r="I1978" s="282"/>
      <c r="J1978" s="283">
        <f>ROUND(I1978*H1978,2)</f>
        <v>0</v>
      </c>
      <c r="K1978" s="279" t="s">
        <v>243</v>
      </c>
      <c r="L1978" s="284"/>
      <c r="M1978" s="285" t="s">
        <v>19</v>
      </c>
      <c r="N1978" s="286" t="s">
        <v>40</v>
      </c>
      <c r="O1978" s="85"/>
      <c r="P1978" s="223">
        <f>O1978*H1978</f>
        <v>0</v>
      </c>
      <c r="Q1978" s="223">
        <v>0.0040000000000000001</v>
      </c>
      <c r="R1978" s="223">
        <f>Q1978*H1978</f>
        <v>1.100924</v>
      </c>
      <c r="S1978" s="223">
        <v>0</v>
      </c>
      <c r="T1978" s="224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25" t="s">
        <v>371</v>
      </c>
      <c r="AT1978" s="225" t="s">
        <v>425</v>
      </c>
      <c r="AU1978" s="225" t="s">
        <v>78</v>
      </c>
      <c r="AY1978" s="18" t="s">
        <v>238</v>
      </c>
      <c r="BE1978" s="226">
        <f>IF(N1978="základní",J1978,0)</f>
        <v>0</v>
      </c>
      <c r="BF1978" s="226">
        <f>IF(N1978="snížená",J1978,0)</f>
        <v>0</v>
      </c>
      <c r="BG1978" s="226">
        <f>IF(N1978="zákl. přenesená",J1978,0)</f>
        <v>0</v>
      </c>
      <c r="BH1978" s="226">
        <f>IF(N1978="sníž. přenesená",J1978,0)</f>
        <v>0</v>
      </c>
      <c r="BI1978" s="226">
        <f>IF(N1978="nulová",J1978,0)</f>
        <v>0</v>
      </c>
      <c r="BJ1978" s="18" t="s">
        <v>76</v>
      </c>
      <c r="BK1978" s="226">
        <f>ROUND(I1978*H1978,2)</f>
        <v>0</v>
      </c>
      <c r="BL1978" s="18" t="s">
        <v>295</v>
      </c>
      <c r="BM1978" s="225" t="s">
        <v>1738</v>
      </c>
    </row>
    <row r="1979" s="2" customFormat="1">
      <c r="A1979" s="39"/>
      <c r="B1979" s="40"/>
      <c r="C1979" s="41"/>
      <c r="D1979" s="227" t="s">
        <v>245</v>
      </c>
      <c r="E1979" s="41"/>
      <c r="F1979" s="228" t="s">
        <v>1737</v>
      </c>
      <c r="G1979" s="41"/>
      <c r="H1979" s="41"/>
      <c r="I1979" s="229"/>
      <c r="J1979" s="41"/>
      <c r="K1979" s="41"/>
      <c r="L1979" s="45"/>
      <c r="M1979" s="230"/>
      <c r="N1979" s="231"/>
      <c r="O1979" s="85"/>
      <c r="P1979" s="85"/>
      <c r="Q1979" s="85"/>
      <c r="R1979" s="85"/>
      <c r="S1979" s="85"/>
      <c r="T1979" s="86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T1979" s="18" t="s">
        <v>245</v>
      </c>
      <c r="AU1979" s="18" t="s">
        <v>78</v>
      </c>
    </row>
    <row r="1980" s="13" customFormat="1">
      <c r="A1980" s="13"/>
      <c r="B1980" s="234"/>
      <c r="C1980" s="235"/>
      <c r="D1980" s="227" t="s">
        <v>248</v>
      </c>
      <c r="E1980" s="236" t="s">
        <v>19</v>
      </c>
      <c r="F1980" s="237" t="s">
        <v>533</v>
      </c>
      <c r="G1980" s="235"/>
      <c r="H1980" s="236" t="s">
        <v>19</v>
      </c>
      <c r="I1980" s="238"/>
      <c r="J1980" s="235"/>
      <c r="K1980" s="235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248</v>
      </c>
      <c r="AU1980" s="243" t="s">
        <v>78</v>
      </c>
      <c r="AV1980" s="13" t="s">
        <v>76</v>
      </c>
      <c r="AW1980" s="13" t="s">
        <v>32</v>
      </c>
      <c r="AX1980" s="13" t="s">
        <v>69</v>
      </c>
      <c r="AY1980" s="243" t="s">
        <v>238</v>
      </c>
    </row>
    <row r="1981" s="14" customFormat="1">
      <c r="A1981" s="14"/>
      <c r="B1981" s="244"/>
      <c r="C1981" s="245"/>
      <c r="D1981" s="227" t="s">
        <v>248</v>
      </c>
      <c r="E1981" s="246" t="s">
        <v>19</v>
      </c>
      <c r="F1981" s="247" t="s">
        <v>176</v>
      </c>
      <c r="G1981" s="245"/>
      <c r="H1981" s="248">
        <v>181.57239999999999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248</v>
      </c>
      <c r="AU1981" s="254" t="s">
        <v>78</v>
      </c>
      <c r="AV1981" s="14" t="s">
        <v>78</v>
      </c>
      <c r="AW1981" s="14" t="s">
        <v>32</v>
      </c>
      <c r="AX1981" s="14" t="s">
        <v>69</v>
      </c>
      <c r="AY1981" s="254" t="s">
        <v>238</v>
      </c>
    </row>
    <row r="1982" s="14" customFormat="1">
      <c r="A1982" s="14"/>
      <c r="B1982" s="244"/>
      <c r="C1982" s="245"/>
      <c r="D1982" s="227" t="s">
        <v>248</v>
      </c>
      <c r="E1982" s="246" t="s">
        <v>19</v>
      </c>
      <c r="F1982" s="247" t="s">
        <v>179</v>
      </c>
      <c r="G1982" s="245"/>
      <c r="H1982" s="248">
        <v>54.576000000000001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248</v>
      </c>
      <c r="AU1982" s="254" t="s">
        <v>78</v>
      </c>
      <c r="AV1982" s="14" t="s">
        <v>78</v>
      </c>
      <c r="AW1982" s="14" t="s">
        <v>32</v>
      </c>
      <c r="AX1982" s="14" t="s">
        <v>69</v>
      </c>
      <c r="AY1982" s="254" t="s">
        <v>238</v>
      </c>
    </row>
    <row r="1983" s="15" customFormat="1">
      <c r="A1983" s="15"/>
      <c r="B1983" s="255"/>
      <c r="C1983" s="256"/>
      <c r="D1983" s="227" t="s">
        <v>248</v>
      </c>
      <c r="E1983" s="257" t="s">
        <v>19</v>
      </c>
      <c r="F1983" s="258" t="s">
        <v>253</v>
      </c>
      <c r="G1983" s="256"/>
      <c r="H1983" s="259">
        <v>236.14840000000001</v>
      </c>
      <c r="I1983" s="260"/>
      <c r="J1983" s="256"/>
      <c r="K1983" s="256"/>
      <c r="L1983" s="261"/>
      <c r="M1983" s="262"/>
      <c r="N1983" s="263"/>
      <c r="O1983" s="263"/>
      <c r="P1983" s="263"/>
      <c r="Q1983" s="263"/>
      <c r="R1983" s="263"/>
      <c r="S1983" s="263"/>
      <c r="T1983" s="264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65" t="s">
        <v>248</v>
      </c>
      <c r="AU1983" s="265" t="s">
        <v>78</v>
      </c>
      <c r="AV1983" s="15" t="s">
        <v>244</v>
      </c>
      <c r="AW1983" s="15" t="s">
        <v>32</v>
      </c>
      <c r="AX1983" s="15" t="s">
        <v>76</v>
      </c>
      <c r="AY1983" s="265" t="s">
        <v>238</v>
      </c>
    </row>
    <row r="1984" s="14" customFormat="1">
      <c r="A1984" s="14"/>
      <c r="B1984" s="244"/>
      <c r="C1984" s="245"/>
      <c r="D1984" s="227" t="s">
        <v>248</v>
      </c>
      <c r="E1984" s="245"/>
      <c r="F1984" s="247" t="s">
        <v>1739</v>
      </c>
      <c r="G1984" s="245"/>
      <c r="H1984" s="248">
        <v>275.23099999999999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248</v>
      </c>
      <c r="AU1984" s="254" t="s">
        <v>78</v>
      </c>
      <c r="AV1984" s="14" t="s">
        <v>78</v>
      </c>
      <c r="AW1984" s="14" t="s">
        <v>4</v>
      </c>
      <c r="AX1984" s="14" t="s">
        <v>76</v>
      </c>
      <c r="AY1984" s="254" t="s">
        <v>238</v>
      </c>
    </row>
    <row r="1985" s="2" customFormat="1" ht="24.15" customHeight="1">
      <c r="A1985" s="39"/>
      <c r="B1985" s="40"/>
      <c r="C1985" s="214" t="s">
        <v>1112</v>
      </c>
      <c r="D1985" s="214" t="s">
        <v>240</v>
      </c>
      <c r="E1985" s="215" t="s">
        <v>1740</v>
      </c>
      <c r="F1985" s="216" t="s">
        <v>1741</v>
      </c>
      <c r="G1985" s="217" t="s">
        <v>112</v>
      </c>
      <c r="H1985" s="218">
        <v>64.405000000000001</v>
      </c>
      <c r="I1985" s="219"/>
      <c r="J1985" s="220">
        <f>ROUND(I1985*H1985,2)</f>
        <v>0</v>
      </c>
      <c r="K1985" s="216" t="s">
        <v>243</v>
      </c>
      <c r="L1985" s="45"/>
      <c r="M1985" s="221" t="s">
        <v>19</v>
      </c>
      <c r="N1985" s="222" t="s">
        <v>40</v>
      </c>
      <c r="O1985" s="85"/>
      <c r="P1985" s="223">
        <f>O1985*H1985</f>
        <v>0</v>
      </c>
      <c r="Q1985" s="223">
        <v>0</v>
      </c>
      <c r="R1985" s="223">
        <f>Q1985*H1985</f>
        <v>0</v>
      </c>
      <c r="S1985" s="223">
        <v>0.016500000000000001</v>
      </c>
      <c r="T1985" s="224">
        <f>S1985*H1985</f>
        <v>1.0626825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25" t="s">
        <v>295</v>
      </c>
      <c r="AT1985" s="225" t="s">
        <v>240</v>
      </c>
      <c r="AU1985" s="225" t="s">
        <v>78</v>
      </c>
      <c r="AY1985" s="18" t="s">
        <v>238</v>
      </c>
      <c r="BE1985" s="226">
        <f>IF(N1985="základní",J1985,0)</f>
        <v>0</v>
      </c>
      <c r="BF1985" s="226">
        <f>IF(N1985="snížená",J1985,0)</f>
        <v>0</v>
      </c>
      <c r="BG1985" s="226">
        <f>IF(N1985="zákl. přenesená",J1985,0)</f>
        <v>0</v>
      </c>
      <c r="BH1985" s="226">
        <f>IF(N1985="sníž. přenesená",J1985,0)</f>
        <v>0</v>
      </c>
      <c r="BI1985" s="226">
        <f>IF(N1985="nulová",J1985,0)</f>
        <v>0</v>
      </c>
      <c r="BJ1985" s="18" t="s">
        <v>76</v>
      </c>
      <c r="BK1985" s="226">
        <f>ROUND(I1985*H1985,2)</f>
        <v>0</v>
      </c>
      <c r="BL1985" s="18" t="s">
        <v>295</v>
      </c>
      <c r="BM1985" s="225" t="s">
        <v>1742</v>
      </c>
    </row>
    <row r="1986" s="2" customFormat="1">
      <c r="A1986" s="39"/>
      <c r="B1986" s="40"/>
      <c r="C1986" s="41"/>
      <c r="D1986" s="227" t="s">
        <v>245</v>
      </c>
      <c r="E1986" s="41"/>
      <c r="F1986" s="228" t="s">
        <v>1741</v>
      </c>
      <c r="G1986" s="41"/>
      <c r="H1986" s="41"/>
      <c r="I1986" s="229"/>
      <c r="J1986" s="41"/>
      <c r="K1986" s="41"/>
      <c r="L1986" s="45"/>
      <c r="M1986" s="230"/>
      <c r="N1986" s="231"/>
      <c r="O1986" s="85"/>
      <c r="P1986" s="85"/>
      <c r="Q1986" s="85"/>
      <c r="R1986" s="85"/>
      <c r="S1986" s="85"/>
      <c r="T1986" s="86"/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T1986" s="18" t="s">
        <v>245</v>
      </c>
      <c r="AU1986" s="18" t="s">
        <v>78</v>
      </c>
    </row>
    <row r="1987" s="2" customFormat="1">
      <c r="A1987" s="39"/>
      <c r="B1987" s="40"/>
      <c r="C1987" s="41"/>
      <c r="D1987" s="232" t="s">
        <v>246</v>
      </c>
      <c r="E1987" s="41"/>
      <c r="F1987" s="233" t="s">
        <v>1743</v>
      </c>
      <c r="G1987" s="41"/>
      <c r="H1987" s="41"/>
      <c r="I1987" s="229"/>
      <c r="J1987" s="41"/>
      <c r="K1987" s="41"/>
      <c r="L1987" s="45"/>
      <c r="M1987" s="230"/>
      <c r="N1987" s="231"/>
      <c r="O1987" s="85"/>
      <c r="P1987" s="85"/>
      <c r="Q1987" s="85"/>
      <c r="R1987" s="85"/>
      <c r="S1987" s="85"/>
      <c r="T1987" s="86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T1987" s="18" t="s">
        <v>246</v>
      </c>
      <c r="AU1987" s="18" t="s">
        <v>78</v>
      </c>
    </row>
    <row r="1988" s="13" customFormat="1">
      <c r="A1988" s="13"/>
      <c r="B1988" s="234"/>
      <c r="C1988" s="235"/>
      <c r="D1988" s="227" t="s">
        <v>248</v>
      </c>
      <c r="E1988" s="236" t="s">
        <v>19</v>
      </c>
      <c r="F1988" s="237" t="s">
        <v>533</v>
      </c>
      <c r="G1988" s="235"/>
      <c r="H1988" s="236" t="s">
        <v>19</v>
      </c>
      <c r="I1988" s="238"/>
      <c r="J1988" s="235"/>
      <c r="K1988" s="235"/>
      <c r="L1988" s="239"/>
      <c r="M1988" s="240"/>
      <c r="N1988" s="241"/>
      <c r="O1988" s="241"/>
      <c r="P1988" s="241"/>
      <c r="Q1988" s="241"/>
      <c r="R1988" s="241"/>
      <c r="S1988" s="241"/>
      <c r="T1988" s="242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3" t="s">
        <v>248</v>
      </c>
      <c r="AU1988" s="243" t="s">
        <v>78</v>
      </c>
      <c r="AV1988" s="13" t="s">
        <v>76</v>
      </c>
      <c r="AW1988" s="13" t="s">
        <v>32</v>
      </c>
      <c r="AX1988" s="13" t="s">
        <v>69</v>
      </c>
      <c r="AY1988" s="243" t="s">
        <v>238</v>
      </c>
    </row>
    <row r="1989" s="13" customFormat="1">
      <c r="A1989" s="13"/>
      <c r="B1989" s="234"/>
      <c r="C1989" s="235"/>
      <c r="D1989" s="227" t="s">
        <v>248</v>
      </c>
      <c r="E1989" s="236" t="s">
        <v>19</v>
      </c>
      <c r="F1989" s="237" t="s">
        <v>1713</v>
      </c>
      <c r="G1989" s="235"/>
      <c r="H1989" s="236" t="s">
        <v>19</v>
      </c>
      <c r="I1989" s="238"/>
      <c r="J1989" s="235"/>
      <c r="K1989" s="235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248</v>
      </c>
      <c r="AU1989" s="243" t="s">
        <v>78</v>
      </c>
      <c r="AV1989" s="13" t="s">
        <v>76</v>
      </c>
      <c r="AW1989" s="13" t="s">
        <v>32</v>
      </c>
      <c r="AX1989" s="13" t="s">
        <v>69</v>
      </c>
      <c r="AY1989" s="243" t="s">
        <v>238</v>
      </c>
    </row>
    <row r="1990" s="14" customFormat="1">
      <c r="A1990" s="14"/>
      <c r="B1990" s="244"/>
      <c r="C1990" s="245"/>
      <c r="D1990" s="227" t="s">
        <v>248</v>
      </c>
      <c r="E1990" s="246" t="s">
        <v>19</v>
      </c>
      <c r="F1990" s="247" t="s">
        <v>1714</v>
      </c>
      <c r="G1990" s="245"/>
      <c r="H1990" s="248">
        <v>64.404719999999998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248</v>
      </c>
      <c r="AU1990" s="254" t="s">
        <v>78</v>
      </c>
      <c r="AV1990" s="14" t="s">
        <v>78</v>
      </c>
      <c r="AW1990" s="14" t="s">
        <v>32</v>
      </c>
      <c r="AX1990" s="14" t="s">
        <v>69</v>
      </c>
      <c r="AY1990" s="254" t="s">
        <v>238</v>
      </c>
    </row>
    <row r="1991" s="15" customFormat="1">
      <c r="A1991" s="15"/>
      <c r="B1991" s="255"/>
      <c r="C1991" s="256"/>
      <c r="D1991" s="227" t="s">
        <v>248</v>
      </c>
      <c r="E1991" s="257" t="s">
        <v>19</v>
      </c>
      <c r="F1991" s="258" t="s">
        <v>253</v>
      </c>
      <c r="G1991" s="256"/>
      <c r="H1991" s="259">
        <v>64.404719999999998</v>
      </c>
      <c r="I1991" s="260"/>
      <c r="J1991" s="256"/>
      <c r="K1991" s="256"/>
      <c r="L1991" s="261"/>
      <c r="M1991" s="262"/>
      <c r="N1991" s="263"/>
      <c r="O1991" s="263"/>
      <c r="P1991" s="263"/>
      <c r="Q1991" s="263"/>
      <c r="R1991" s="263"/>
      <c r="S1991" s="263"/>
      <c r="T1991" s="264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5" t="s">
        <v>248</v>
      </c>
      <c r="AU1991" s="265" t="s">
        <v>78</v>
      </c>
      <c r="AV1991" s="15" t="s">
        <v>244</v>
      </c>
      <c r="AW1991" s="15" t="s">
        <v>32</v>
      </c>
      <c r="AX1991" s="15" t="s">
        <v>76</v>
      </c>
      <c r="AY1991" s="265" t="s">
        <v>238</v>
      </c>
    </row>
    <row r="1992" s="2" customFormat="1" ht="24.15" customHeight="1">
      <c r="A1992" s="39"/>
      <c r="B1992" s="40"/>
      <c r="C1992" s="214" t="s">
        <v>1744</v>
      </c>
      <c r="D1992" s="214" t="s">
        <v>240</v>
      </c>
      <c r="E1992" s="215" t="s">
        <v>1745</v>
      </c>
      <c r="F1992" s="216" t="s">
        <v>1746</v>
      </c>
      <c r="G1992" s="217" t="s">
        <v>112</v>
      </c>
      <c r="H1992" s="218">
        <v>64.405000000000001</v>
      </c>
      <c r="I1992" s="219"/>
      <c r="J1992" s="220">
        <f>ROUND(I1992*H1992,2)</f>
        <v>0</v>
      </c>
      <c r="K1992" s="216" t="s">
        <v>243</v>
      </c>
      <c r="L1992" s="45"/>
      <c r="M1992" s="221" t="s">
        <v>19</v>
      </c>
      <c r="N1992" s="222" t="s">
        <v>40</v>
      </c>
      <c r="O1992" s="85"/>
      <c r="P1992" s="223">
        <f>O1992*H1992</f>
        <v>0</v>
      </c>
      <c r="Q1992" s="223">
        <v>0.00088000000000000003</v>
      </c>
      <c r="R1992" s="223">
        <f>Q1992*H1992</f>
        <v>0.056676400000000002</v>
      </c>
      <c r="S1992" s="223">
        <v>0</v>
      </c>
      <c r="T1992" s="224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25" t="s">
        <v>295</v>
      </c>
      <c r="AT1992" s="225" t="s">
        <v>240</v>
      </c>
      <c r="AU1992" s="225" t="s">
        <v>78</v>
      </c>
      <c r="AY1992" s="18" t="s">
        <v>238</v>
      </c>
      <c r="BE1992" s="226">
        <f>IF(N1992="základní",J1992,0)</f>
        <v>0</v>
      </c>
      <c r="BF1992" s="226">
        <f>IF(N1992="snížená",J1992,0)</f>
        <v>0</v>
      </c>
      <c r="BG1992" s="226">
        <f>IF(N1992="zákl. přenesená",J1992,0)</f>
        <v>0</v>
      </c>
      <c r="BH1992" s="226">
        <f>IF(N1992="sníž. přenesená",J1992,0)</f>
        <v>0</v>
      </c>
      <c r="BI1992" s="226">
        <f>IF(N1992="nulová",J1992,0)</f>
        <v>0</v>
      </c>
      <c r="BJ1992" s="18" t="s">
        <v>76</v>
      </c>
      <c r="BK1992" s="226">
        <f>ROUND(I1992*H1992,2)</f>
        <v>0</v>
      </c>
      <c r="BL1992" s="18" t="s">
        <v>295</v>
      </c>
      <c r="BM1992" s="225" t="s">
        <v>1747</v>
      </c>
    </row>
    <row r="1993" s="2" customFormat="1">
      <c r="A1993" s="39"/>
      <c r="B1993" s="40"/>
      <c r="C1993" s="41"/>
      <c r="D1993" s="227" t="s">
        <v>245</v>
      </c>
      <c r="E1993" s="41"/>
      <c r="F1993" s="228" t="s">
        <v>1746</v>
      </c>
      <c r="G1993" s="41"/>
      <c r="H1993" s="41"/>
      <c r="I1993" s="229"/>
      <c r="J1993" s="41"/>
      <c r="K1993" s="41"/>
      <c r="L1993" s="45"/>
      <c r="M1993" s="230"/>
      <c r="N1993" s="231"/>
      <c r="O1993" s="85"/>
      <c r="P1993" s="85"/>
      <c r="Q1993" s="85"/>
      <c r="R1993" s="85"/>
      <c r="S1993" s="85"/>
      <c r="T1993" s="86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T1993" s="18" t="s">
        <v>245</v>
      </c>
      <c r="AU1993" s="18" t="s">
        <v>78</v>
      </c>
    </row>
    <row r="1994" s="2" customFormat="1">
      <c r="A1994" s="39"/>
      <c r="B1994" s="40"/>
      <c r="C1994" s="41"/>
      <c r="D1994" s="232" t="s">
        <v>246</v>
      </c>
      <c r="E1994" s="41"/>
      <c r="F1994" s="233" t="s">
        <v>1748</v>
      </c>
      <c r="G1994" s="41"/>
      <c r="H1994" s="41"/>
      <c r="I1994" s="229"/>
      <c r="J1994" s="41"/>
      <c r="K1994" s="41"/>
      <c r="L1994" s="45"/>
      <c r="M1994" s="230"/>
      <c r="N1994" s="231"/>
      <c r="O1994" s="85"/>
      <c r="P1994" s="85"/>
      <c r="Q1994" s="85"/>
      <c r="R1994" s="85"/>
      <c r="S1994" s="85"/>
      <c r="T1994" s="86"/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T1994" s="18" t="s">
        <v>246</v>
      </c>
      <c r="AU1994" s="18" t="s">
        <v>78</v>
      </c>
    </row>
    <row r="1995" s="13" customFormat="1">
      <c r="A1995" s="13"/>
      <c r="B1995" s="234"/>
      <c r="C1995" s="235"/>
      <c r="D1995" s="227" t="s">
        <v>248</v>
      </c>
      <c r="E1995" s="236" t="s">
        <v>19</v>
      </c>
      <c r="F1995" s="237" t="s">
        <v>533</v>
      </c>
      <c r="G1995" s="235"/>
      <c r="H1995" s="236" t="s">
        <v>19</v>
      </c>
      <c r="I1995" s="238"/>
      <c r="J1995" s="235"/>
      <c r="K1995" s="235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248</v>
      </c>
      <c r="AU1995" s="243" t="s">
        <v>78</v>
      </c>
      <c r="AV1995" s="13" t="s">
        <v>76</v>
      </c>
      <c r="AW1995" s="13" t="s">
        <v>32</v>
      </c>
      <c r="AX1995" s="13" t="s">
        <v>69</v>
      </c>
      <c r="AY1995" s="243" t="s">
        <v>238</v>
      </c>
    </row>
    <row r="1996" s="13" customFormat="1">
      <c r="A1996" s="13"/>
      <c r="B1996" s="234"/>
      <c r="C1996" s="235"/>
      <c r="D1996" s="227" t="s">
        <v>248</v>
      </c>
      <c r="E1996" s="236" t="s">
        <v>19</v>
      </c>
      <c r="F1996" s="237" t="s">
        <v>1713</v>
      </c>
      <c r="G1996" s="235"/>
      <c r="H1996" s="236" t="s">
        <v>19</v>
      </c>
      <c r="I1996" s="238"/>
      <c r="J1996" s="235"/>
      <c r="K1996" s="235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248</v>
      </c>
      <c r="AU1996" s="243" t="s">
        <v>78</v>
      </c>
      <c r="AV1996" s="13" t="s">
        <v>76</v>
      </c>
      <c r="AW1996" s="13" t="s">
        <v>32</v>
      </c>
      <c r="AX1996" s="13" t="s">
        <v>69</v>
      </c>
      <c r="AY1996" s="243" t="s">
        <v>238</v>
      </c>
    </row>
    <row r="1997" s="14" customFormat="1">
      <c r="A1997" s="14"/>
      <c r="B1997" s="244"/>
      <c r="C1997" s="245"/>
      <c r="D1997" s="227" t="s">
        <v>248</v>
      </c>
      <c r="E1997" s="246" t="s">
        <v>19</v>
      </c>
      <c r="F1997" s="247" t="s">
        <v>1714</v>
      </c>
      <c r="G1997" s="245"/>
      <c r="H1997" s="248">
        <v>64.404719999999998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248</v>
      </c>
      <c r="AU1997" s="254" t="s">
        <v>78</v>
      </c>
      <c r="AV1997" s="14" t="s">
        <v>78</v>
      </c>
      <c r="AW1997" s="14" t="s">
        <v>32</v>
      </c>
      <c r="AX1997" s="14" t="s">
        <v>69</v>
      </c>
      <c r="AY1997" s="254" t="s">
        <v>238</v>
      </c>
    </row>
    <row r="1998" s="15" customFormat="1">
      <c r="A1998" s="15"/>
      <c r="B1998" s="255"/>
      <c r="C1998" s="256"/>
      <c r="D1998" s="227" t="s">
        <v>248</v>
      </c>
      <c r="E1998" s="257" t="s">
        <v>19</v>
      </c>
      <c r="F1998" s="258" t="s">
        <v>253</v>
      </c>
      <c r="G1998" s="256"/>
      <c r="H1998" s="259">
        <v>64.404719999999998</v>
      </c>
      <c r="I1998" s="260"/>
      <c r="J1998" s="256"/>
      <c r="K1998" s="256"/>
      <c r="L1998" s="261"/>
      <c r="M1998" s="262"/>
      <c r="N1998" s="263"/>
      <c r="O1998" s="263"/>
      <c r="P1998" s="263"/>
      <c r="Q1998" s="263"/>
      <c r="R1998" s="263"/>
      <c r="S1998" s="263"/>
      <c r="T1998" s="264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5" t="s">
        <v>248</v>
      </c>
      <c r="AU1998" s="265" t="s">
        <v>78</v>
      </c>
      <c r="AV1998" s="15" t="s">
        <v>244</v>
      </c>
      <c r="AW1998" s="15" t="s">
        <v>32</v>
      </c>
      <c r="AX1998" s="15" t="s">
        <v>76</v>
      </c>
      <c r="AY1998" s="265" t="s">
        <v>238</v>
      </c>
    </row>
    <row r="1999" s="2" customFormat="1" ht="24.15" customHeight="1">
      <c r="A1999" s="39"/>
      <c r="B1999" s="40"/>
      <c r="C1999" s="214" t="s">
        <v>1116</v>
      </c>
      <c r="D1999" s="214" t="s">
        <v>240</v>
      </c>
      <c r="E1999" s="215" t="s">
        <v>1745</v>
      </c>
      <c r="F1999" s="216" t="s">
        <v>1746</v>
      </c>
      <c r="G1999" s="217" t="s">
        <v>112</v>
      </c>
      <c r="H1999" s="218">
        <v>181.572</v>
      </c>
      <c r="I1999" s="219"/>
      <c r="J1999" s="220">
        <f>ROUND(I1999*H1999,2)</f>
        <v>0</v>
      </c>
      <c r="K1999" s="216" t="s">
        <v>243</v>
      </c>
      <c r="L1999" s="45"/>
      <c r="M1999" s="221" t="s">
        <v>19</v>
      </c>
      <c r="N1999" s="222" t="s">
        <v>40</v>
      </c>
      <c r="O1999" s="85"/>
      <c r="P1999" s="223">
        <f>O1999*H1999</f>
        <v>0</v>
      </c>
      <c r="Q1999" s="223">
        <v>0.00088000000000000003</v>
      </c>
      <c r="R1999" s="223">
        <f>Q1999*H1999</f>
        <v>0.15978336000000001</v>
      </c>
      <c r="S1999" s="223">
        <v>0</v>
      </c>
      <c r="T1999" s="224">
        <f>S1999*H1999</f>
        <v>0</v>
      </c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R1999" s="225" t="s">
        <v>295</v>
      </c>
      <c r="AT1999" s="225" t="s">
        <v>240</v>
      </c>
      <c r="AU1999" s="225" t="s">
        <v>78</v>
      </c>
      <c r="AY1999" s="18" t="s">
        <v>238</v>
      </c>
      <c r="BE1999" s="226">
        <f>IF(N1999="základní",J1999,0)</f>
        <v>0</v>
      </c>
      <c r="BF1999" s="226">
        <f>IF(N1999="snížená",J1999,0)</f>
        <v>0</v>
      </c>
      <c r="BG1999" s="226">
        <f>IF(N1999="zákl. přenesená",J1999,0)</f>
        <v>0</v>
      </c>
      <c r="BH1999" s="226">
        <f>IF(N1999="sníž. přenesená",J1999,0)</f>
        <v>0</v>
      </c>
      <c r="BI1999" s="226">
        <f>IF(N1999="nulová",J1999,0)</f>
        <v>0</v>
      </c>
      <c r="BJ1999" s="18" t="s">
        <v>76</v>
      </c>
      <c r="BK1999" s="226">
        <f>ROUND(I1999*H1999,2)</f>
        <v>0</v>
      </c>
      <c r="BL1999" s="18" t="s">
        <v>295</v>
      </c>
      <c r="BM1999" s="225" t="s">
        <v>1749</v>
      </c>
    </row>
    <row r="2000" s="2" customFormat="1">
      <c r="A2000" s="39"/>
      <c r="B2000" s="40"/>
      <c r="C2000" s="41"/>
      <c r="D2000" s="227" t="s">
        <v>245</v>
      </c>
      <c r="E2000" s="41"/>
      <c r="F2000" s="228" t="s">
        <v>1746</v>
      </c>
      <c r="G2000" s="41"/>
      <c r="H2000" s="41"/>
      <c r="I2000" s="229"/>
      <c r="J2000" s="41"/>
      <c r="K2000" s="41"/>
      <c r="L2000" s="45"/>
      <c r="M2000" s="230"/>
      <c r="N2000" s="231"/>
      <c r="O2000" s="85"/>
      <c r="P2000" s="85"/>
      <c r="Q2000" s="85"/>
      <c r="R2000" s="85"/>
      <c r="S2000" s="85"/>
      <c r="T2000" s="86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T2000" s="18" t="s">
        <v>245</v>
      </c>
      <c r="AU2000" s="18" t="s">
        <v>78</v>
      </c>
    </row>
    <row r="2001" s="2" customFormat="1">
      <c r="A2001" s="39"/>
      <c r="B2001" s="40"/>
      <c r="C2001" s="41"/>
      <c r="D2001" s="232" t="s">
        <v>246</v>
      </c>
      <c r="E2001" s="41"/>
      <c r="F2001" s="233" t="s">
        <v>1748</v>
      </c>
      <c r="G2001" s="41"/>
      <c r="H2001" s="41"/>
      <c r="I2001" s="229"/>
      <c r="J2001" s="41"/>
      <c r="K2001" s="41"/>
      <c r="L2001" s="45"/>
      <c r="M2001" s="230"/>
      <c r="N2001" s="231"/>
      <c r="O2001" s="85"/>
      <c r="P2001" s="85"/>
      <c r="Q2001" s="85"/>
      <c r="R2001" s="85"/>
      <c r="S2001" s="85"/>
      <c r="T2001" s="86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T2001" s="18" t="s">
        <v>246</v>
      </c>
      <c r="AU2001" s="18" t="s">
        <v>78</v>
      </c>
    </row>
    <row r="2002" s="13" customFormat="1">
      <c r="A2002" s="13"/>
      <c r="B2002" s="234"/>
      <c r="C2002" s="235"/>
      <c r="D2002" s="227" t="s">
        <v>248</v>
      </c>
      <c r="E2002" s="236" t="s">
        <v>19</v>
      </c>
      <c r="F2002" s="237" t="s">
        <v>533</v>
      </c>
      <c r="G2002" s="235"/>
      <c r="H2002" s="236" t="s">
        <v>19</v>
      </c>
      <c r="I2002" s="238"/>
      <c r="J2002" s="235"/>
      <c r="K2002" s="235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3" t="s">
        <v>248</v>
      </c>
      <c r="AU2002" s="243" t="s">
        <v>78</v>
      </c>
      <c r="AV2002" s="13" t="s">
        <v>76</v>
      </c>
      <c r="AW2002" s="13" t="s">
        <v>32</v>
      </c>
      <c r="AX2002" s="13" t="s">
        <v>69</v>
      </c>
      <c r="AY2002" s="243" t="s">
        <v>238</v>
      </c>
    </row>
    <row r="2003" s="14" customFormat="1">
      <c r="A2003" s="14"/>
      <c r="B2003" s="244"/>
      <c r="C2003" s="245"/>
      <c r="D2003" s="227" t="s">
        <v>248</v>
      </c>
      <c r="E2003" s="246" t="s">
        <v>19</v>
      </c>
      <c r="F2003" s="247" t="s">
        <v>176</v>
      </c>
      <c r="G2003" s="245"/>
      <c r="H2003" s="248">
        <v>181.57239999999999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248</v>
      </c>
      <c r="AU2003" s="254" t="s">
        <v>78</v>
      </c>
      <c r="AV2003" s="14" t="s">
        <v>78</v>
      </c>
      <c r="AW2003" s="14" t="s">
        <v>32</v>
      </c>
      <c r="AX2003" s="14" t="s">
        <v>69</v>
      </c>
      <c r="AY2003" s="254" t="s">
        <v>238</v>
      </c>
    </row>
    <row r="2004" s="15" customFormat="1">
      <c r="A2004" s="15"/>
      <c r="B2004" s="255"/>
      <c r="C2004" s="256"/>
      <c r="D2004" s="227" t="s">
        <v>248</v>
      </c>
      <c r="E2004" s="257" t="s">
        <v>19</v>
      </c>
      <c r="F2004" s="258" t="s">
        <v>253</v>
      </c>
      <c r="G2004" s="256"/>
      <c r="H2004" s="259">
        <v>181.57239999999999</v>
      </c>
      <c r="I2004" s="260"/>
      <c r="J2004" s="256"/>
      <c r="K2004" s="256"/>
      <c r="L2004" s="261"/>
      <c r="M2004" s="262"/>
      <c r="N2004" s="263"/>
      <c r="O2004" s="263"/>
      <c r="P2004" s="263"/>
      <c r="Q2004" s="263"/>
      <c r="R2004" s="263"/>
      <c r="S2004" s="263"/>
      <c r="T2004" s="264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65" t="s">
        <v>248</v>
      </c>
      <c r="AU2004" s="265" t="s">
        <v>78</v>
      </c>
      <c r="AV2004" s="15" t="s">
        <v>244</v>
      </c>
      <c r="AW2004" s="15" t="s">
        <v>32</v>
      </c>
      <c r="AX2004" s="15" t="s">
        <v>76</v>
      </c>
      <c r="AY2004" s="265" t="s">
        <v>238</v>
      </c>
    </row>
    <row r="2005" s="2" customFormat="1" ht="37.8" customHeight="1">
      <c r="A2005" s="39"/>
      <c r="B2005" s="40"/>
      <c r="C2005" s="214" t="s">
        <v>1750</v>
      </c>
      <c r="D2005" s="214" t="s">
        <v>240</v>
      </c>
      <c r="E2005" s="215" t="s">
        <v>1751</v>
      </c>
      <c r="F2005" s="216" t="s">
        <v>1752</v>
      </c>
      <c r="G2005" s="217" t="s">
        <v>281</v>
      </c>
      <c r="H2005" s="218">
        <v>4</v>
      </c>
      <c r="I2005" s="219"/>
      <c r="J2005" s="220">
        <f>ROUND(I2005*H2005,2)</f>
        <v>0</v>
      </c>
      <c r="K2005" s="216" t="s">
        <v>243</v>
      </c>
      <c r="L2005" s="45"/>
      <c r="M2005" s="221" t="s">
        <v>19</v>
      </c>
      <c r="N2005" s="222" t="s">
        <v>40</v>
      </c>
      <c r="O2005" s="85"/>
      <c r="P2005" s="223">
        <f>O2005*H2005</f>
        <v>0</v>
      </c>
      <c r="Q2005" s="223">
        <v>0.00108</v>
      </c>
      <c r="R2005" s="223">
        <f>Q2005*H2005</f>
        <v>0.0043200000000000001</v>
      </c>
      <c r="S2005" s="223">
        <v>0</v>
      </c>
      <c r="T2005" s="224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25" t="s">
        <v>295</v>
      </c>
      <c r="AT2005" s="225" t="s">
        <v>240</v>
      </c>
      <c r="AU2005" s="225" t="s">
        <v>78</v>
      </c>
      <c r="AY2005" s="18" t="s">
        <v>238</v>
      </c>
      <c r="BE2005" s="226">
        <f>IF(N2005="základní",J2005,0)</f>
        <v>0</v>
      </c>
      <c r="BF2005" s="226">
        <f>IF(N2005="snížená",J2005,0)</f>
        <v>0</v>
      </c>
      <c r="BG2005" s="226">
        <f>IF(N2005="zákl. přenesená",J2005,0)</f>
        <v>0</v>
      </c>
      <c r="BH2005" s="226">
        <f>IF(N2005="sníž. přenesená",J2005,0)</f>
        <v>0</v>
      </c>
      <c r="BI2005" s="226">
        <f>IF(N2005="nulová",J2005,0)</f>
        <v>0</v>
      </c>
      <c r="BJ2005" s="18" t="s">
        <v>76</v>
      </c>
      <c r="BK2005" s="226">
        <f>ROUND(I2005*H2005,2)</f>
        <v>0</v>
      </c>
      <c r="BL2005" s="18" t="s">
        <v>295</v>
      </c>
      <c r="BM2005" s="225" t="s">
        <v>1753</v>
      </c>
    </row>
    <row r="2006" s="2" customFormat="1">
      <c r="A2006" s="39"/>
      <c r="B2006" s="40"/>
      <c r="C2006" s="41"/>
      <c r="D2006" s="227" t="s">
        <v>245</v>
      </c>
      <c r="E2006" s="41"/>
      <c r="F2006" s="228" t="s">
        <v>1752</v>
      </c>
      <c r="G2006" s="41"/>
      <c r="H2006" s="41"/>
      <c r="I2006" s="229"/>
      <c r="J2006" s="41"/>
      <c r="K2006" s="41"/>
      <c r="L2006" s="45"/>
      <c r="M2006" s="230"/>
      <c r="N2006" s="231"/>
      <c r="O2006" s="85"/>
      <c r="P2006" s="85"/>
      <c r="Q2006" s="85"/>
      <c r="R2006" s="85"/>
      <c r="S2006" s="85"/>
      <c r="T2006" s="86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T2006" s="18" t="s">
        <v>245</v>
      </c>
      <c r="AU2006" s="18" t="s">
        <v>78</v>
      </c>
    </row>
    <row r="2007" s="2" customFormat="1">
      <c r="A2007" s="39"/>
      <c r="B2007" s="40"/>
      <c r="C2007" s="41"/>
      <c r="D2007" s="232" t="s">
        <v>246</v>
      </c>
      <c r="E2007" s="41"/>
      <c r="F2007" s="233" t="s">
        <v>1754</v>
      </c>
      <c r="G2007" s="41"/>
      <c r="H2007" s="41"/>
      <c r="I2007" s="229"/>
      <c r="J2007" s="41"/>
      <c r="K2007" s="41"/>
      <c r="L2007" s="45"/>
      <c r="M2007" s="230"/>
      <c r="N2007" s="231"/>
      <c r="O2007" s="85"/>
      <c r="P2007" s="85"/>
      <c r="Q2007" s="85"/>
      <c r="R2007" s="85"/>
      <c r="S2007" s="85"/>
      <c r="T2007" s="86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T2007" s="18" t="s">
        <v>246</v>
      </c>
      <c r="AU2007" s="18" t="s">
        <v>78</v>
      </c>
    </row>
    <row r="2008" s="2" customFormat="1" ht="37.8" customHeight="1">
      <c r="A2008" s="39"/>
      <c r="B2008" s="40"/>
      <c r="C2008" s="214" t="s">
        <v>1121</v>
      </c>
      <c r="D2008" s="214" t="s">
        <v>240</v>
      </c>
      <c r="E2008" s="215" t="s">
        <v>1755</v>
      </c>
      <c r="F2008" s="216" t="s">
        <v>1756</v>
      </c>
      <c r="G2008" s="217" t="s">
        <v>281</v>
      </c>
      <c r="H2008" s="218">
        <v>4</v>
      </c>
      <c r="I2008" s="219"/>
      <c r="J2008" s="220">
        <f>ROUND(I2008*H2008,2)</f>
        <v>0</v>
      </c>
      <c r="K2008" s="216" t="s">
        <v>243</v>
      </c>
      <c r="L2008" s="45"/>
      <c r="M2008" s="221" t="s">
        <v>19</v>
      </c>
      <c r="N2008" s="222" t="s">
        <v>40</v>
      </c>
      <c r="O2008" s="85"/>
      <c r="P2008" s="223">
        <f>O2008*H2008</f>
        <v>0</v>
      </c>
      <c r="Q2008" s="223">
        <v>0.0032599999999999999</v>
      </c>
      <c r="R2008" s="223">
        <f>Q2008*H2008</f>
        <v>0.01304</v>
      </c>
      <c r="S2008" s="223">
        <v>0</v>
      </c>
      <c r="T2008" s="224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25" t="s">
        <v>295</v>
      </c>
      <c r="AT2008" s="225" t="s">
        <v>240</v>
      </c>
      <c r="AU2008" s="225" t="s">
        <v>78</v>
      </c>
      <c r="AY2008" s="18" t="s">
        <v>238</v>
      </c>
      <c r="BE2008" s="226">
        <f>IF(N2008="základní",J2008,0)</f>
        <v>0</v>
      </c>
      <c r="BF2008" s="226">
        <f>IF(N2008="snížená",J2008,0)</f>
        <v>0</v>
      </c>
      <c r="BG2008" s="226">
        <f>IF(N2008="zákl. přenesená",J2008,0)</f>
        <v>0</v>
      </c>
      <c r="BH2008" s="226">
        <f>IF(N2008="sníž. přenesená",J2008,0)</f>
        <v>0</v>
      </c>
      <c r="BI2008" s="226">
        <f>IF(N2008="nulová",J2008,0)</f>
        <v>0</v>
      </c>
      <c r="BJ2008" s="18" t="s">
        <v>76</v>
      </c>
      <c r="BK2008" s="226">
        <f>ROUND(I2008*H2008,2)</f>
        <v>0</v>
      </c>
      <c r="BL2008" s="18" t="s">
        <v>295</v>
      </c>
      <c r="BM2008" s="225" t="s">
        <v>1757</v>
      </c>
    </row>
    <row r="2009" s="2" customFormat="1">
      <c r="A2009" s="39"/>
      <c r="B2009" s="40"/>
      <c r="C2009" s="41"/>
      <c r="D2009" s="227" t="s">
        <v>245</v>
      </c>
      <c r="E2009" s="41"/>
      <c r="F2009" s="228" t="s">
        <v>1756</v>
      </c>
      <c r="G2009" s="41"/>
      <c r="H2009" s="41"/>
      <c r="I2009" s="229"/>
      <c r="J2009" s="41"/>
      <c r="K2009" s="41"/>
      <c r="L2009" s="45"/>
      <c r="M2009" s="230"/>
      <c r="N2009" s="231"/>
      <c r="O2009" s="85"/>
      <c r="P2009" s="85"/>
      <c r="Q2009" s="85"/>
      <c r="R2009" s="85"/>
      <c r="S2009" s="85"/>
      <c r="T2009" s="86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T2009" s="18" t="s">
        <v>245</v>
      </c>
      <c r="AU2009" s="18" t="s">
        <v>78</v>
      </c>
    </row>
    <row r="2010" s="2" customFormat="1">
      <c r="A2010" s="39"/>
      <c r="B2010" s="40"/>
      <c r="C2010" s="41"/>
      <c r="D2010" s="232" t="s">
        <v>246</v>
      </c>
      <c r="E2010" s="41"/>
      <c r="F2010" s="233" t="s">
        <v>1758</v>
      </c>
      <c r="G2010" s="41"/>
      <c r="H2010" s="41"/>
      <c r="I2010" s="229"/>
      <c r="J2010" s="41"/>
      <c r="K2010" s="41"/>
      <c r="L2010" s="45"/>
      <c r="M2010" s="230"/>
      <c r="N2010" s="231"/>
      <c r="O2010" s="85"/>
      <c r="P2010" s="85"/>
      <c r="Q2010" s="85"/>
      <c r="R2010" s="85"/>
      <c r="S2010" s="85"/>
      <c r="T2010" s="86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T2010" s="18" t="s">
        <v>246</v>
      </c>
      <c r="AU2010" s="18" t="s">
        <v>78</v>
      </c>
    </row>
    <row r="2011" s="2" customFormat="1" ht="37.8" customHeight="1">
      <c r="A2011" s="39"/>
      <c r="B2011" s="40"/>
      <c r="C2011" s="214" t="s">
        <v>1759</v>
      </c>
      <c r="D2011" s="214" t="s">
        <v>240</v>
      </c>
      <c r="E2011" s="215" t="s">
        <v>1760</v>
      </c>
      <c r="F2011" s="216" t="s">
        <v>1761</v>
      </c>
      <c r="G2011" s="217" t="s">
        <v>281</v>
      </c>
      <c r="H2011" s="218">
        <v>1</v>
      </c>
      <c r="I2011" s="219"/>
      <c r="J2011" s="220">
        <f>ROUND(I2011*H2011,2)</f>
        <v>0</v>
      </c>
      <c r="K2011" s="216" t="s">
        <v>243</v>
      </c>
      <c r="L2011" s="45"/>
      <c r="M2011" s="221" t="s">
        <v>19</v>
      </c>
      <c r="N2011" s="222" t="s">
        <v>40</v>
      </c>
      <c r="O2011" s="85"/>
      <c r="P2011" s="223">
        <f>O2011*H2011</f>
        <v>0</v>
      </c>
      <c r="Q2011" s="223">
        <v>0.00365</v>
      </c>
      <c r="R2011" s="223">
        <f>Q2011*H2011</f>
        <v>0.00365</v>
      </c>
      <c r="S2011" s="223">
        <v>0</v>
      </c>
      <c r="T2011" s="224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25" t="s">
        <v>295</v>
      </c>
      <c r="AT2011" s="225" t="s">
        <v>240</v>
      </c>
      <c r="AU2011" s="225" t="s">
        <v>78</v>
      </c>
      <c r="AY2011" s="18" t="s">
        <v>238</v>
      </c>
      <c r="BE2011" s="226">
        <f>IF(N2011="základní",J2011,0)</f>
        <v>0</v>
      </c>
      <c r="BF2011" s="226">
        <f>IF(N2011="snížená",J2011,0)</f>
        <v>0</v>
      </c>
      <c r="BG2011" s="226">
        <f>IF(N2011="zákl. přenesená",J2011,0)</f>
        <v>0</v>
      </c>
      <c r="BH2011" s="226">
        <f>IF(N2011="sníž. přenesená",J2011,0)</f>
        <v>0</v>
      </c>
      <c r="BI2011" s="226">
        <f>IF(N2011="nulová",J2011,0)</f>
        <v>0</v>
      </c>
      <c r="BJ2011" s="18" t="s">
        <v>76</v>
      </c>
      <c r="BK2011" s="226">
        <f>ROUND(I2011*H2011,2)</f>
        <v>0</v>
      </c>
      <c r="BL2011" s="18" t="s">
        <v>295</v>
      </c>
      <c r="BM2011" s="225" t="s">
        <v>1762</v>
      </c>
    </row>
    <row r="2012" s="2" customFormat="1">
      <c r="A2012" s="39"/>
      <c r="B2012" s="40"/>
      <c r="C2012" s="41"/>
      <c r="D2012" s="227" t="s">
        <v>245</v>
      </c>
      <c r="E2012" s="41"/>
      <c r="F2012" s="228" t="s">
        <v>1761</v>
      </c>
      <c r="G2012" s="41"/>
      <c r="H2012" s="41"/>
      <c r="I2012" s="229"/>
      <c r="J2012" s="41"/>
      <c r="K2012" s="41"/>
      <c r="L2012" s="45"/>
      <c r="M2012" s="230"/>
      <c r="N2012" s="231"/>
      <c r="O2012" s="85"/>
      <c r="P2012" s="85"/>
      <c r="Q2012" s="85"/>
      <c r="R2012" s="85"/>
      <c r="S2012" s="85"/>
      <c r="T2012" s="86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T2012" s="18" t="s">
        <v>245</v>
      </c>
      <c r="AU2012" s="18" t="s">
        <v>78</v>
      </c>
    </row>
    <row r="2013" s="2" customFormat="1">
      <c r="A2013" s="39"/>
      <c r="B2013" s="40"/>
      <c r="C2013" s="41"/>
      <c r="D2013" s="232" t="s">
        <v>246</v>
      </c>
      <c r="E2013" s="41"/>
      <c r="F2013" s="233" t="s">
        <v>1763</v>
      </c>
      <c r="G2013" s="41"/>
      <c r="H2013" s="41"/>
      <c r="I2013" s="229"/>
      <c r="J2013" s="41"/>
      <c r="K2013" s="41"/>
      <c r="L2013" s="45"/>
      <c r="M2013" s="230"/>
      <c r="N2013" s="231"/>
      <c r="O2013" s="85"/>
      <c r="P2013" s="85"/>
      <c r="Q2013" s="85"/>
      <c r="R2013" s="85"/>
      <c r="S2013" s="85"/>
      <c r="T2013" s="86"/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T2013" s="18" t="s">
        <v>246</v>
      </c>
      <c r="AU2013" s="18" t="s">
        <v>78</v>
      </c>
    </row>
    <row r="2014" s="2" customFormat="1" ht="24.15" customHeight="1">
      <c r="A2014" s="39"/>
      <c r="B2014" s="40"/>
      <c r="C2014" s="214" t="s">
        <v>1125</v>
      </c>
      <c r="D2014" s="214" t="s">
        <v>240</v>
      </c>
      <c r="E2014" s="215" t="s">
        <v>1764</v>
      </c>
      <c r="F2014" s="216" t="s">
        <v>1765</v>
      </c>
      <c r="G2014" s="217" t="s">
        <v>112</v>
      </c>
      <c r="H2014" s="218">
        <v>214.68199999999999</v>
      </c>
      <c r="I2014" s="219"/>
      <c r="J2014" s="220">
        <f>ROUND(I2014*H2014,2)</f>
        <v>0</v>
      </c>
      <c r="K2014" s="216" t="s">
        <v>243</v>
      </c>
      <c r="L2014" s="45"/>
      <c r="M2014" s="221" t="s">
        <v>19</v>
      </c>
      <c r="N2014" s="222" t="s">
        <v>40</v>
      </c>
      <c r="O2014" s="85"/>
      <c r="P2014" s="223">
        <f>O2014*H2014</f>
        <v>0</v>
      </c>
      <c r="Q2014" s="223">
        <v>0</v>
      </c>
      <c r="R2014" s="223">
        <f>Q2014*H2014</f>
        <v>0</v>
      </c>
      <c r="S2014" s="223">
        <v>0.002</v>
      </c>
      <c r="T2014" s="224">
        <f>S2014*H2014</f>
        <v>0.42936399999999997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25" t="s">
        <v>295</v>
      </c>
      <c r="AT2014" s="225" t="s">
        <v>240</v>
      </c>
      <c r="AU2014" s="225" t="s">
        <v>78</v>
      </c>
      <c r="AY2014" s="18" t="s">
        <v>238</v>
      </c>
      <c r="BE2014" s="226">
        <f>IF(N2014="základní",J2014,0)</f>
        <v>0</v>
      </c>
      <c r="BF2014" s="226">
        <f>IF(N2014="snížená",J2014,0)</f>
        <v>0</v>
      </c>
      <c r="BG2014" s="226">
        <f>IF(N2014="zákl. přenesená",J2014,0)</f>
        <v>0</v>
      </c>
      <c r="BH2014" s="226">
        <f>IF(N2014="sníž. přenesená",J2014,0)</f>
        <v>0</v>
      </c>
      <c r="BI2014" s="226">
        <f>IF(N2014="nulová",J2014,0)</f>
        <v>0</v>
      </c>
      <c r="BJ2014" s="18" t="s">
        <v>76</v>
      </c>
      <c r="BK2014" s="226">
        <f>ROUND(I2014*H2014,2)</f>
        <v>0</v>
      </c>
      <c r="BL2014" s="18" t="s">
        <v>295</v>
      </c>
      <c r="BM2014" s="225" t="s">
        <v>1766</v>
      </c>
    </row>
    <row r="2015" s="2" customFormat="1">
      <c r="A2015" s="39"/>
      <c r="B2015" s="40"/>
      <c r="C2015" s="41"/>
      <c r="D2015" s="227" t="s">
        <v>245</v>
      </c>
      <c r="E2015" s="41"/>
      <c r="F2015" s="228" t="s">
        <v>1765</v>
      </c>
      <c r="G2015" s="41"/>
      <c r="H2015" s="41"/>
      <c r="I2015" s="229"/>
      <c r="J2015" s="41"/>
      <c r="K2015" s="41"/>
      <c r="L2015" s="45"/>
      <c r="M2015" s="230"/>
      <c r="N2015" s="231"/>
      <c r="O2015" s="85"/>
      <c r="P2015" s="85"/>
      <c r="Q2015" s="85"/>
      <c r="R2015" s="85"/>
      <c r="S2015" s="85"/>
      <c r="T2015" s="86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T2015" s="18" t="s">
        <v>245</v>
      </c>
      <c r="AU2015" s="18" t="s">
        <v>78</v>
      </c>
    </row>
    <row r="2016" s="2" customFormat="1">
      <c r="A2016" s="39"/>
      <c r="B2016" s="40"/>
      <c r="C2016" s="41"/>
      <c r="D2016" s="232" t="s">
        <v>246</v>
      </c>
      <c r="E2016" s="41"/>
      <c r="F2016" s="233" t="s">
        <v>1767</v>
      </c>
      <c r="G2016" s="41"/>
      <c r="H2016" s="41"/>
      <c r="I2016" s="229"/>
      <c r="J2016" s="41"/>
      <c r="K2016" s="41"/>
      <c r="L2016" s="45"/>
      <c r="M2016" s="230"/>
      <c r="N2016" s="231"/>
      <c r="O2016" s="85"/>
      <c r="P2016" s="85"/>
      <c r="Q2016" s="85"/>
      <c r="R2016" s="85"/>
      <c r="S2016" s="85"/>
      <c r="T2016" s="86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T2016" s="18" t="s">
        <v>246</v>
      </c>
      <c r="AU2016" s="18" t="s">
        <v>78</v>
      </c>
    </row>
    <row r="2017" s="13" customFormat="1">
      <c r="A2017" s="13"/>
      <c r="B2017" s="234"/>
      <c r="C2017" s="235"/>
      <c r="D2017" s="227" t="s">
        <v>248</v>
      </c>
      <c r="E2017" s="236" t="s">
        <v>19</v>
      </c>
      <c r="F2017" s="237" t="s">
        <v>533</v>
      </c>
      <c r="G2017" s="235"/>
      <c r="H2017" s="236" t="s">
        <v>19</v>
      </c>
      <c r="I2017" s="238"/>
      <c r="J2017" s="235"/>
      <c r="K2017" s="235"/>
      <c r="L2017" s="239"/>
      <c r="M2017" s="240"/>
      <c r="N2017" s="241"/>
      <c r="O2017" s="241"/>
      <c r="P2017" s="241"/>
      <c r="Q2017" s="241"/>
      <c r="R2017" s="241"/>
      <c r="S2017" s="241"/>
      <c r="T2017" s="242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3" t="s">
        <v>248</v>
      </c>
      <c r="AU2017" s="243" t="s">
        <v>78</v>
      </c>
      <c r="AV2017" s="13" t="s">
        <v>76</v>
      </c>
      <c r="AW2017" s="13" t="s">
        <v>32</v>
      </c>
      <c r="AX2017" s="13" t="s">
        <v>69</v>
      </c>
      <c r="AY2017" s="243" t="s">
        <v>238</v>
      </c>
    </row>
    <row r="2018" s="13" customFormat="1">
      <c r="A2018" s="13"/>
      <c r="B2018" s="234"/>
      <c r="C2018" s="235"/>
      <c r="D2018" s="227" t="s">
        <v>248</v>
      </c>
      <c r="E2018" s="236" t="s">
        <v>19</v>
      </c>
      <c r="F2018" s="237" t="s">
        <v>1768</v>
      </c>
      <c r="G2018" s="235"/>
      <c r="H2018" s="236" t="s">
        <v>19</v>
      </c>
      <c r="I2018" s="238"/>
      <c r="J2018" s="235"/>
      <c r="K2018" s="235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248</v>
      </c>
      <c r="AU2018" s="243" t="s">
        <v>78</v>
      </c>
      <c r="AV2018" s="13" t="s">
        <v>76</v>
      </c>
      <c r="AW2018" s="13" t="s">
        <v>32</v>
      </c>
      <c r="AX2018" s="13" t="s">
        <v>69</v>
      </c>
      <c r="AY2018" s="243" t="s">
        <v>238</v>
      </c>
    </row>
    <row r="2019" s="14" customFormat="1">
      <c r="A2019" s="14"/>
      <c r="B2019" s="244"/>
      <c r="C2019" s="245"/>
      <c r="D2019" s="227" t="s">
        <v>248</v>
      </c>
      <c r="E2019" s="246" t="s">
        <v>19</v>
      </c>
      <c r="F2019" s="247" t="s">
        <v>173</v>
      </c>
      <c r="G2019" s="245"/>
      <c r="H2019" s="248">
        <v>214.6824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248</v>
      </c>
      <c r="AU2019" s="254" t="s">
        <v>78</v>
      </c>
      <c r="AV2019" s="14" t="s">
        <v>78</v>
      </c>
      <c r="AW2019" s="14" t="s">
        <v>32</v>
      </c>
      <c r="AX2019" s="14" t="s">
        <v>69</v>
      </c>
      <c r="AY2019" s="254" t="s">
        <v>238</v>
      </c>
    </row>
    <row r="2020" s="15" customFormat="1">
      <c r="A2020" s="15"/>
      <c r="B2020" s="255"/>
      <c r="C2020" s="256"/>
      <c r="D2020" s="227" t="s">
        <v>248</v>
      </c>
      <c r="E2020" s="257" t="s">
        <v>19</v>
      </c>
      <c r="F2020" s="258" t="s">
        <v>253</v>
      </c>
      <c r="G2020" s="256"/>
      <c r="H2020" s="259">
        <v>214.6824</v>
      </c>
      <c r="I2020" s="260"/>
      <c r="J2020" s="256"/>
      <c r="K2020" s="256"/>
      <c r="L2020" s="261"/>
      <c r="M2020" s="262"/>
      <c r="N2020" s="263"/>
      <c r="O2020" s="263"/>
      <c r="P2020" s="263"/>
      <c r="Q2020" s="263"/>
      <c r="R2020" s="263"/>
      <c r="S2020" s="263"/>
      <c r="T2020" s="264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5" t="s">
        <v>248</v>
      </c>
      <c r="AU2020" s="265" t="s">
        <v>78</v>
      </c>
      <c r="AV2020" s="15" t="s">
        <v>244</v>
      </c>
      <c r="AW2020" s="15" t="s">
        <v>32</v>
      </c>
      <c r="AX2020" s="15" t="s">
        <v>76</v>
      </c>
      <c r="AY2020" s="265" t="s">
        <v>238</v>
      </c>
    </row>
    <row r="2021" s="2" customFormat="1" ht="24.15" customHeight="1">
      <c r="A2021" s="39"/>
      <c r="B2021" s="40"/>
      <c r="C2021" s="214" t="s">
        <v>1769</v>
      </c>
      <c r="D2021" s="214" t="s">
        <v>240</v>
      </c>
      <c r="E2021" s="215" t="s">
        <v>1770</v>
      </c>
      <c r="F2021" s="216" t="s">
        <v>1771</v>
      </c>
      <c r="G2021" s="217" t="s">
        <v>112</v>
      </c>
      <c r="H2021" s="218">
        <v>64.405000000000001</v>
      </c>
      <c r="I2021" s="219"/>
      <c r="J2021" s="220">
        <f>ROUND(I2021*H2021,2)</f>
        <v>0</v>
      </c>
      <c r="K2021" s="216" t="s">
        <v>243</v>
      </c>
      <c r="L2021" s="45"/>
      <c r="M2021" s="221" t="s">
        <v>19</v>
      </c>
      <c r="N2021" s="222" t="s">
        <v>40</v>
      </c>
      <c r="O2021" s="85"/>
      <c r="P2021" s="223">
        <f>O2021*H2021</f>
        <v>0</v>
      </c>
      <c r="Q2021" s="223">
        <v>0</v>
      </c>
      <c r="R2021" s="223">
        <f>Q2021*H2021</f>
        <v>0</v>
      </c>
      <c r="S2021" s="223">
        <v>0.002</v>
      </c>
      <c r="T2021" s="224">
        <f>S2021*H2021</f>
        <v>0.12881000000000001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25" t="s">
        <v>295</v>
      </c>
      <c r="AT2021" s="225" t="s">
        <v>240</v>
      </c>
      <c r="AU2021" s="225" t="s">
        <v>78</v>
      </c>
      <c r="AY2021" s="18" t="s">
        <v>238</v>
      </c>
      <c r="BE2021" s="226">
        <f>IF(N2021="základní",J2021,0)</f>
        <v>0</v>
      </c>
      <c r="BF2021" s="226">
        <f>IF(N2021="snížená",J2021,0)</f>
        <v>0</v>
      </c>
      <c r="BG2021" s="226">
        <f>IF(N2021="zákl. přenesená",J2021,0)</f>
        <v>0</v>
      </c>
      <c r="BH2021" s="226">
        <f>IF(N2021="sníž. přenesená",J2021,0)</f>
        <v>0</v>
      </c>
      <c r="BI2021" s="226">
        <f>IF(N2021="nulová",J2021,0)</f>
        <v>0</v>
      </c>
      <c r="BJ2021" s="18" t="s">
        <v>76</v>
      </c>
      <c r="BK2021" s="226">
        <f>ROUND(I2021*H2021,2)</f>
        <v>0</v>
      </c>
      <c r="BL2021" s="18" t="s">
        <v>295</v>
      </c>
      <c r="BM2021" s="225" t="s">
        <v>1772</v>
      </c>
    </row>
    <row r="2022" s="2" customFormat="1">
      <c r="A2022" s="39"/>
      <c r="B2022" s="40"/>
      <c r="C2022" s="41"/>
      <c r="D2022" s="227" t="s">
        <v>245</v>
      </c>
      <c r="E2022" s="41"/>
      <c r="F2022" s="228" t="s">
        <v>1771</v>
      </c>
      <c r="G2022" s="41"/>
      <c r="H2022" s="41"/>
      <c r="I2022" s="229"/>
      <c r="J2022" s="41"/>
      <c r="K2022" s="41"/>
      <c r="L2022" s="45"/>
      <c r="M2022" s="230"/>
      <c r="N2022" s="231"/>
      <c r="O2022" s="85"/>
      <c r="P2022" s="85"/>
      <c r="Q2022" s="85"/>
      <c r="R2022" s="85"/>
      <c r="S2022" s="85"/>
      <c r="T2022" s="86"/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T2022" s="18" t="s">
        <v>245</v>
      </c>
      <c r="AU2022" s="18" t="s">
        <v>78</v>
      </c>
    </row>
    <row r="2023" s="2" customFormat="1">
      <c r="A2023" s="39"/>
      <c r="B2023" s="40"/>
      <c r="C2023" s="41"/>
      <c r="D2023" s="232" t="s">
        <v>246</v>
      </c>
      <c r="E2023" s="41"/>
      <c r="F2023" s="233" t="s">
        <v>1773</v>
      </c>
      <c r="G2023" s="41"/>
      <c r="H2023" s="41"/>
      <c r="I2023" s="229"/>
      <c r="J2023" s="41"/>
      <c r="K2023" s="41"/>
      <c r="L2023" s="45"/>
      <c r="M2023" s="230"/>
      <c r="N2023" s="231"/>
      <c r="O2023" s="85"/>
      <c r="P2023" s="85"/>
      <c r="Q2023" s="85"/>
      <c r="R2023" s="85"/>
      <c r="S2023" s="85"/>
      <c r="T2023" s="86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T2023" s="18" t="s">
        <v>246</v>
      </c>
      <c r="AU2023" s="18" t="s">
        <v>78</v>
      </c>
    </row>
    <row r="2024" s="13" customFormat="1">
      <c r="A2024" s="13"/>
      <c r="B2024" s="234"/>
      <c r="C2024" s="235"/>
      <c r="D2024" s="227" t="s">
        <v>248</v>
      </c>
      <c r="E2024" s="236" t="s">
        <v>19</v>
      </c>
      <c r="F2024" s="237" t="s">
        <v>533</v>
      </c>
      <c r="G2024" s="235"/>
      <c r="H2024" s="236" t="s">
        <v>19</v>
      </c>
      <c r="I2024" s="238"/>
      <c r="J2024" s="235"/>
      <c r="K2024" s="235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248</v>
      </c>
      <c r="AU2024" s="243" t="s">
        <v>78</v>
      </c>
      <c r="AV2024" s="13" t="s">
        <v>76</v>
      </c>
      <c r="AW2024" s="13" t="s">
        <v>32</v>
      </c>
      <c r="AX2024" s="13" t="s">
        <v>69</v>
      </c>
      <c r="AY2024" s="243" t="s">
        <v>238</v>
      </c>
    </row>
    <row r="2025" s="13" customFormat="1">
      <c r="A2025" s="13"/>
      <c r="B2025" s="234"/>
      <c r="C2025" s="235"/>
      <c r="D2025" s="227" t="s">
        <v>248</v>
      </c>
      <c r="E2025" s="236" t="s">
        <v>19</v>
      </c>
      <c r="F2025" s="237" t="s">
        <v>1713</v>
      </c>
      <c r="G2025" s="235"/>
      <c r="H2025" s="236" t="s">
        <v>19</v>
      </c>
      <c r="I2025" s="238"/>
      <c r="J2025" s="235"/>
      <c r="K2025" s="235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248</v>
      </c>
      <c r="AU2025" s="243" t="s">
        <v>78</v>
      </c>
      <c r="AV2025" s="13" t="s">
        <v>76</v>
      </c>
      <c r="AW2025" s="13" t="s">
        <v>32</v>
      </c>
      <c r="AX2025" s="13" t="s">
        <v>69</v>
      </c>
      <c r="AY2025" s="243" t="s">
        <v>238</v>
      </c>
    </row>
    <row r="2026" s="14" customFormat="1">
      <c r="A2026" s="14"/>
      <c r="B2026" s="244"/>
      <c r="C2026" s="245"/>
      <c r="D2026" s="227" t="s">
        <v>248</v>
      </c>
      <c r="E2026" s="246" t="s">
        <v>19</v>
      </c>
      <c r="F2026" s="247" t="s">
        <v>1714</v>
      </c>
      <c r="G2026" s="245"/>
      <c r="H2026" s="248">
        <v>64.404719999999998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248</v>
      </c>
      <c r="AU2026" s="254" t="s">
        <v>78</v>
      </c>
      <c r="AV2026" s="14" t="s">
        <v>78</v>
      </c>
      <c r="AW2026" s="14" t="s">
        <v>32</v>
      </c>
      <c r="AX2026" s="14" t="s">
        <v>69</v>
      </c>
      <c r="AY2026" s="254" t="s">
        <v>238</v>
      </c>
    </row>
    <row r="2027" s="15" customFormat="1">
      <c r="A2027" s="15"/>
      <c r="B2027" s="255"/>
      <c r="C2027" s="256"/>
      <c r="D2027" s="227" t="s">
        <v>248</v>
      </c>
      <c r="E2027" s="257" t="s">
        <v>19</v>
      </c>
      <c r="F2027" s="258" t="s">
        <v>253</v>
      </c>
      <c r="G2027" s="256"/>
      <c r="H2027" s="259">
        <v>64.404719999999998</v>
      </c>
      <c r="I2027" s="260"/>
      <c r="J2027" s="256"/>
      <c r="K2027" s="256"/>
      <c r="L2027" s="261"/>
      <c r="M2027" s="262"/>
      <c r="N2027" s="263"/>
      <c r="O2027" s="263"/>
      <c r="P2027" s="263"/>
      <c r="Q2027" s="263"/>
      <c r="R2027" s="263"/>
      <c r="S2027" s="263"/>
      <c r="T2027" s="264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65" t="s">
        <v>248</v>
      </c>
      <c r="AU2027" s="265" t="s">
        <v>78</v>
      </c>
      <c r="AV2027" s="15" t="s">
        <v>244</v>
      </c>
      <c r="AW2027" s="15" t="s">
        <v>32</v>
      </c>
      <c r="AX2027" s="15" t="s">
        <v>76</v>
      </c>
      <c r="AY2027" s="265" t="s">
        <v>238</v>
      </c>
    </row>
    <row r="2028" s="2" customFormat="1" ht="24.15" customHeight="1">
      <c r="A2028" s="39"/>
      <c r="B2028" s="40"/>
      <c r="C2028" s="214" t="s">
        <v>1130</v>
      </c>
      <c r="D2028" s="214" t="s">
        <v>240</v>
      </c>
      <c r="E2028" s="215" t="s">
        <v>1774</v>
      </c>
      <c r="F2028" s="216" t="s">
        <v>1775</v>
      </c>
      <c r="G2028" s="217" t="s">
        <v>112</v>
      </c>
      <c r="H2028" s="218">
        <v>54.576000000000001</v>
      </c>
      <c r="I2028" s="219"/>
      <c r="J2028" s="220">
        <f>ROUND(I2028*H2028,2)</f>
        <v>0</v>
      </c>
      <c r="K2028" s="216" t="s">
        <v>243</v>
      </c>
      <c r="L2028" s="45"/>
      <c r="M2028" s="221" t="s">
        <v>19</v>
      </c>
      <c r="N2028" s="222" t="s">
        <v>40</v>
      </c>
      <c r="O2028" s="85"/>
      <c r="P2028" s="223">
        <f>O2028*H2028</f>
        <v>0</v>
      </c>
      <c r="Q2028" s="223">
        <v>0.00093999999999999997</v>
      </c>
      <c r="R2028" s="223">
        <f>Q2028*H2028</f>
        <v>0.051301439999999997</v>
      </c>
      <c r="S2028" s="223">
        <v>0</v>
      </c>
      <c r="T2028" s="224">
        <f>S2028*H2028</f>
        <v>0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25" t="s">
        <v>295</v>
      </c>
      <c r="AT2028" s="225" t="s">
        <v>240</v>
      </c>
      <c r="AU2028" s="225" t="s">
        <v>78</v>
      </c>
      <c r="AY2028" s="18" t="s">
        <v>238</v>
      </c>
      <c r="BE2028" s="226">
        <f>IF(N2028="základní",J2028,0)</f>
        <v>0</v>
      </c>
      <c r="BF2028" s="226">
        <f>IF(N2028="snížená",J2028,0)</f>
        <v>0</v>
      </c>
      <c r="BG2028" s="226">
        <f>IF(N2028="zákl. přenesená",J2028,0)</f>
        <v>0</v>
      </c>
      <c r="BH2028" s="226">
        <f>IF(N2028="sníž. přenesená",J2028,0)</f>
        <v>0</v>
      </c>
      <c r="BI2028" s="226">
        <f>IF(N2028="nulová",J2028,0)</f>
        <v>0</v>
      </c>
      <c r="BJ2028" s="18" t="s">
        <v>76</v>
      </c>
      <c r="BK2028" s="226">
        <f>ROUND(I2028*H2028,2)</f>
        <v>0</v>
      </c>
      <c r="BL2028" s="18" t="s">
        <v>295</v>
      </c>
      <c r="BM2028" s="225" t="s">
        <v>1776</v>
      </c>
    </row>
    <row r="2029" s="2" customFormat="1">
      <c r="A2029" s="39"/>
      <c r="B2029" s="40"/>
      <c r="C2029" s="41"/>
      <c r="D2029" s="227" t="s">
        <v>245</v>
      </c>
      <c r="E2029" s="41"/>
      <c r="F2029" s="228" t="s">
        <v>1775</v>
      </c>
      <c r="G2029" s="41"/>
      <c r="H2029" s="41"/>
      <c r="I2029" s="229"/>
      <c r="J2029" s="41"/>
      <c r="K2029" s="41"/>
      <c r="L2029" s="45"/>
      <c r="M2029" s="230"/>
      <c r="N2029" s="231"/>
      <c r="O2029" s="85"/>
      <c r="P2029" s="85"/>
      <c r="Q2029" s="85"/>
      <c r="R2029" s="85"/>
      <c r="S2029" s="85"/>
      <c r="T2029" s="86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T2029" s="18" t="s">
        <v>245</v>
      </c>
      <c r="AU2029" s="18" t="s">
        <v>78</v>
      </c>
    </row>
    <row r="2030" s="2" customFormat="1">
      <c r="A2030" s="39"/>
      <c r="B2030" s="40"/>
      <c r="C2030" s="41"/>
      <c r="D2030" s="232" t="s">
        <v>246</v>
      </c>
      <c r="E2030" s="41"/>
      <c r="F2030" s="233" t="s">
        <v>1777</v>
      </c>
      <c r="G2030" s="41"/>
      <c r="H2030" s="41"/>
      <c r="I2030" s="229"/>
      <c r="J2030" s="41"/>
      <c r="K2030" s="41"/>
      <c r="L2030" s="45"/>
      <c r="M2030" s="230"/>
      <c r="N2030" s="231"/>
      <c r="O2030" s="85"/>
      <c r="P2030" s="85"/>
      <c r="Q2030" s="85"/>
      <c r="R2030" s="85"/>
      <c r="S2030" s="85"/>
      <c r="T2030" s="86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18" t="s">
        <v>246</v>
      </c>
      <c r="AU2030" s="18" t="s">
        <v>78</v>
      </c>
    </row>
    <row r="2031" s="13" customFormat="1">
      <c r="A2031" s="13"/>
      <c r="B2031" s="234"/>
      <c r="C2031" s="235"/>
      <c r="D2031" s="227" t="s">
        <v>248</v>
      </c>
      <c r="E2031" s="236" t="s">
        <v>19</v>
      </c>
      <c r="F2031" s="237" t="s">
        <v>533</v>
      </c>
      <c r="G2031" s="235"/>
      <c r="H2031" s="236" t="s">
        <v>19</v>
      </c>
      <c r="I2031" s="238"/>
      <c r="J2031" s="235"/>
      <c r="K2031" s="235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3" t="s">
        <v>248</v>
      </c>
      <c r="AU2031" s="243" t="s">
        <v>78</v>
      </c>
      <c r="AV2031" s="13" t="s">
        <v>76</v>
      </c>
      <c r="AW2031" s="13" t="s">
        <v>32</v>
      </c>
      <c r="AX2031" s="13" t="s">
        <v>69</v>
      </c>
      <c r="AY2031" s="243" t="s">
        <v>238</v>
      </c>
    </row>
    <row r="2032" s="14" customFormat="1">
      <c r="A2032" s="14"/>
      <c r="B2032" s="244"/>
      <c r="C2032" s="245"/>
      <c r="D2032" s="227" t="s">
        <v>248</v>
      </c>
      <c r="E2032" s="246" t="s">
        <v>19</v>
      </c>
      <c r="F2032" s="247" t="s">
        <v>179</v>
      </c>
      <c r="G2032" s="245"/>
      <c r="H2032" s="248">
        <v>54.576000000000001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248</v>
      </c>
      <c r="AU2032" s="254" t="s">
        <v>78</v>
      </c>
      <c r="AV2032" s="14" t="s">
        <v>78</v>
      </c>
      <c r="AW2032" s="14" t="s">
        <v>32</v>
      </c>
      <c r="AX2032" s="14" t="s">
        <v>69</v>
      </c>
      <c r="AY2032" s="254" t="s">
        <v>238</v>
      </c>
    </row>
    <row r="2033" s="15" customFormat="1">
      <c r="A2033" s="15"/>
      <c r="B2033" s="255"/>
      <c r="C2033" s="256"/>
      <c r="D2033" s="227" t="s">
        <v>248</v>
      </c>
      <c r="E2033" s="257" t="s">
        <v>19</v>
      </c>
      <c r="F2033" s="258" t="s">
        <v>253</v>
      </c>
      <c r="G2033" s="256"/>
      <c r="H2033" s="259">
        <v>54.576000000000001</v>
      </c>
      <c r="I2033" s="260"/>
      <c r="J2033" s="256"/>
      <c r="K2033" s="256"/>
      <c r="L2033" s="261"/>
      <c r="M2033" s="262"/>
      <c r="N2033" s="263"/>
      <c r="O2033" s="263"/>
      <c r="P2033" s="263"/>
      <c r="Q2033" s="263"/>
      <c r="R2033" s="263"/>
      <c r="S2033" s="263"/>
      <c r="T2033" s="264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65" t="s">
        <v>248</v>
      </c>
      <c r="AU2033" s="265" t="s">
        <v>78</v>
      </c>
      <c r="AV2033" s="15" t="s">
        <v>244</v>
      </c>
      <c r="AW2033" s="15" t="s">
        <v>32</v>
      </c>
      <c r="AX2033" s="15" t="s">
        <v>76</v>
      </c>
      <c r="AY2033" s="265" t="s">
        <v>238</v>
      </c>
    </row>
    <row r="2034" s="2" customFormat="1" ht="44.25" customHeight="1">
      <c r="A2034" s="39"/>
      <c r="B2034" s="40"/>
      <c r="C2034" s="277" t="s">
        <v>1778</v>
      </c>
      <c r="D2034" s="277" t="s">
        <v>425</v>
      </c>
      <c r="E2034" s="278" t="s">
        <v>1779</v>
      </c>
      <c r="F2034" s="279" t="s">
        <v>1780</v>
      </c>
      <c r="G2034" s="280" t="s">
        <v>112</v>
      </c>
      <c r="H2034" s="281">
        <v>281.73000000000002</v>
      </c>
      <c r="I2034" s="282"/>
      <c r="J2034" s="283">
        <f>ROUND(I2034*H2034,2)</f>
        <v>0</v>
      </c>
      <c r="K2034" s="279" t="s">
        <v>243</v>
      </c>
      <c r="L2034" s="284"/>
      <c r="M2034" s="285" t="s">
        <v>19</v>
      </c>
      <c r="N2034" s="286" t="s">
        <v>40</v>
      </c>
      <c r="O2034" s="85"/>
      <c r="P2034" s="223">
        <f>O2034*H2034</f>
        <v>0</v>
      </c>
      <c r="Q2034" s="223">
        <v>0.0055300000000000002</v>
      </c>
      <c r="R2034" s="223">
        <f>Q2034*H2034</f>
        <v>1.5579669000000003</v>
      </c>
      <c r="S2034" s="223">
        <v>0</v>
      </c>
      <c r="T2034" s="224">
        <f>S2034*H2034</f>
        <v>0</v>
      </c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R2034" s="225" t="s">
        <v>371</v>
      </c>
      <c r="AT2034" s="225" t="s">
        <v>425</v>
      </c>
      <c r="AU2034" s="225" t="s">
        <v>78</v>
      </c>
      <c r="AY2034" s="18" t="s">
        <v>238</v>
      </c>
      <c r="BE2034" s="226">
        <f>IF(N2034="základní",J2034,0)</f>
        <v>0</v>
      </c>
      <c r="BF2034" s="226">
        <f>IF(N2034="snížená",J2034,0)</f>
        <v>0</v>
      </c>
      <c r="BG2034" s="226">
        <f>IF(N2034="zákl. přenesená",J2034,0)</f>
        <v>0</v>
      </c>
      <c r="BH2034" s="226">
        <f>IF(N2034="sníž. přenesená",J2034,0)</f>
        <v>0</v>
      </c>
      <c r="BI2034" s="226">
        <f>IF(N2034="nulová",J2034,0)</f>
        <v>0</v>
      </c>
      <c r="BJ2034" s="18" t="s">
        <v>76</v>
      </c>
      <c r="BK2034" s="226">
        <f>ROUND(I2034*H2034,2)</f>
        <v>0</v>
      </c>
      <c r="BL2034" s="18" t="s">
        <v>295</v>
      </c>
      <c r="BM2034" s="225" t="s">
        <v>1781</v>
      </c>
    </row>
    <row r="2035" s="2" customFormat="1">
      <c r="A2035" s="39"/>
      <c r="B2035" s="40"/>
      <c r="C2035" s="41"/>
      <c r="D2035" s="227" t="s">
        <v>245</v>
      </c>
      <c r="E2035" s="41"/>
      <c r="F2035" s="228" t="s">
        <v>1780</v>
      </c>
      <c r="G2035" s="41"/>
      <c r="H2035" s="41"/>
      <c r="I2035" s="229"/>
      <c r="J2035" s="41"/>
      <c r="K2035" s="41"/>
      <c r="L2035" s="45"/>
      <c r="M2035" s="230"/>
      <c r="N2035" s="231"/>
      <c r="O2035" s="85"/>
      <c r="P2035" s="85"/>
      <c r="Q2035" s="85"/>
      <c r="R2035" s="85"/>
      <c r="S2035" s="85"/>
      <c r="T2035" s="86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T2035" s="18" t="s">
        <v>245</v>
      </c>
      <c r="AU2035" s="18" t="s">
        <v>78</v>
      </c>
    </row>
    <row r="2036" s="13" customFormat="1">
      <c r="A2036" s="13"/>
      <c r="B2036" s="234"/>
      <c r="C2036" s="235"/>
      <c r="D2036" s="227" t="s">
        <v>248</v>
      </c>
      <c r="E2036" s="236" t="s">
        <v>19</v>
      </c>
      <c r="F2036" s="237" t="s">
        <v>533</v>
      </c>
      <c r="G2036" s="235"/>
      <c r="H2036" s="236" t="s">
        <v>19</v>
      </c>
      <c r="I2036" s="238"/>
      <c r="J2036" s="235"/>
      <c r="K2036" s="235"/>
      <c r="L2036" s="239"/>
      <c r="M2036" s="240"/>
      <c r="N2036" s="241"/>
      <c r="O2036" s="241"/>
      <c r="P2036" s="241"/>
      <c r="Q2036" s="241"/>
      <c r="R2036" s="241"/>
      <c r="S2036" s="241"/>
      <c r="T2036" s="242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3" t="s">
        <v>248</v>
      </c>
      <c r="AU2036" s="243" t="s">
        <v>78</v>
      </c>
      <c r="AV2036" s="13" t="s">
        <v>76</v>
      </c>
      <c r="AW2036" s="13" t="s">
        <v>32</v>
      </c>
      <c r="AX2036" s="13" t="s">
        <v>69</v>
      </c>
      <c r="AY2036" s="243" t="s">
        <v>238</v>
      </c>
    </row>
    <row r="2037" s="14" customFormat="1">
      <c r="A2037" s="14"/>
      <c r="B2037" s="244"/>
      <c r="C2037" s="245"/>
      <c r="D2037" s="227" t="s">
        <v>248</v>
      </c>
      <c r="E2037" s="246" t="s">
        <v>19</v>
      </c>
      <c r="F2037" s="247" t="s">
        <v>1782</v>
      </c>
      <c r="G2037" s="245"/>
      <c r="H2037" s="248">
        <v>208.80825999999999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248</v>
      </c>
      <c r="AU2037" s="254" t="s">
        <v>78</v>
      </c>
      <c r="AV2037" s="14" t="s">
        <v>78</v>
      </c>
      <c r="AW2037" s="14" t="s">
        <v>32</v>
      </c>
      <c r="AX2037" s="14" t="s">
        <v>69</v>
      </c>
      <c r="AY2037" s="254" t="s">
        <v>238</v>
      </c>
    </row>
    <row r="2038" s="14" customFormat="1">
      <c r="A2038" s="14"/>
      <c r="B2038" s="244"/>
      <c r="C2038" s="245"/>
      <c r="D2038" s="227" t="s">
        <v>248</v>
      </c>
      <c r="E2038" s="246" t="s">
        <v>19</v>
      </c>
      <c r="F2038" s="247" t="s">
        <v>1783</v>
      </c>
      <c r="G2038" s="245"/>
      <c r="H2038" s="248">
        <v>65.491200000000006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248</v>
      </c>
      <c r="AU2038" s="254" t="s">
        <v>78</v>
      </c>
      <c r="AV2038" s="14" t="s">
        <v>78</v>
      </c>
      <c r="AW2038" s="14" t="s">
        <v>32</v>
      </c>
      <c r="AX2038" s="14" t="s">
        <v>69</v>
      </c>
      <c r="AY2038" s="254" t="s">
        <v>238</v>
      </c>
    </row>
    <row r="2039" s="16" customFormat="1">
      <c r="A2039" s="16"/>
      <c r="B2039" s="266"/>
      <c r="C2039" s="267"/>
      <c r="D2039" s="227" t="s">
        <v>248</v>
      </c>
      <c r="E2039" s="268" t="s">
        <v>19</v>
      </c>
      <c r="F2039" s="269" t="s">
        <v>561</v>
      </c>
      <c r="G2039" s="267"/>
      <c r="H2039" s="270">
        <v>274.29946000000001</v>
      </c>
      <c r="I2039" s="271"/>
      <c r="J2039" s="267"/>
      <c r="K2039" s="267"/>
      <c r="L2039" s="272"/>
      <c r="M2039" s="273"/>
      <c r="N2039" s="274"/>
      <c r="O2039" s="274"/>
      <c r="P2039" s="274"/>
      <c r="Q2039" s="274"/>
      <c r="R2039" s="274"/>
      <c r="S2039" s="274"/>
      <c r="T2039" s="275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T2039" s="276" t="s">
        <v>248</v>
      </c>
      <c r="AU2039" s="276" t="s">
        <v>78</v>
      </c>
      <c r="AV2039" s="16" t="s">
        <v>109</v>
      </c>
      <c r="AW2039" s="16" t="s">
        <v>32</v>
      </c>
      <c r="AX2039" s="16" t="s">
        <v>69</v>
      </c>
      <c r="AY2039" s="276" t="s">
        <v>238</v>
      </c>
    </row>
    <row r="2040" s="13" customFormat="1">
      <c r="A2040" s="13"/>
      <c r="B2040" s="234"/>
      <c r="C2040" s="235"/>
      <c r="D2040" s="227" t="s">
        <v>248</v>
      </c>
      <c r="E2040" s="236" t="s">
        <v>19</v>
      </c>
      <c r="F2040" s="237" t="s">
        <v>1784</v>
      </c>
      <c r="G2040" s="235"/>
      <c r="H2040" s="236" t="s">
        <v>19</v>
      </c>
      <c r="I2040" s="238"/>
      <c r="J2040" s="235"/>
      <c r="K2040" s="235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248</v>
      </c>
      <c r="AU2040" s="243" t="s">
        <v>78</v>
      </c>
      <c r="AV2040" s="13" t="s">
        <v>76</v>
      </c>
      <c r="AW2040" s="13" t="s">
        <v>32</v>
      </c>
      <c r="AX2040" s="13" t="s">
        <v>69</v>
      </c>
      <c r="AY2040" s="243" t="s">
        <v>238</v>
      </c>
    </row>
    <row r="2041" s="14" customFormat="1">
      <c r="A2041" s="14"/>
      <c r="B2041" s="244"/>
      <c r="C2041" s="245"/>
      <c r="D2041" s="227" t="s">
        <v>248</v>
      </c>
      <c r="E2041" s="246" t="s">
        <v>19</v>
      </c>
      <c r="F2041" s="247" t="s">
        <v>1785</v>
      </c>
      <c r="G2041" s="245"/>
      <c r="H2041" s="248">
        <v>3.8399999999999999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248</v>
      </c>
      <c r="AU2041" s="254" t="s">
        <v>78</v>
      </c>
      <c r="AV2041" s="14" t="s">
        <v>78</v>
      </c>
      <c r="AW2041" s="14" t="s">
        <v>32</v>
      </c>
      <c r="AX2041" s="14" t="s">
        <v>69</v>
      </c>
      <c r="AY2041" s="254" t="s">
        <v>238</v>
      </c>
    </row>
    <row r="2042" s="14" customFormat="1">
      <c r="A2042" s="14"/>
      <c r="B2042" s="244"/>
      <c r="C2042" s="245"/>
      <c r="D2042" s="227" t="s">
        <v>248</v>
      </c>
      <c r="E2042" s="246" t="s">
        <v>19</v>
      </c>
      <c r="F2042" s="247" t="s">
        <v>1786</v>
      </c>
      <c r="G2042" s="245"/>
      <c r="H2042" s="248">
        <v>2.46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248</v>
      </c>
      <c r="AU2042" s="254" t="s">
        <v>78</v>
      </c>
      <c r="AV2042" s="14" t="s">
        <v>78</v>
      </c>
      <c r="AW2042" s="14" t="s">
        <v>32</v>
      </c>
      <c r="AX2042" s="14" t="s">
        <v>69</v>
      </c>
      <c r="AY2042" s="254" t="s">
        <v>238</v>
      </c>
    </row>
    <row r="2043" s="14" customFormat="1">
      <c r="A2043" s="14"/>
      <c r="B2043" s="244"/>
      <c r="C2043" s="245"/>
      <c r="D2043" s="227" t="s">
        <v>248</v>
      </c>
      <c r="E2043" s="246" t="s">
        <v>19</v>
      </c>
      <c r="F2043" s="247" t="s">
        <v>1787</v>
      </c>
      <c r="G2043" s="245"/>
      <c r="H2043" s="248">
        <v>1.1304000000000001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248</v>
      </c>
      <c r="AU2043" s="254" t="s">
        <v>78</v>
      </c>
      <c r="AV2043" s="14" t="s">
        <v>78</v>
      </c>
      <c r="AW2043" s="14" t="s">
        <v>32</v>
      </c>
      <c r="AX2043" s="14" t="s">
        <v>69</v>
      </c>
      <c r="AY2043" s="254" t="s">
        <v>238</v>
      </c>
    </row>
    <row r="2044" s="16" customFormat="1">
      <c r="A2044" s="16"/>
      <c r="B2044" s="266"/>
      <c r="C2044" s="267"/>
      <c r="D2044" s="227" t="s">
        <v>248</v>
      </c>
      <c r="E2044" s="268" t="s">
        <v>19</v>
      </c>
      <c r="F2044" s="269" t="s">
        <v>561</v>
      </c>
      <c r="G2044" s="267"/>
      <c r="H2044" s="270">
        <v>7.4303999999999997</v>
      </c>
      <c r="I2044" s="271"/>
      <c r="J2044" s="267"/>
      <c r="K2044" s="267"/>
      <c r="L2044" s="272"/>
      <c r="M2044" s="273"/>
      <c r="N2044" s="274"/>
      <c r="O2044" s="274"/>
      <c r="P2044" s="274"/>
      <c r="Q2044" s="274"/>
      <c r="R2044" s="274"/>
      <c r="S2044" s="274"/>
      <c r="T2044" s="275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T2044" s="276" t="s">
        <v>248</v>
      </c>
      <c r="AU2044" s="276" t="s">
        <v>78</v>
      </c>
      <c r="AV2044" s="16" t="s">
        <v>109</v>
      </c>
      <c r="AW2044" s="16" t="s">
        <v>32</v>
      </c>
      <c r="AX2044" s="16" t="s">
        <v>69</v>
      </c>
      <c r="AY2044" s="276" t="s">
        <v>238</v>
      </c>
    </row>
    <row r="2045" s="15" customFormat="1">
      <c r="A2045" s="15"/>
      <c r="B2045" s="255"/>
      <c r="C2045" s="256"/>
      <c r="D2045" s="227" t="s">
        <v>248</v>
      </c>
      <c r="E2045" s="257" t="s">
        <v>19</v>
      </c>
      <c r="F2045" s="258" t="s">
        <v>253</v>
      </c>
      <c r="G2045" s="256"/>
      <c r="H2045" s="259">
        <v>281.72985999999997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5" t="s">
        <v>248</v>
      </c>
      <c r="AU2045" s="265" t="s">
        <v>78</v>
      </c>
      <c r="AV2045" s="15" t="s">
        <v>244</v>
      </c>
      <c r="AW2045" s="15" t="s">
        <v>32</v>
      </c>
      <c r="AX2045" s="15" t="s">
        <v>76</v>
      </c>
      <c r="AY2045" s="265" t="s">
        <v>238</v>
      </c>
    </row>
    <row r="2046" s="2" customFormat="1" ht="21.75" customHeight="1">
      <c r="A2046" s="39"/>
      <c r="B2046" s="40"/>
      <c r="C2046" s="214" t="s">
        <v>1135</v>
      </c>
      <c r="D2046" s="214" t="s">
        <v>240</v>
      </c>
      <c r="E2046" s="215" t="s">
        <v>1788</v>
      </c>
      <c r="F2046" s="216" t="s">
        <v>1789</v>
      </c>
      <c r="G2046" s="217" t="s">
        <v>107</v>
      </c>
      <c r="H2046" s="218">
        <v>66.319999999999993</v>
      </c>
      <c r="I2046" s="219"/>
      <c r="J2046" s="220">
        <f>ROUND(I2046*H2046,2)</f>
        <v>0</v>
      </c>
      <c r="K2046" s="216" t="s">
        <v>243</v>
      </c>
      <c r="L2046" s="45"/>
      <c r="M2046" s="221" t="s">
        <v>19</v>
      </c>
      <c r="N2046" s="222" t="s">
        <v>40</v>
      </c>
      <c r="O2046" s="85"/>
      <c r="P2046" s="223">
        <f>O2046*H2046</f>
        <v>0</v>
      </c>
      <c r="Q2046" s="223">
        <v>0.00031</v>
      </c>
      <c r="R2046" s="223">
        <f>Q2046*H2046</f>
        <v>0.020559199999999996</v>
      </c>
      <c r="S2046" s="223">
        <v>0</v>
      </c>
      <c r="T2046" s="224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25" t="s">
        <v>295</v>
      </c>
      <c r="AT2046" s="225" t="s">
        <v>240</v>
      </c>
      <c r="AU2046" s="225" t="s">
        <v>78</v>
      </c>
      <c r="AY2046" s="18" t="s">
        <v>238</v>
      </c>
      <c r="BE2046" s="226">
        <f>IF(N2046="základní",J2046,0)</f>
        <v>0</v>
      </c>
      <c r="BF2046" s="226">
        <f>IF(N2046="snížená",J2046,0)</f>
        <v>0</v>
      </c>
      <c r="BG2046" s="226">
        <f>IF(N2046="zákl. přenesená",J2046,0)</f>
        <v>0</v>
      </c>
      <c r="BH2046" s="226">
        <f>IF(N2046="sníž. přenesená",J2046,0)</f>
        <v>0</v>
      </c>
      <c r="BI2046" s="226">
        <f>IF(N2046="nulová",J2046,0)</f>
        <v>0</v>
      </c>
      <c r="BJ2046" s="18" t="s">
        <v>76</v>
      </c>
      <c r="BK2046" s="226">
        <f>ROUND(I2046*H2046,2)</f>
        <v>0</v>
      </c>
      <c r="BL2046" s="18" t="s">
        <v>295</v>
      </c>
      <c r="BM2046" s="225" t="s">
        <v>1790</v>
      </c>
    </row>
    <row r="2047" s="2" customFormat="1">
      <c r="A2047" s="39"/>
      <c r="B2047" s="40"/>
      <c r="C2047" s="41"/>
      <c r="D2047" s="227" t="s">
        <v>245</v>
      </c>
      <c r="E2047" s="41"/>
      <c r="F2047" s="228" t="s">
        <v>1789</v>
      </c>
      <c r="G2047" s="41"/>
      <c r="H2047" s="41"/>
      <c r="I2047" s="229"/>
      <c r="J2047" s="41"/>
      <c r="K2047" s="41"/>
      <c r="L2047" s="45"/>
      <c r="M2047" s="230"/>
      <c r="N2047" s="231"/>
      <c r="O2047" s="85"/>
      <c r="P2047" s="85"/>
      <c r="Q2047" s="85"/>
      <c r="R2047" s="85"/>
      <c r="S2047" s="85"/>
      <c r="T2047" s="86"/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T2047" s="18" t="s">
        <v>245</v>
      </c>
      <c r="AU2047" s="18" t="s">
        <v>78</v>
      </c>
    </row>
    <row r="2048" s="2" customFormat="1">
      <c r="A2048" s="39"/>
      <c r="B2048" s="40"/>
      <c r="C2048" s="41"/>
      <c r="D2048" s="232" t="s">
        <v>246</v>
      </c>
      <c r="E2048" s="41"/>
      <c r="F2048" s="233" t="s">
        <v>1791</v>
      </c>
      <c r="G2048" s="41"/>
      <c r="H2048" s="41"/>
      <c r="I2048" s="229"/>
      <c r="J2048" s="41"/>
      <c r="K2048" s="41"/>
      <c r="L2048" s="45"/>
      <c r="M2048" s="230"/>
      <c r="N2048" s="231"/>
      <c r="O2048" s="85"/>
      <c r="P2048" s="85"/>
      <c r="Q2048" s="85"/>
      <c r="R2048" s="85"/>
      <c r="S2048" s="85"/>
      <c r="T2048" s="86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T2048" s="18" t="s">
        <v>246</v>
      </c>
      <c r="AU2048" s="18" t="s">
        <v>78</v>
      </c>
    </row>
    <row r="2049" s="13" customFormat="1">
      <c r="A2049" s="13"/>
      <c r="B2049" s="234"/>
      <c r="C2049" s="235"/>
      <c r="D2049" s="227" t="s">
        <v>248</v>
      </c>
      <c r="E2049" s="236" t="s">
        <v>19</v>
      </c>
      <c r="F2049" s="237" t="s">
        <v>533</v>
      </c>
      <c r="G2049" s="235"/>
      <c r="H2049" s="236" t="s">
        <v>19</v>
      </c>
      <c r="I2049" s="238"/>
      <c r="J2049" s="235"/>
      <c r="K2049" s="235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248</v>
      </c>
      <c r="AU2049" s="243" t="s">
        <v>78</v>
      </c>
      <c r="AV2049" s="13" t="s">
        <v>76</v>
      </c>
      <c r="AW2049" s="13" t="s">
        <v>32</v>
      </c>
      <c r="AX2049" s="13" t="s">
        <v>69</v>
      </c>
      <c r="AY2049" s="243" t="s">
        <v>238</v>
      </c>
    </row>
    <row r="2050" s="14" customFormat="1">
      <c r="A2050" s="14"/>
      <c r="B2050" s="244"/>
      <c r="C2050" s="245"/>
      <c r="D2050" s="227" t="s">
        <v>248</v>
      </c>
      <c r="E2050" s="246" t="s">
        <v>19</v>
      </c>
      <c r="F2050" s="247" t="s">
        <v>185</v>
      </c>
      <c r="G2050" s="245"/>
      <c r="H2050" s="248">
        <v>66.319999999999993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248</v>
      </c>
      <c r="AU2050" s="254" t="s">
        <v>78</v>
      </c>
      <c r="AV2050" s="14" t="s">
        <v>78</v>
      </c>
      <c r="AW2050" s="14" t="s">
        <v>32</v>
      </c>
      <c r="AX2050" s="14" t="s">
        <v>69</v>
      </c>
      <c r="AY2050" s="254" t="s">
        <v>238</v>
      </c>
    </row>
    <row r="2051" s="15" customFormat="1">
      <c r="A2051" s="15"/>
      <c r="B2051" s="255"/>
      <c r="C2051" s="256"/>
      <c r="D2051" s="227" t="s">
        <v>248</v>
      </c>
      <c r="E2051" s="257" t="s">
        <v>19</v>
      </c>
      <c r="F2051" s="258" t="s">
        <v>253</v>
      </c>
      <c r="G2051" s="256"/>
      <c r="H2051" s="259">
        <v>66.319999999999993</v>
      </c>
      <c r="I2051" s="260"/>
      <c r="J2051" s="256"/>
      <c r="K2051" s="256"/>
      <c r="L2051" s="261"/>
      <c r="M2051" s="262"/>
      <c r="N2051" s="263"/>
      <c r="O2051" s="263"/>
      <c r="P2051" s="263"/>
      <c r="Q2051" s="263"/>
      <c r="R2051" s="263"/>
      <c r="S2051" s="263"/>
      <c r="T2051" s="264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65" t="s">
        <v>248</v>
      </c>
      <c r="AU2051" s="265" t="s">
        <v>78</v>
      </c>
      <c r="AV2051" s="15" t="s">
        <v>244</v>
      </c>
      <c r="AW2051" s="15" t="s">
        <v>32</v>
      </c>
      <c r="AX2051" s="15" t="s">
        <v>76</v>
      </c>
      <c r="AY2051" s="265" t="s">
        <v>238</v>
      </c>
    </row>
    <row r="2052" s="2" customFormat="1" ht="24.15" customHeight="1">
      <c r="A2052" s="39"/>
      <c r="B2052" s="40"/>
      <c r="C2052" s="277" t="s">
        <v>1792</v>
      </c>
      <c r="D2052" s="277" t="s">
        <v>425</v>
      </c>
      <c r="E2052" s="278" t="s">
        <v>1793</v>
      </c>
      <c r="F2052" s="279" t="s">
        <v>1794</v>
      </c>
      <c r="G2052" s="280" t="s">
        <v>107</v>
      </c>
      <c r="H2052" s="281">
        <v>76.268000000000001</v>
      </c>
      <c r="I2052" s="282"/>
      <c r="J2052" s="283">
        <f>ROUND(I2052*H2052,2)</f>
        <v>0</v>
      </c>
      <c r="K2052" s="279" t="s">
        <v>243</v>
      </c>
      <c r="L2052" s="284"/>
      <c r="M2052" s="285" t="s">
        <v>19</v>
      </c>
      <c r="N2052" s="286" t="s">
        <v>40</v>
      </c>
      <c r="O2052" s="85"/>
      <c r="P2052" s="223">
        <f>O2052*H2052</f>
        <v>0</v>
      </c>
      <c r="Q2052" s="223">
        <v>0.0015</v>
      </c>
      <c r="R2052" s="223">
        <f>Q2052*H2052</f>
        <v>0.114402</v>
      </c>
      <c r="S2052" s="223">
        <v>0</v>
      </c>
      <c r="T2052" s="224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25" t="s">
        <v>371</v>
      </c>
      <c r="AT2052" s="225" t="s">
        <v>425</v>
      </c>
      <c r="AU2052" s="225" t="s">
        <v>78</v>
      </c>
      <c r="AY2052" s="18" t="s">
        <v>238</v>
      </c>
      <c r="BE2052" s="226">
        <f>IF(N2052="základní",J2052,0)</f>
        <v>0</v>
      </c>
      <c r="BF2052" s="226">
        <f>IF(N2052="snížená",J2052,0)</f>
        <v>0</v>
      </c>
      <c r="BG2052" s="226">
        <f>IF(N2052="zákl. přenesená",J2052,0)</f>
        <v>0</v>
      </c>
      <c r="BH2052" s="226">
        <f>IF(N2052="sníž. přenesená",J2052,0)</f>
        <v>0</v>
      </c>
      <c r="BI2052" s="226">
        <f>IF(N2052="nulová",J2052,0)</f>
        <v>0</v>
      </c>
      <c r="BJ2052" s="18" t="s">
        <v>76</v>
      </c>
      <c r="BK2052" s="226">
        <f>ROUND(I2052*H2052,2)</f>
        <v>0</v>
      </c>
      <c r="BL2052" s="18" t="s">
        <v>295</v>
      </c>
      <c r="BM2052" s="225" t="s">
        <v>1795</v>
      </c>
    </row>
    <row r="2053" s="2" customFormat="1">
      <c r="A2053" s="39"/>
      <c r="B2053" s="40"/>
      <c r="C2053" s="41"/>
      <c r="D2053" s="227" t="s">
        <v>245</v>
      </c>
      <c r="E2053" s="41"/>
      <c r="F2053" s="228" t="s">
        <v>1794</v>
      </c>
      <c r="G2053" s="41"/>
      <c r="H2053" s="41"/>
      <c r="I2053" s="229"/>
      <c r="J2053" s="41"/>
      <c r="K2053" s="41"/>
      <c r="L2053" s="45"/>
      <c r="M2053" s="230"/>
      <c r="N2053" s="231"/>
      <c r="O2053" s="85"/>
      <c r="P2053" s="85"/>
      <c r="Q2053" s="85"/>
      <c r="R2053" s="85"/>
      <c r="S2053" s="85"/>
      <c r="T2053" s="86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T2053" s="18" t="s">
        <v>245</v>
      </c>
      <c r="AU2053" s="18" t="s">
        <v>78</v>
      </c>
    </row>
    <row r="2054" s="14" customFormat="1">
      <c r="A2054" s="14"/>
      <c r="B2054" s="244"/>
      <c r="C2054" s="245"/>
      <c r="D2054" s="227" t="s">
        <v>248</v>
      </c>
      <c r="E2054" s="246" t="s">
        <v>19</v>
      </c>
      <c r="F2054" s="247" t="s">
        <v>185</v>
      </c>
      <c r="G2054" s="245"/>
      <c r="H2054" s="248">
        <v>66.319999999999993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248</v>
      </c>
      <c r="AU2054" s="254" t="s">
        <v>78</v>
      </c>
      <c r="AV2054" s="14" t="s">
        <v>78</v>
      </c>
      <c r="AW2054" s="14" t="s">
        <v>32</v>
      </c>
      <c r="AX2054" s="14" t="s">
        <v>76</v>
      </c>
      <c r="AY2054" s="254" t="s">
        <v>238</v>
      </c>
    </row>
    <row r="2055" s="14" customFormat="1">
      <c r="A2055" s="14"/>
      <c r="B2055" s="244"/>
      <c r="C2055" s="245"/>
      <c r="D2055" s="227" t="s">
        <v>248</v>
      </c>
      <c r="E2055" s="245"/>
      <c r="F2055" s="247" t="s">
        <v>1796</v>
      </c>
      <c r="G2055" s="245"/>
      <c r="H2055" s="248">
        <v>76.268000000000001</v>
      </c>
      <c r="I2055" s="249"/>
      <c r="J2055" s="245"/>
      <c r="K2055" s="245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248</v>
      </c>
      <c r="AU2055" s="254" t="s">
        <v>78</v>
      </c>
      <c r="AV2055" s="14" t="s">
        <v>78</v>
      </c>
      <c r="AW2055" s="14" t="s">
        <v>4</v>
      </c>
      <c r="AX2055" s="14" t="s">
        <v>76</v>
      </c>
      <c r="AY2055" s="254" t="s">
        <v>238</v>
      </c>
    </row>
    <row r="2056" s="2" customFormat="1" ht="16.5" customHeight="1">
      <c r="A2056" s="39"/>
      <c r="B2056" s="40"/>
      <c r="C2056" s="214" t="s">
        <v>1139</v>
      </c>
      <c r="D2056" s="214" t="s">
        <v>240</v>
      </c>
      <c r="E2056" s="215" t="s">
        <v>1797</v>
      </c>
      <c r="F2056" s="216" t="s">
        <v>1798</v>
      </c>
      <c r="G2056" s="217" t="s">
        <v>281</v>
      </c>
      <c r="H2056" s="218">
        <v>4</v>
      </c>
      <c r="I2056" s="219"/>
      <c r="J2056" s="220">
        <f>ROUND(I2056*H2056,2)</f>
        <v>0</v>
      </c>
      <c r="K2056" s="216" t="s">
        <v>243</v>
      </c>
      <c r="L2056" s="45"/>
      <c r="M2056" s="221" t="s">
        <v>19</v>
      </c>
      <c r="N2056" s="222" t="s">
        <v>40</v>
      </c>
      <c r="O2056" s="85"/>
      <c r="P2056" s="223">
        <f>O2056*H2056</f>
        <v>0</v>
      </c>
      <c r="Q2056" s="223">
        <v>0.00010000000000000001</v>
      </c>
      <c r="R2056" s="223">
        <f>Q2056*H2056</f>
        <v>0.00040000000000000002</v>
      </c>
      <c r="S2056" s="223">
        <v>0</v>
      </c>
      <c r="T2056" s="224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25" t="s">
        <v>295</v>
      </c>
      <c r="AT2056" s="225" t="s">
        <v>240</v>
      </c>
      <c r="AU2056" s="225" t="s">
        <v>78</v>
      </c>
      <c r="AY2056" s="18" t="s">
        <v>238</v>
      </c>
      <c r="BE2056" s="226">
        <f>IF(N2056="základní",J2056,0)</f>
        <v>0</v>
      </c>
      <c r="BF2056" s="226">
        <f>IF(N2056="snížená",J2056,0)</f>
        <v>0</v>
      </c>
      <c r="BG2056" s="226">
        <f>IF(N2056="zákl. přenesená",J2056,0)</f>
        <v>0</v>
      </c>
      <c r="BH2056" s="226">
        <f>IF(N2056="sníž. přenesená",J2056,0)</f>
        <v>0</v>
      </c>
      <c r="BI2056" s="226">
        <f>IF(N2056="nulová",J2056,0)</f>
        <v>0</v>
      </c>
      <c r="BJ2056" s="18" t="s">
        <v>76</v>
      </c>
      <c r="BK2056" s="226">
        <f>ROUND(I2056*H2056,2)</f>
        <v>0</v>
      </c>
      <c r="BL2056" s="18" t="s">
        <v>295</v>
      </c>
      <c r="BM2056" s="225" t="s">
        <v>1799</v>
      </c>
    </row>
    <row r="2057" s="2" customFormat="1">
      <c r="A2057" s="39"/>
      <c r="B2057" s="40"/>
      <c r="C2057" s="41"/>
      <c r="D2057" s="227" t="s">
        <v>245</v>
      </c>
      <c r="E2057" s="41"/>
      <c r="F2057" s="228" t="s">
        <v>1798</v>
      </c>
      <c r="G2057" s="41"/>
      <c r="H2057" s="41"/>
      <c r="I2057" s="229"/>
      <c r="J2057" s="41"/>
      <c r="K2057" s="41"/>
      <c r="L2057" s="45"/>
      <c r="M2057" s="230"/>
      <c r="N2057" s="231"/>
      <c r="O2057" s="85"/>
      <c r="P2057" s="85"/>
      <c r="Q2057" s="85"/>
      <c r="R2057" s="85"/>
      <c r="S2057" s="85"/>
      <c r="T2057" s="86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T2057" s="18" t="s">
        <v>245</v>
      </c>
      <c r="AU2057" s="18" t="s">
        <v>78</v>
      </c>
    </row>
    <row r="2058" s="2" customFormat="1">
      <c r="A2058" s="39"/>
      <c r="B2058" s="40"/>
      <c r="C2058" s="41"/>
      <c r="D2058" s="232" t="s">
        <v>246</v>
      </c>
      <c r="E2058" s="41"/>
      <c r="F2058" s="233" t="s">
        <v>1800</v>
      </c>
      <c r="G2058" s="41"/>
      <c r="H2058" s="41"/>
      <c r="I2058" s="229"/>
      <c r="J2058" s="41"/>
      <c r="K2058" s="41"/>
      <c r="L2058" s="45"/>
      <c r="M2058" s="230"/>
      <c r="N2058" s="231"/>
      <c r="O2058" s="85"/>
      <c r="P2058" s="85"/>
      <c r="Q2058" s="85"/>
      <c r="R2058" s="85"/>
      <c r="S2058" s="85"/>
      <c r="T2058" s="86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T2058" s="18" t="s">
        <v>246</v>
      </c>
      <c r="AU2058" s="18" t="s">
        <v>78</v>
      </c>
    </row>
    <row r="2059" s="2" customFormat="1" ht="24.15" customHeight="1">
      <c r="A2059" s="39"/>
      <c r="B2059" s="40"/>
      <c r="C2059" s="277" t="s">
        <v>1801</v>
      </c>
      <c r="D2059" s="277" t="s">
        <v>425</v>
      </c>
      <c r="E2059" s="278" t="s">
        <v>1802</v>
      </c>
      <c r="F2059" s="279" t="s">
        <v>1803</v>
      </c>
      <c r="G2059" s="280" t="s">
        <v>281</v>
      </c>
      <c r="H2059" s="281">
        <v>4</v>
      </c>
      <c r="I2059" s="282"/>
      <c r="J2059" s="283">
        <f>ROUND(I2059*H2059,2)</f>
        <v>0</v>
      </c>
      <c r="K2059" s="279" t="s">
        <v>243</v>
      </c>
      <c r="L2059" s="284"/>
      <c r="M2059" s="285" t="s">
        <v>19</v>
      </c>
      <c r="N2059" s="286" t="s">
        <v>40</v>
      </c>
      <c r="O2059" s="85"/>
      <c r="P2059" s="223">
        <f>O2059*H2059</f>
        <v>0</v>
      </c>
      <c r="Q2059" s="223">
        <v>0.00080000000000000004</v>
      </c>
      <c r="R2059" s="223">
        <f>Q2059*H2059</f>
        <v>0.0032000000000000002</v>
      </c>
      <c r="S2059" s="223">
        <v>0</v>
      </c>
      <c r="T2059" s="224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25" t="s">
        <v>371</v>
      </c>
      <c r="AT2059" s="225" t="s">
        <v>425</v>
      </c>
      <c r="AU2059" s="225" t="s">
        <v>78</v>
      </c>
      <c r="AY2059" s="18" t="s">
        <v>238</v>
      </c>
      <c r="BE2059" s="226">
        <f>IF(N2059="základní",J2059,0)</f>
        <v>0</v>
      </c>
      <c r="BF2059" s="226">
        <f>IF(N2059="snížená",J2059,0)</f>
        <v>0</v>
      </c>
      <c r="BG2059" s="226">
        <f>IF(N2059="zákl. přenesená",J2059,0)</f>
        <v>0</v>
      </c>
      <c r="BH2059" s="226">
        <f>IF(N2059="sníž. přenesená",J2059,0)</f>
        <v>0</v>
      </c>
      <c r="BI2059" s="226">
        <f>IF(N2059="nulová",J2059,0)</f>
        <v>0</v>
      </c>
      <c r="BJ2059" s="18" t="s">
        <v>76</v>
      </c>
      <c r="BK2059" s="226">
        <f>ROUND(I2059*H2059,2)</f>
        <v>0</v>
      </c>
      <c r="BL2059" s="18" t="s">
        <v>295</v>
      </c>
      <c r="BM2059" s="225" t="s">
        <v>1804</v>
      </c>
    </row>
    <row r="2060" s="2" customFormat="1">
      <c r="A2060" s="39"/>
      <c r="B2060" s="40"/>
      <c r="C2060" s="41"/>
      <c r="D2060" s="227" t="s">
        <v>245</v>
      </c>
      <c r="E2060" s="41"/>
      <c r="F2060" s="228" t="s">
        <v>1803</v>
      </c>
      <c r="G2060" s="41"/>
      <c r="H2060" s="41"/>
      <c r="I2060" s="229"/>
      <c r="J2060" s="41"/>
      <c r="K2060" s="41"/>
      <c r="L2060" s="45"/>
      <c r="M2060" s="230"/>
      <c r="N2060" s="231"/>
      <c r="O2060" s="85"/>
      <c r="P2060" s="85"/>
      <c r="Q2060" s="85"/>
      <c r="R2060" s="85"/>
      <c r="S2060" s="85"/>
      <c r="T2060" s="86"/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T2060" s="18" t="s">
        <v>245</v>
      </c>
      <c r="AU2060" s="18" t="s">
        <v>78</v>
      </c>
    </row>
    <row r="2061" s="2" customFormat="1" ht="24.15" customHeight="1">
      <c r="A2061" s="39"/>
      <c r="B2061" s="40"/>
      <c r="C2061" s="214" t="s">
        <v>1144</v>
      </c>
      <c r="D2061" s="214" t="s">
        <v>240</v>
      </c>
      <c r="E2061" s="215" t="s">
        <v>1805</v>
      </c>
      <c r="F2061" s="216" t="s">
        <v>1806</v>
      </c>
      <c r="G2061" s="217" t="s">
        <v>384</v>
      </c>
      <c r="H2061" s="218">
        <v>3.633</v>
      </c>
      <c r="I2061" s="219"/>
      <c r="J2061" s="220">
        <f>ROUND(I2061*H2061,2)</f>
        <v>0</v>
      </c>
      <c r="K2061" s="216" t="s">
        <v>243</v>
      </c>
      <c r="L2061" s="45"/>
      <c r="M2061" s="221" t="s">
        <v>19</v>
      </c>
      <c r="N2061" s="222" t="s">
        <v>40</v>
      </c>
      <c r="O2061" s="85"/>
      <c r="P2061" s="223">
        <f>O2061*H2061</f>
        <v>0</v>
      </c>
      <c r="Q2061" s="223">
        <v>0</v>
      </c>
      <c r="R2061" s="223">
        <f>Q2061*H2061</f>
        <v>0</v>
      </c>
      <c r="S2061" s="223">
        <v>0</v>
      </c>
      <c r="T2061" s="224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25" t="s">
        <v>295</v>
      </c>
      <c r="AT2061" s="225" t="s">
        <v>240</v>
      </c>
      <c r="AU2061" s="225" t="s">
        <v>78</v>
      </c>
      <c r="AY2061" s="18" t="s">
        <v>238</v>
      </c>
      <c r="BE2061" s="226">
        <f>IF(N2061="základní",J2061,0)</f>
        <v>0</v>
      </c>
      <c r="BF2061" s="226">
        <f>IF(N2061="snížená",J2061,0)</f>
        <v>0</v>
      </c>
      <c r="BG2061" s="226">
        <f>IF(N2061="zákl. přenesená",J2061,0)</f>
        <v>0</v>
      </c>
      <c r="BH2061" s="226">
        <f>IF(N2061="sníž. přenesená",J2061,0)</f>
        <v>0</v>
      </c>
      <c r="BI2061" s="226">
        <f>IF(N2061="nulová",J2061,0)</f>
        <v>0</v>
      </c>
      <c r="BJ2061" s="18" t="s">
        <v>76</v>
      </c>
      <c r="BK2061" s="226">
        <f>ROUND(I2061*H2061,2)</f>
        <v>0</v>
      </c>
      <c r="BL2061" s="18" t="s">
        <v>295</v>
      </c>
      <c r="BM2061" s="225" t="s">
        <v>1807</v>
      </c>
    </row>
    <row r="2062" s="2" customFormat="1">
      <c r="A2062" s="39"/>
      <c r="B2062" s="40"/>
      <c r="C2062" s="41"/>
      <c r="D2062" s="227" t="s">
        <v>245</v>
      </c>
      <c r="E2062" s="41"/>
      <c r="F2062" s="228" t="s">
        <v>1806</v>
      </c>
      <c r="G2062" s="41"/>
      <c r="H2062" s="41"/>
      <c r="I2062" s="229"/>
      <c r="J2062" s="41"/>
      <c r="K2062" s="41"/>
      <c r="L2062" s="45"/>
      <c r="M2062" s="230"/>
      <c r="N2062" s="231"/>
      <c r="O2062" s="85"/>
      <c r="P2062" s="85"/>
      <c r="Q2062" s="85"/>
      <c r="R2062" s="85"/>
      <c r="S2062" s="85"/>
      <c r="T2062" s="86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T2062" s="18" t="s">
        <v>245</v>
      </c>
      <c r="AU2062" s="18" t="s">
        <v>78</v>
      </c>
    </row>
    <row r="2063" s="2" customFormat="1">
      <c r="A2063" s="39"/>
      <c r="B2063" s="40"/>
      <c r="C2063" s="41"/>
      <c r="D2063" s="232" t="s">
        <v>246</v>
      </c>
      <c r="E2063" s="41"/>
      <c r="F2063" s="233" t="s">
        <v>1808</v>
      </c>
      <c r="G2063" s="41"/>
      <c r="H2063" s="41"/>
      <c r="I2063" s="229"/>
      <c r="J2063" s="41"/>
      <c r="K2063" s="41"/>
      <c r="L2063" s="45"/>
      <c r="M2063" s="230"/>
      <c r="N2063" s="231"/>
      <c r="O2063" s="85"/>
      <c r="P2063" s="85"/>
      <c r="Q2063" s="85"/>
      <c r="R2063" s="85"/>
      <c r="S2063" s="85"/>
      <c r="T2063" s="86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T2063" s="18" t="s">
        <v>246</v>
      </c>
      <c r="AU2063" s="18" t="s">
        <v>78</v>
      </c>
    </row>
    <row r="2064" s="2" customFormat="1" ht="24.15" customHeight="1">
      <c r="A2064" s="39"/>
      <c r="B2064" s="40"/>
      <c r="C2064" s="214" t="s">
        <v>1809</v>
      </c>
      <c r="D2064" s="214" t="s">
        <v>240</v>
      </c>
      <c r="E2064" s="215" t="s">
        <v>1810</v>
      </c>
      <c r="F2064" s="216" t="s">
        <v>1811</v>
      </c>
      <c r="G2064" s="217" t="s">
        <v>384</v>
      </c>
      <c r="H2064" s="218">
        <v>3.633</v>
      </c>
      <c r="I2064" s="219"/>
      <c r="J2064" s="220">
        <f>ROUND(I2064*H2064,2)</f>
        <v>0</v>
      </c>
      <c r="K2064" s="216" t="s">
        <v>243</v>
      </c>
      <c r="L2064" s="45"/>
      <c r="M2064" s="221" t="s">
        <v>19</v>
      </c>
      <c r="N2064" s="222" t="s">
        <v>40</v>
      </c>
      <c r="O2064" s="85"/>
      <c r="P2064" s="223">
        <f>O2064*H2064</f>
        <v>0</v>
      </c>
      <c r="Q2064" s="223">
        <v>0</v>
      </c>
      <c r="R2064" s="223">
        <f>Q2064*H2064</f>
        <v>0</v>
      </c>
      <c r="S2064" s="223">
        <v>0</v>
      </c>
      <c r="T2064" s="224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25" t="s">
        <v>295</v>
      </c>
      <c r="AT2064" s="225" t="s">
        <v>240</v>
      </c>
      <c r="AU2064" s="225" t="s">
        <v>78</v>
      </c>
      <c r="AY2064" s="18" t="s">
        <v>238</v>
      </c>
      <c r="BE2064" s="226">
        <f>IF(N2064="základní",J2064,0)</f>
        <v>0</v>
      </c>
      <c r="BF2064" s="226">
        <f>IF(N2064="snížená",J2064,0)</f>
        <v>0</v>
      </c>
      <c r="BG2064" s="226">
        <f>IF(N2064="zákl. přenesená",J2064,0)</f>
        <v>0</v>
      </c>
      <c r="BH2064" s="226">
        <f>IF(N2064="sníž. přenesená",J2064,0)</f>
        <v>0</v>
      </c>
      <c r="BI2064" s="226">
        <f>IF(N2064="nulová",J2064,0)</f>
        <v>0</v>
      </c>
      <c r="BJ2064" s="18" t="s">
        <v>76</v>
      </c>
      <c r="BK2064" s="226">
        <f>ROUND(I2064*H2064,2)</f>
        <v>0</v>
      </c>
      <c r="BL2064" s="18" t="s">
        <v>295</v>
      </c>
      <c r="BM2064" s="225" t="s">
        <v>1812</v>
      </c>
    </row>
    <row r="2065" s="2" customFormat="1">
      <c r="A2065" s="39"/>
      <c r="B2065" s="40"/>
      <c r="C2065" s="41"/>
      <c r="D2065" s="227" t="s">
        <v>245</v>
      </c>
      <c r="E2065" s="41"/>
      <c r="F2065" s="228" t="s">
        <v>1811</v>
      </c>
      <c r="G2065" s="41"/>
      <c r="H2065" s="41"/>
      <c r="I2065" s="229"/>
      <c r="J2065" s="41"/>
      <c r="K2065" s="41"/>
      <c r="L2065" s="45"/>
      <c r="M2065" s="230"/>
      <c r="N2065" s="231"/>
      <c r="O2065" s="85"/>
      <c r="P2065" s="85"/>
      <c r="Q2065" s="85"/>
      <c r="R2065" s="85"/>
      <c r="S2065" s="85"/>
      <c r="T2065" s="86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T2065" s="18" t="s">
        <v>245</v>
      </c>
      <c r="AU2065" s="18" t="s">
        <v>78</v>
      </c>
    </row>
    <row r="2066" s="2" customFormat="1">
      <c r="A2066" s="39"/>
      <c r="B2066" s="40"/>
      <c r="C2066" s="41"/>
      <c r="D2066" s="232" t="s">
        <v>246</v>
      </c>
      <c r="E2066" s="41"/>
      <c r="F2066" s="233" t="s">
        <v>1813</v>
      </c>
      <c r="G2066" s="41"/>
      <c r="H2066" s="41"/>
      <c r="I2066" s="229"/>
      <c r="J2066" s="41"/>
      <c r="K2066" s="41"/>
      <c r="L2066" s="45"/>
      <c r="M2066" s="230"/>
      <c r="N2066" s="231"/>
      <c r="O2066" s="85"/>
      <c r="P2066" s="85"/>
      <c r="Q2066" s="85"/>
      <c r="R2066" s="85"/>
      <c r="S2066" s="85"/>
      <c r="T2066" s="86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T2066" s="18" t="s">
        <v>246</v>
      </c>
      <c r="AU2066" s="18" t="s">
        <v>78</v>
      </c>
    </row>
    <row r="2067" s="12" customFormat="1" ht="22.8" customHeight="1">
      <c r="A2067" s="12"/>
      <c r="B2067" s="198"/>
      <c r="C2067" s="199"/>
      <c r="D2067" s="200" t="s">
        <v>68</v>
      </c>
      <c r="E2067" s="212" t="s">
        <v>1814</v>
      </c>
      <c r="F2067" s="212" t="s">
        <v>1815</v>
      </c>
      <c r="G2067" s="199"/>
      <c r="H2067" s="199"/>
      <c r="I2067" s="202"/>
      <c r="J2067" s="213">
        <f>BK2067</f>
        <v>0</v>
      </c>
      <c r="K2067" s="199"/>
      <c r="L2067" s="204"/>
      <c r="M2067" s="205"/>
      <c r="N2067" s="206"/>
      <c r="O2067" s="206"/>
      <c r="P2067" s="207">
        <f>SUM(P2068:P2167)</f>
        <v>0</v>
      </c>
      <c r="Q2067" s="206"/>
      <c r="R2067" s="207">
        <f>SUM(R2068:R2167)</f>
        <v>2.8240256967200001</v>
      </c>
      <c r="S2067" s="206"/>
      <c r="T2067" s="208">
        <f>SUM(T2068:T2167)</f>
        <v>0</v>
      </c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R2067" s="209" t="s">
        <v>78</v>
      </c>
      <c r="AT2067" s="210" t="s">
        <v>68</v>
      </c>
      <c r="AU2067" s="210" t="s">
        <v>76</v>
      </c>
      <c r="AY2067" s="209" t="s">
        <v>238</v>
      </c>
      <c r="BK2067" s="211">
        <f>SUM(BK2068:BK2167)</f>
        <v>0</v>
      </c>
    </row>
    <row r="2068" s="2" customFormat="1" ht="24.15" customHeight="1">
      <c r="A2068" s="39"/>
      <c r="B2068" s="40"/>
      <c r="C2068" s="214" t="s">
        <v>1148</v>
      </c>
      <c r="D2068" s="214" t="s">
        <v>240</v>
      </c>
      <c r="E2068" s="215" t="s">
        <v>1816</v>
      </c>
      <c r="F2068" s="216" t="s">
        <v>1817</v>
      </c>
      <c r="G2068" s="217" t="s">
        <v>112</v>
      </c>
      <c r="H2068" s="218">
        <v>74.346999999999994</v>
      </c>
      <c r="I2068" s="219"/>
      <c r="J2068" s="220">
        <f>ROUND(I2068*H2068,2)</f>
        <v>0</v>
      </c>
      <c r="K2068" s="216" t="s">
        <v>243</v>
      </c>
      <c r="L2068" s="45"/>
      <c r="M2068" s="221" t="s">
        <v>19</v>
      </c>
      <c r="N2068" s="222" t="s">
        <v>40</v>
      </c>
      <c r="O2068" s="85"/>
      <c r="P2068" s="223">
        <f>O2068*H2068</f>
        <v>0</v>
      </c>
      <c r="Q2068" s="223">
        <v>0</v>
      </c>
      <c r="R2068" s="223">
        <f>Q2068*H2068</f>
        <v>0</v>
      </c>
      <c r="S2068" s="223">
        <v>0</v>
      </c>
      <c r="T2068" s="224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25" t="s">
        <v>295</v>
      </c>
      <c r="AT2068" s="225" t="s">
        <v>240</v>
      </c>
      <c r="AU2068" s="225" t="s">
        <v>78</v>
      </c>
      <c r="AY2068" s="18" t="s">
        <v>238</v>
      </c>
      <c r="BE2068" s="226">
        <f>IF(N2068="základní",J2068,0)</f>
        <v>0</v>
      </c>
      <c r="BF2068" s="226">
        <f>IF(N2068="snížená",J2068,0)</f>
        <v>0</v>
      </c>
      <c r="BG2068" s="226">
        <f>IF(N2068="zákl. přenesená",J2068,0)</f>
        <v>0</v>
      </c>
      <c r="BH2068" s="226">
        <f>IF(N2068="sníž. přenesená",J2068,0)</f>
        <v>0</v>
      </c>
      <c r="BI2068" s="226">
        <f>IF(N2068="nulová",J2068,0)</f>
        <v>0</v>
      </c>
      <c r="BJ2068" s="18" t="s">
        <v>76</v>
      </c>
      <c r="BK2068" s="226">
        <f>ROUND(I2068*H2068,2)</f>
        <v>0</v>
      </c>
      <c r="BL2068" s="18" t="s">
        <v>295</v>
      </c>
      <c r="BM2068" s="225" t="s">
        <v>1818</v>
      </c>
    </row>
    <row r="2069" s="2" customFormat="1">
      <c r="A2069" s="39"/>
      <c r="B2069" s="40"/>
      <c r="C2069" s="41"/>
      <c r="D2069" s="227" t="s">
        <v>245</v>
      </c>
      <c r="E2069" s="41"/>
      <c r="F2069" s="228" t="s">
        <v>1817</v>
      </c>
      <c r="G2069" s="41"/>
      <c r="H2069" s="41"/>
      <c r="I2069" s="229"/>
      <c r="J2069" s="41"/>
      <c r="K2069" s="41"/>
      <c r="L2069" s="45"/>
      <c r="M2069" s="230"/>
      <c r="N2069" s="231"/>
      <c r="O2069" s="85"/>
      <c r="P2069" s="85"/>
      <c r="Q2069" s="85"/>
      <c r="R2069" s="85"/>
      <c r="S2069" s="85"/>
      <c r="T2069" s="86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T2069" s="18" t="s">
        <v>245</v>
      </c>
      <c r="AU2069" s="18" t="s">
        <v>78</v>
      </c>
    </row>
    <row r="2070" s="2" customFormat="1">
      <c r="A2070" s="39"/>
      <c r="B2070" s="40"/>
      <c r="C2070" s="41"/>
      <c r="D2070" s="232" t="s">
        <v>246</v>
      </c>
      <c r="E2070" s="41"/>
      <c r="F2070" s="233" t="s">
        <v>1819</v>
      </c>
      <c r="G2070" s="41"/>
      <c r="H2070" s="41"/>
      <c r="I2070" s="229"/>
      <c r="J2070" s="41"/>
      <c r="K2070" s="41"/>
      <c r="L2070" s="45"/>
      <c r="M2070" s="230"/>
      <c r="N2070" s="231"/>
      <c r="O2070" s="85"/>
      <c r="P2070" s="85"/>
      <c r="Q2070" s="85"/>
      <c r="R2070" s="85"/>
      <c r="S2070" s="85"/>
      <c r="T2070" s="86"/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39"/>
      <c r="AE2070" s="39"/>
      <c r="AT2070" s="18" t="s">
        <v>246</v>
      </c>
      <c r="AU2070" s="18" t="s">
        <v>78</v>
      </c>
    </row>
    <row r="2071" s="2" customFormat="1" ht="24.15" customHeight="1">
      <c r="A2071" s="39"/>
      <c r="B2071" s="40"/>
      <c r="C2071" s="277" t="s">
        <v>1820</v>
      </c>
      <c r="D2071" s="277" t="s">
        <v>425</v>
      </c>
      <c r="E2071" s="278" t="s">
        <v>1821</v>
      </c>
      <c r="F2071" s="279" t="s">
        <v>1822</v>
      </c>
      <c r="G2071" s="280" t="s">
        <v>112</v>
      </c>
      <c r="H2071" s="281">
        <v>151.66800000000001</v>
      </c>
      <c r="I2071" s="282"/>
      <c r="J2071" s="283">
        <f>ROUND(I2071*H2071,2)</f>
        <v>0</v>
      </c>
      <c r="K2071" s="279" t="s">
        <v>243</v>
      </c>
      <c r="L2071" s="284"/>
      <c r="M2071" s="285" t="s">
        <v>19</v>
      </c>
      <c r="N2071" s="286" t="s">
        <v>40</v>
      </c>
      <c r="O2071" s="85"/>
      <c r="P2071" s="223">
        <f>O2071*H2071</f>
        <v>0</v>
      </c>
      <c r="Q2071" s="223">
        <v>0.0014</v>
      </c>
      <c r="R2071" s="223">
        <f>Q2071*H2071</f>
        <v>0.2123352</v>
      </c>
      <c r="S2071" s="223">
        <v>0</v>
      </c>
      <c r="T2071" s="224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25" t="s">
        <v>371</v>
      </c>
      <c r="AT2071" s="225" t="s">
        <v>425</v>
      </c>
      <c r="AU2071" s="225" t="s">
        <v>78</v>
      </c>
      <c r="AY2071" s="18" t="s">
        <v>238</v>
      </c>
      <c r="BE2071" s="226">
        <f>IF(N2071="základní",J2071,0)</f>
        <v>0</v>
      </c>
      <c r="BF2071" s="226">
        <f>IF(N2071="snížená",J2071,0)</f>
        <v>0</v>
      </c>
      <c r="BG2071" s="226">
        <f>IF(N2071="zákl. přenesená",J2071,0)</f>
        <v>0</v>
      </c>
      <c r="BH2071" s="226">
        <f>IF(N2071="sníž. přenesená",J2071,0)</f>
        <v>0</v>
      </c>
      <c r="BI2071" s="226">
        <f>IF(N2071="nulová",J2071,0)</f>
        <v>0</v>
      </c>
      <c r="BJ2071" s="18" t="s">
        <v>76</v>
      </c>
      <c r="BK2071" s="226">
        <f>ROUND(I2071*H2071,2)</f>
        <v>0</v>
      </c>
      <c r="BL2071" s="18" t="s">
        <v>295</v>
      </c>
      <c r="BM2071" s="225" t="s">
        <v>1823</v>
      </c>
    </row>
    <row r="2072" s="2" customFormat="1">
      <c r="A2072" s="39"/>
      <c r="B2072" s="40"/>
      <c r="C2072" s="41"/>
      <c r="D2072" s="227" t="s">
        <v>245</v>
      </c>
      <c r="E2072" s="41"/>
      <c r="F2072" s="228" t="s">
        <v>1824</v>
      </c>
      <c r="G2072" s="41"/>
      <c r="H2072" s="41"/>
      <c r="I2072" s="229"/>
      <c r="J2072" s="41"/>
      <c r="K2072" s="41"/>
      <c r="L2072" s="45"/>
      <c r="M2072" s="230"/>
      <c r="N2072" s="231"/>
      <c r="O2072" s="85"/>
      <c r="P2072" s="85"/>
      <c r="Q2072" s="85"/>
      <c r="R2072" s="85"/>
      <c r="S2072" s="85"/>
      <c r="T2072" s="86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T2072" s="18" t="s">
        <v>245</v>
      </c>
      <c r="AU2072" s="18" t="s">
        <v>78</v>
      </c>
    </row>
    <row r="2073" s="14" customFormat="1">
      <c r="A2073" s="14"/>
      <c r="B2073" s="244"/>
      <c r="C2073" s="245"/>
      <c r="D2073" s="227" t="s">
        <v>248</v>
      </c>
      <c r="E2073" s="246" t="s">
        <v>19</v>
      </c>
      <c r="F2073" s="247" t="s">
        <v>1825</v>
      </c>
      <c r="G2073" s="245"/>
      <c r="H2073" s="248">
        <v>151.66788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248</v>
      </c>
      <c r="AU2073" s="254" t="s">
        <v>78</v>
      </c>
      <c r="AV2073" s="14" t="s">
        <v>78</v>
      </c>
      <c r="AW2073" s="14" t="s">
        <v>32</v>
      </c>
      <c r="AX2073" s="14" t="s">
        <v>69</v>
      </c>
      <c r="AY2073" s="254" t="s">
        <v>238</v>
      </c>
    </row>
    <row r="2074" s="15" customFormat="1">
      <c r="A2074" s="15"/>
      <c r="B2074" s="255"/>
      <c r="C2074" s="256"/>
      <c r="D2074" s="227" t="s">
        <v>248</v>
      </c>
      <c r="E2074" s="257" t="s">
        <v>19</v>
      </c>
      <c r="F2074" s="258" t="s">
        <v>253</v>
      </c>
      <c r="G2074" s="256"/>
      <c r="H2074" s="259">
        <v>151.66788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248</v>
      </c>
      <c r="AU2074" s="265" t="s">
        <v>78</v>
      </c>
      <c r="AV2074" s="15" t="s">
        <v>244</v>
      </c>
      <c r="AW2074" s="15" t="s">
        <v>32</v>
      </c>
      <c r="AX2074" s="15" t="s">
        <v>76</v>
      </c>
      <c r="AY2074" s="265" t="s">
        <v>238</v>
      </c>
    </row>
    <row r="2075" s="2" customFormat="1" ht="33" customHeight="1">
      <c r="A2075" s="39"/>
      <c r="B2075" s="40"/>
      <c r="C2075" s="214" t="s">
        <v>1154</v>
      </c>
      <c r="D2075" s="214" t="s">
        <v>240</v>
      </c>
      <c r="E2075" s="215" t="s">
        <v>1826</v>
      </c>
      <c r="F2075" s="216" t="s">
        <v>1827</v>
      </c>
      <c r="G2075" s="217" t="s">
        <v>112</v>
      </c>
      <c r="H2075" s="218">
        <v>54.576000000000001</v>
      </c>
      <c r="I2075" s="219"/>
      <c r="J2075" s="220">
        <f>ROUND(I2075*H2075,2)</f>
        <v>0</v>
      </c>
      <c r="K2075" s="216" t="s">
        <v>243</v>
      </c>
      <c r="L2075" s="45"/>
      <c r="M2075" s="221" t="s">
        <v>19</v>
      </c>
      <c r="N2075" s="222" t="s">
        <v>40</v>
      </c>
      <c r="O2075" s="85"/>
      <c r="P2075" s="223">
        <f>O2075*H2075</f>
        <v>0</v>
      </c>
      <c r="Q2075" s="223">
        <v>0.00116</v>
      </c>
      <c r="R2075" s="223">
        <f>Q2075*H2075</f>
        <v>0.063308160000000002</v>
      </c>
      <c r="S2075" s="223">
        <v>0</v>
      </c>
      <c r="T2075" s="224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25" t="s">
        <v>295</v>
      </c>
      <c r="AT2075" s="225" t="s">
        <v>240</v>
      </c>
      <c r="AU2075" s="225" t="s">
        <v>78</v>
      </c>
      <c r="AY2075" s="18" t="s">
        <v>238</v>
      </c>
      <c r="BE2075" s="226">
        <f>IF(N2075="základní",J2075,0)</f>
        <v>0</v>
      </c>
      <c r="BF2075" s="226">
        <f>IF(N2075="snížená",J2075,0)</f>
        <v>0</v>
      </c>
      <c r="BG2075" s="226">
        <f>IF(N2075="zákl. přenesená",J2075,0)</f>
        <v>0</v>
      </c>
      <c r="BH2075" s="226">
        <f>IF(N2075="sníž. přenesená",J2075,0)</f>
        <v>0</v>
      </c>
      <c r="BI2075" s="226">
        <f>IF(N2075="nulová",J2075,0)</f>
        <v>0</v>
      </c>
      <c r="BJ2075" s="18" t="s">
        <v>76</v>
      </c>
      <c r="BK2075" s="226">
        <f>ROUND(I2075*H2075,2)</f>
        <v>0</v>
      </c>
      <c r="BL2075" s="18" t="s">
        <v>295</v>
      </c>
      <c r="BM2075" s="225" t="s">
        <v>1828</v>
      </c>
    </row>
    <row r="2076" s="2" customFormat="1">
      <c r="A2076" s="39"/>
      <c r="B2076" s="40"/>
      <c r="C2076" s="41"/>
      <c r="D2076" s="227" t="s">
        <v>245</v>
      </c>
      <c r="E2076" s="41"/>
      <c r="F2076" s="228" t="s">
        <v>1827</v>
      </c>
      <c r="G2076" s="41"/>
      <c r="H2076" s="41"/>
      <c r="I2076" s="229"/>
      <c r="J2076" s="41"/>
      <c r="K2076" s="41"/>
      <c r="L2076" s="45"/>
      <c r="M2076" s="230"/>
      <c r="N2076" s="231"/>
      <c r="O2076" s="85"/>
      <c r="P2076" s="85"/>
      <c r="Q2076" s="85"/>
      <c r="R2076" s="85"/>
      <c r="S2076" s="85"/>
      <c r="T2076" s="86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T2076" s="18" t="s">
        <v>245</v>
      </c>
      <c r="AU2076" s="18" t="s">
        <v>78</v>
      </c>
    </row>
    <row r="2077" s="2" customFormat="1">
      <c r="A2077" s="39"/>
      <c r="B2077" s="40"/>
      <c r="C2077" s="41"/>
      <c r="D2077" s="232" t="s">
        <v>246</v>
      </c>
      <c r="E2077" s="41"/>
      <c r="F2077" s="233" t="s">
        <v>1829</v>
      </c>
      <c r="G2077" s="41"/>
      <c r="H2077" s="41"/>
      <c r="I2077" s="229"/>
      <c r="J2077" s="41"/>
      <c r="K2077" s="41"/>
      <c r="L2077" s="45"/>
      <c r="M2077" s="230"/>
      <c r="N2077" s="231"/>
      <c r="O2077" s="85"/>
      <c r="P2077" s="85"/>
      <c r="Q2077" s="85"/>
      <c r="R2077" s="85"/>
      <c r="S2077" s="85"/>
      <c r="T2077" s="86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T2077" s="18" t="s">
        <v>246</v>
      </c>
      <c r="AU2077" s="18" t="s">
        <v>78</v>
      </c>
    </row>
    <row r="2078" s="13" customFormat="1">
      <c r="A2078" s="13"/>
      <c r="B2078" s="234"/>
      <c r="C2078" s="235"/>
      <c r="D2078" s="227" t="s">
        <v>248</v>
      </c>
      <c r="E2078" s="236" t="s">
        <v>19</v>
      </c>
      <c r="F2078" s="237" t="s">
        <v>533</v>
      </c>
      <c r="G2078" s="235"/>
      <c r="H2078" s="236" t="s">
        <v>19</v>
      </c>
      <c r="I2078" s="238"/>
      <c r="J2078" s="235"/>
      <c r="K2078" s="235"/>
      <c r="L2078" s="239"/>
      <c r="M2078" s="240"/>
      <c r="N2078" s="241"/>
      <c r="O2078" s="241"/>
      <c r="P2078" s="241"/>
      <c r="Q2078" s="241"/>
      <c r="R2078" s="241"/>
      <c r="S2078" s="241"/>
      <c r="T2078" s="24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3" t="s">
        <v>248</v>
      </c>
      <c r="AU2078" s="243" t="s">
        <v>78</v>
      </c>
      <c r="AV2078" s="13" t="s">
        <v>76</v>
      </c>
      <c r="AW2078" s="13" t="s">
        <v>32</v>
      </c>
      <c r="AX2078" s="13" t="s">
        <v>69</v>
      </c>
      <c r="AY2078" s="243" t="s">
        <v>238</v>
      </c>
    </row>
    <row r="2079" s="14" customFormat="1">
      <c r="A2079" s="14"/>
      <c r="B2079" s="244"/>
      <c r="C2079" s="245"/>
      <c r="D2079" s="227" t="s">
        <v>248</v>
      </c>
      <c r="E2079" s="246" t="s">
        <v>19</v>
      </c>
      <c r="F2079" s="247" t="s">
        <v>179</v>
      </c>
      <c r="G2079" s="245"/>
      <c r="H2079" s="248">
        <v>54.576000000000001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248</v>
      </c>
      <c r="AU2079" s="254" t="s">
        <v>78</v>
      </c>
      <c r="AV2079" s="14" t="s">
        <v>78</v>
      </c>
      <c r="AW2079" s="14" t="s">
        <v>32</v>
      </c>
      <c r="AX2079" s="14" t="s">
        <v>69</v>
      </c>
      <c r="AY2079" s="254" t="s">
        <v>238</v>
      </c>
    </row>
    <row r="2080" s="15" customFormat="1">
      <c r="A2080" s="15"/>
      <c r="B2080" s="255"/>
      <c r="C2080" s="256"/>
      <c r="D2080" s="227" t="s">
        <v>248</v>
      </c>
      <c r="E2080" s="257" t="s">
        <v>19</v>
      </c>
      <c r="F2080" s="258" t="s">
        <v>253</v>
      </c>
      <c r="G2080" s="256"/>
      <c r="H2080" s="259">
        <v>54.576000000000001</v>
      </c>
      <c r="I2080" s="260"/>
      <c r="J2080" s="256"/>
      <c r="K2080" s="256"/>
      <c r="L2080" s="261"/>
      <c r="M2080" s="262"/>
      <c r="N2080" s="263"/>
      <c r="O2080" s="263"/>
      <c r="P2080" s="263"/>
      <c r="Q2080" s="263"/>
      <c r="R2080" s="263"/>
      <c r="S2080" s="263"/>
      <c r="T2080" s="264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5" t="s">
        <v>248</v>
      </c>
      <c r="AU2080" s="265" t="s">
        <v>78</v>
      </c>
      <c r="AV2080" s="15" t="s">
        <v>244</v>
      </c>
      <c r="AW2080" s="15" t="s">
        <v>32</v>
      </c>
      <c r="AX2080" s="15" t="s">
        <v>76</v>
      </c>
      <c r="AY2080" s="265" t="s">
        <v>238</v>
      </c>
    </row>
    <row r="2081" s="2" customFormat="1" ht="24.15" customHeight="1">
      <c r="A2081" s="39"/>
      <c r="B2081" s="40"/>
      <c r="C2081" s="277" t="s">
        <v>1830</v>
      </c>
      <c r="D2081" s="277" t="s">
        <v>425</v>
      </c>
      <c r="E2081" s="278" t="s">
        <v>1831</v>
      </c>
      <c r="F2081" s="279" t="s">
        <v>1832</v>
      </c>
      <c r="G2081" s="280" t="s">
        <v>112</v>
      </c>
      <c r="H2081" s="281">
        <v>34.792000000000002</v>
      </c>
      <c r="I2081" s="282"/>
      <c r="J2081" s="283">
        <f>ROUND(I2081*H2081,2)</f>
        <v>0</v>
      </c>
      <c r="K2081" s="279" t="s">
        <v>243</v>
      </c>
      <c r="L2081" s="284"/>
      <c r="M2081" s="285" t="s">
        <v>19</v>
      </c>
      <c r="N2081" s="286" t="s">
        <v>40</v>
      </c>
      <c r="O2081" s="85"/>
      <c r="P2081" s="223">
        <f>O2081*H2081</f>
        <v>0</v>
      </c>
      <c r="Q2081" s="223">
        <v>0.0030000000000000001</v>
      </c>
      <c r="R2081" s="223">
        <f>Q2081*H2081</f>
        <v>0.10437600000000001</v>
      </c>
      <c r="S2081" s="223">
        <v>0</v>
      </c>
      <c r="T2081" s="224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25" t="s">
        <v>371</v>
      </c>
      <c r="AT2081" s="225" t="s">
        <v>425</v>
      </c>
      <c r="AU2081" s="225" t="s">
        <v>78</v>
      </c>
      <c r="AY2081" s="18" t="s">
        <v>238</v>
      </c>
      <c r="BE2081" s="226">
        <f>IF(N2081="základní",J2081,0)</f>
        <v>0</v>
      </c>
      <c r="BF2081" s="226">
        <f>IF(N2081="snížená",J2081,0)</f>
        <v>0</v>
      </c>
      <c r="BG2081" s="226">
        <f>IF(N2081="zákl. přenesená",J2081,0)</f>
        <v>0</v>
      </c>
      <c r="BH2081" s="226">
        <f>IF(N2081="sníž. přenesená",J2081,0)</f>
        <v>0</v>
      </c>
      <c r="BI2081" s="226">
        <f>IF(N2081="nulová",J2081,0)</f>
        <v>0</v>
      </c>
      <c r="BJ2081" s="18" t="s">
        <v>76</v>
      </c>
      <c r="BK2081" s="226">
        <f>ROUND(I2081*H2081,2)</f>
        <v>0</v>
      </c>
      <c r="BL2081" s="18" t="s">
        <v>295</v>
      </c>
      <c r="BM2081" s="225" t="s">
        <v>1833</v>
      </c>
    </row>
    <row r="2082" s="2" customFormat="1">
      <c r="A2082" s="39"/>
      <c r="B2082" s="40"/>
      <c r="C2082" s="41"/>
      <c r="D2082" s="227" t="s">
        <v>245</v>
      </c>
      <c r="E2082" s="41"/>
      <c r="F2082" s="228" t="s">
        <v>1832</v>
      </c>
      <c r="G2082" s="41"/>
      <c r="H2082" s="41"/>
      <c r="I2082" s="229"/>
      <c r="J2082" s="41"/>
      <c r="K2082" s="41"/>
      <c r="L2082" s="45"/>
      <c r="M2082" s="230"/>
      <c r="N2082" s="231"/>
      <c r="O2082" s="85"/>
      <c r="P2082" s="85"/>
      <c r="Q2082" s="85"/>
      <c r="R2082" s="85"/>
      <c r="S2082" s="85"/>
      <c r="T2082" s="86"/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T2082" s="18" t="s">
        <v>245</v>
      </c>
      <c r="AU2082" s="18" t="s">
        <v>78</v>
      </c>
    </row>
    <row r="2083" s="13" customFormat="1">
      <c r="A2083" s="13"/>
      <c r="B2083" s="234"/>
      <c r="C2083" s="235"/>
      <c r="D2083" s="227" t="s">
        <v>248</v>
      </c>
      <c r="E2083" s="236" t="s">
        <v>19</v>
      </c>
      <c r="F2083" s="237" t="s">
        <v>533</v>
      </c>
      <c r="G2083" s="235"/>
      <c r="H2083" s="236" t="s">
        <v>19</v>
      </c>
      <c r="I2083" s="238"/>
      <c r="J2083" s="235"/>
      <c r="K2083" s="235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248</v>
      </c>
      <c r="AU2083" s="243" t="s">
        <v>78</v>
      </c>
      <c r="AV2083" s="13" t="s">
        <v>76</v>
      </c>
      <c r="AW2083" s="13" t="s">
        <v>32</v>
      </c>
      <c r="AX2083" s="13" t="s">
        <v>69</v>
      </c>
      <c r="AY2083" s="243" t="s">
        <v>238</v>
      </c>
    </row>
    <row r="2084" s="14" customFormat="1">
      <c r="A2084" s="14"/>
      <c r="B2084" s="244"/>
      <c r="C2084" s="245"/>
      <c r="D2084" s="227" t="s">
        <v>248</v>
      </c>
      <c r="E2084" s="246" t="s">
        <v>19</v>
      </c>
      <c r="F2084" s="247" t="s">
        <v>1834</v>
      </c>
      <c r="G2084" s="245"/>
      <c r="H2084" s="248">
        <v>34.109999999999999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248</v>
      </c>
      <c r="AU2084" s="254" t="s">
        <v>78</v>
      </c>
      <c r="AV2084" s="14" t="s">
        <v>78</v>
      </c>
      <c r="AW2084" s="14" t="s">
        <v>32</v>
      </c>
      <c r="AX2084" s="14" t="s">
        <v>69</v>
      </c>
      <c r="AY2084" s="254" t="s">
        <v>238</v>
      </c>
    </row>
    <row r="2085" s="15" customFormat="1">
      <c r="A2085" s="15"/>
      <c r="B2085" s="255"/>
      <c r="C2085" s="256"/>
      <c r="D2085" s="227" t="s">
        <v>248</v>
      </c>
      <c r="E2085" s="257" t="s">
        <v>19</v>
      </c>
      <c r="F2085" s="258" t="s">
        <v>253</v>
      </c>
      <c r="G2085" s="256"/>
      <c r="H2085" s="259">
        <v>34.109999999999999</v>
      </c>
      <c r="I2085" s="260"/>
      <c r="J2085" s="256"/>
      <c r="K2085" s="256"/>
      <c r="L2085" s="261"/>
      <c r="M2085" s="262"/>
      <c r="N2085" s="263"/>
      <c r="O2085" s="263"/>
      <c r="P2085" s="263"/>
      <c r="Q2085" s="263"/>
      <c r="R2085" s="263"/>
      <c r="S2085" s="263"/>
      <c r="T2085" s="264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65" t="s">
        <v>248</v>
      </c>
      <c r="AU2085" s="265" t="s">
        <v>78</v>
      </c>
      <c r="AV2085" s="15" t="s">
        <v>244</v>
      </c>
      <c r="AW2085" s="15" t="s">
        <v>32</v>
      </c>
      <c r="AX2085" s="15" t="s">
        <v>76</v>
      </c>
      <c r="AY2085" s="265" t="s">
        <v>238</v>
      </c>
    </row>
    <row r="2086" s="14" customFormat="1">
      <c r="A2086" s="14"/>
      <c r="B2086" s="244"/>
      <c r="C2086" s="245"/>
      <c r="D2086" s="227" t="s">
        <v>248</v>
      </c>
      <c r="E2086" s="245"/>
      <c r="F2086" s="247" t="s">
        <v>1835</v>
      </c>
      <c r="G2086" s="245"/>
      <c r="H2086" s="248">
        <v>34.792000000000002</v>
      </c>
      <c r="I2086" s="249"/>
      <c r="J2086" s="245"/>
      <c r="K2086" s="245"/>
      <c r="L2086" s="250"/>
      <c r="M2086" s="251"/>
      <c r="N2086" s="252"/>
      <c r="O2086" s="252"/>
      <c r="P2086" s="252"/>
      <c r="Q2086" s="252"/>
      <c r="R2086" s="252"/>
      <c r="S2086" s="252"/>
      <c r="T2086" s="253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4" t="s">
        <v>248</v>
      </c>
      <c r="AU2086" s="254" t="s">
        <v>78</v>
      </c>
      <c r="AV2086" s="14" t="s">
        <v>78</v>
      </c>
      <c r="AW2086" s="14" t="s">
        <v>4</v>
      </c>
      <c r="AX2086" s="14" t="s">
        <v>76</v>
      </c>
      <c r="AY2086" s="254" t="s">
        <v>238</v>
      </c>
    </row>
    <row r="2087" s="2" customFormat="1" ht="24.15" customHeight="1">
      <c r="A2087" s="39"/>
      <c r="B2087" s="40"/>
      <c r="C2087" s="277" t="s">
        <v>1160</v>
      </c>
      <c r="D2087" s="277" t="s">
        <v>425</v>
      </c>
      <c r="E2087" s="278" t="s">
        <v>1836</v>
      </c>
      <c r="F2087" s="279" t="s">
        <v>1837</v>
      </c>
      <c r="G2087" s="280" t="s">
        <v>112</v>
      </c>
      <c r="H2087" s="281">
        <v>20.875</v>
      </c>
      <c r="I2087" s="282"/>
      <c r="J2087" s="283">
        <f>ROUND(I2087*H2087,2)</f>
        <v>0</v>
      </c>
      <c r="K2087" s="279" t="s">
        <v>243</v>
      </c>
      <c r="L2087" s="284"/>
      <c r="M2087" s="285" t="s">
        <v>19</v>
      </c>
      <c r="N2087" s="286" t="s">
        <v>40</v>
      </c>
      <c r="O2087" s="85"/>
      <c r="P2087" s="223">
        <f>O2087*H2087</f>
        <v>0</v>
      </c>
      <c r="Q2087" s="223">
        <v>0.014999999999999999</v>
      </c>
      <c r="R2087" s="223">
        <f>Q2087*H2087</f>
        <v>0.31312499999999999</v>
      </c>
      <c r="S2087" s="223">
        <v>0</v>
      </c>
      <c r="T2087" s="224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25" t="s">
        <v>371</v>
      </c>
      <c r="AT2087" s="225" t="s">
        <v>425</v>
      </c>
      <c r="AU2087" s="225" t="s">
        <v>78</v>
      </c>
      <c r="AY2087" s="18" t="s">
        <v>238</v>
      </c>
      <c r="BE2087" s="226">
        <f>IF(N2087="základní",J2087,0)</f>
        <v>0</v>
      </c>
      <c r="BF2087" s="226">
        <f>IF(N2087="snížená",J2087,0)</f>
        <v>0</v>
      </c>
      <c r="BG2087" s="226">
        <f>IF(N2087="zákl. přenesená",J2087,0)</f>
        <v>0</v>
      </c>
      <c r="BH2087" s="226">
        <f>IF(N2087="sníž. přenesená",J2087,0)</f>
        <v>0</v>
      </c>
      <c r="BI2087" s="226">
        <f>IF(N2087="nulová",J2087,0)</f>
        <v>0</v>
      </c>
      <c r="BJ2087" s="18" t="s">
        <v>76</v>
      </c>
      <c r="BK2087" s="226">
        <f>ROUND(I2087*H2087,2)</f>
        <v>0</v>
      </c>
      <c r="BL2087" s="18" t="s">
        <v>295</v>
      </c>
      <c r="BM2087" s="225" t="s">
        <v>1838</v>
      </c>
    </row>
    <row r="2088" s="2" customFormat="1">
      <c r="A2088" s="39"/>
      <c r="B2088" s="40"/>
      <c r="C2088" s="41"/>
      <c r="D2088" s="227" t="s">
        <v>245</v>
      </c>
      <c r="E2088" s="41"/>
      <c r="F2088" s="228" t="s">
        <v>1839</v>
      </c>
      <c r="G2088" s="41"/>
      <c r="H2088" s="41"/>
      <c r="I2088" s="229"/>
      <c r="J2088" s="41"/>
      <c r="K2088" s="41"/>
      <c r="L2088" s="45"/>
      <c r="M2088" s="230"/>
      <c r="N2088" s="231"/>
      <c r="O2088" s="85"/>
      <c r="P2088" s="85"/>
      <c r="Q2088" s="85"/>
      <c r="R2088" s="85"/>
      <c r="S2088" s="85"/>
      <c r="T2088" s="86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T2088" s="18" t="s">
        <v>245</v>
      </c>
      <c r="AU2088" s="18" t="s">
        <v>78</v>
      </c>
    </row>
    <row r="2089" s="13" customFormat="1">
      <c r="A2089" s="13"/>
      <c r="B2089" s="234"/>
      <c r="C2089" s="235"/>
      <c r="D2089" s="227" t="s">
        <v>248</v>
      </c>
      <c r="E2089" s="236" t="s">
        <v>19</v>
      </c>
      <c r="F2089" s="237" t="s">
        <v>533</v>
      </c>
      <c r="G2089" s="235"/>
      <c r="H2089" s="236" t="s">
        <v>19</v>
      </c>
      <c r="I2089" s="238"/>
      <c r="J2089" s="235"/>
      <c r="K2089" s="235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248</v>
      </c>
      <c r="AU2089" s="243" t="s">
        <v>78</v>
      </c>
      <c r="AV2089" s="13" t="s">
        <v>76</v>
      </c>
      <c r="AW2089" s="13" t="s">
        <v>32</v>
      </c>
      <c r="AX2089" s="13" t="s">
        <v>69</v>
      </c>
      <c r="AY2089" s="243" t="s">
        <v>238</v>
      </c>
    </row>
    <row r="2090" s="14" customFormat="1">
      <c r="A2090" s="14"/>
      <c r="B2090" s="244"/>
      <c r="C2090" s="245"/>
      <c r="D2090" s="227" t="s">
        <v>248</v>
      </c>
      <c r="E2090" s="246" t="s">
        <v>19</v>
      </c>
      <c r="F2090" s="247" t="s">
        <v>1840</v>
      </c>
      <c r="G2090" s="245"/>
      <c r="H2090" s="248">
        <v>20.466000000000001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248</v>
      </c>
      <c r="AU2090" s="254" t="s">
        <v>78</v>
      </c>
      <c r="AV2090" s="14" t="s">
        <v>78</v>
      </c>
      <c r="AW2090" s="14" t="s">
        <v>32</v>
      </c>
      <c r="AX2090" s="14" t="s">
        <v>69</v>
      </c>
      <c r="AY2090" s="254" t="s">
        <v>238</v>
      </c>
    </row>
    <row r="2091" s="15" customFormat="1">
      <c r="A2091" s="15"/>
      <c r="B2091" s="255"/>
      <c r="C2091" s="256"/>
      <c r="D2091" s="227" t="s">
        <v>248</v>
      </c>
      <c r="E2091" s="257" t="s">
        <v>19</v>
      </c>
      <c r="F2091" s="258" t="s">
        <v>253</v>
      </c>
      <c r="G2091" s="256"/>
      <c r="H2091" s="259">
        <v>20.466000000000001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248</v>
      </c>
      <c r="AU2091" s="265" t="s">
        <v>78</v>
      </c>
      <c r="AV2091" s="15" t="s">
        <v>244</v>
      </c>
      <c r="AW2091" s="15" t="s">
        <v>32</v>
      </c>
      <c r="AX2091" s="15" t="s">
        <v>76</v>
      </c>
      <c r="AY2091" s="265" t="s">
        <v>238</v>
      </c>
    </row>
    <row r="2092" s="14" customFormat="1">
      <c r="A2092" s="14"/>
      <c r="B2092" s="244"/>
      <c r="C2092" s="245"/>
      <c r="D2092" s="227" t="s">
        <v>248</v>
      </c>
      <c r="E2092" s="245"/>
      <c r="F2092" s="247" t="s">
        <v>1841</v>
      </c>
      <c r="G2092" s="245"/>
      <c r="H2092" s="248">
        <v>20.875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248</v>
      </c>
      <c r="AU2092" s="254" t="s">
        <v>78</v>
      </c>
      <c r="AV2092" s="14" t="s">
        <v>78</v>
      </c>
      <c r="AW2092" s="14" t="s">
        <v>4</v>
      </c>
      <c r="AX2092" s="14" t="s">
        <v>76</v>
      </c>
      <c r="AY2092" s="254" t="s">
        <v>238</v>
      </c>
    </row>
    <row r="2093" s="2" customFormat="1" ht="33" customHeight="1">
      <c r="A2093" s="39"/>
      <c r="B2093" s="40"/>
      <c r="C2093" s="214" t="s">
        <v>1842</v>
      </c>
      <c r="D2093" s="214" t="s">
        <v>240</v>
      </c>
      <c r="E2093" s="215" t="s">
        <v>1843</v>
      </c>
      <c r="F2093" s="216" t="s">
        <v>1844</v>
      </c>
      <c r="G2093" s="217" t="s">
        <v>112</v>
      </c>
      <c r="H2093" s="218">
        <v>54.576000000000001</v>
      </c>
      <c r="I2093" s="219"/>
      <c r="J2093" s="220">
        <f>ROUND(I2093*H2093,2)</f>
        <v>0</v>
      </c>
      <c r="K2093" s="216" t="s">
        <v>243</v>
      </c>
      <c r="L2093" s="45"/>
      <c r="M2093" s="221" t="s">
        <v>19</v>
      </c>
      <c r="N2093" s="222" t="s">
        <v>40</v>
      </c>
      <c r="O2093" s="85"/>
      <c r="P2093" s="223">
        <f>O2093*H2093</f>
        <v>0</v>
      </c>
      <c r="Q2093" s="223">
        <v>3.0000000000000001E-05</v>
      </c>
      <c r="R2093" s="223">
        <f>Q2093*H2093</f>
        <v>0.0016372800000000001</v>
      </c>
      <c r="S2093" s="223">
        <v>0</v>
      </c>
      <c r="T2093" s="224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25" t="s">
        <v>295</v>
      </c>
      <c r="AT2093" s="225" t="s">
        <v>240</v>
      </c>
      <c r="AU2093" s="225" t="s">
        <v>78</v>
      </c>
      <c r="AY2093" s="18" t="s">
        <v>238</v>
      </c>
      <c r="BE2093" s="226">
        <f>IF(N2093="základní",J2093,0)</f>
        <v>0</v>
      </c>
      <c r="BF2093" s="226">
        <f>IF(N2093="snížená",J2093,0)</f>
        <v>0</v>
      </c>
      <c r="BG2093" s="226">
        <f>IF(N2093="zákl. přenesená",J2093,0)</f>
        <v>0</v>
      </c>
      <c r="BH2093" s="226">
        <f>IF(N2093="sníž. přenesená",J2093,0)</f>
        <v>0</v>
      </c>
      <c r="BI2093" s="226">
        <f>IF(N2093="nulová",J2093,0)</f>
        <v>0</v>
      </c>
      <c r="BJ2093" s="18" t="s">
        <v>76</v>
      </c>
      <c r="BK2093" s="226">
        <f>ROUND(I2093*H2093,2)</f>
        <v>0</v>
      </c>
      <c r="BL2093" s="18" t="s">
        <v>295</v>
      </c>
      <c r="BM2093" s="225" t="s">
        <v>1845</v>
      </c>
    </row>
    <row r="2094" s="2" customFormat="1">
      <c r="A2094" s="39"/>
      <c r="B2094" s="40"/>
      <c r="C2094" s="41"/>
      <c r="D2094" s="227" t="s">
        <v>245</v>
      </c>
      <c r="E2094" s="41"/>
      <c r="F2094" s="228" t="s">
        <v>1844</v>
      </c>
      <c r="G2094" s="41"/>
      <c r="H2094" s="41"/>
      <c r="I2094" s="229"/>
      <c r="J2094" s="41"/>
      <c r="K2094" s="41"/>
      <c r="L2094" s="45"/>
      <c r="M2094" s="230"/>
      <c r="N2094" s="231"/>
      <c r="O2094" s="85"/>
      <c r="P2094" s="85"/>
      <c r="Q2094" s="85"/>
      <c r="R2094" s="85"/>
      <c r="S2094" s="85"/>
      <c r="T2094" s="86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T2094" s="18" t="s">
        <v>245</v>
      </c>
      <c r="AU2094" s="18" t="s">
        <v>78</v>
      </c>
    </row>
    <row r="2095" s="2" customFormat="1">
      <c r="A2095" s="39"/>
      <c r="B2095" s="40"/>
      <c r="C2095" s="41"/>
      <c r="D2095" s="232" t="s">
        <v>246</v>
      </c>
      <c r="E2095" s="41"/>
      <c r="F2095" s="233" t="s">
        <v>1846</v>
      </c>
      <c r="G2095" s="41"/>
      <c r="H2095" s="41"/>
      <c r="I2095" s="229"/>
      <c r="J2095" s="41"/>
      <c r="K2095" s="41"/>
      <c r="L2095" s="45"/>
      <c r="M2095" s="230"/>
      <c r="N2095" s="231"/>
      <c r="O2095" s="85"/>
      <c r="P2095" s="85"/>
      <c r="Q2095" s="85"/>
      <c r="R2095" s="85"/>
      <c r="S2095" s="85"/>
      <c r="T2095" s="86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T2095" s="18" t="s">
        <v>246</v>
      </c>
      <c r="AU2095" s="18" t="s">
        <v>78</v>
      </c>
    </row>
    <row r="2096" s="13" customFormat="1">
      <c r="A2096" s="13"/>
      <c r="B2096" s="234"/>
      <c r="C2096" s="235"/>
      <c r="D2096" s="227" t="s">
        <v>248</v>
      </c>
      <c r="E2096" s="236" t="s">
        <v>19</v>
      </c>
      <c r="F2096" s="237" t="s">
        <v>533</v>
      </c>
      <c r="G2096" s="235"/>
      <c r="H2096" s="236" t="s">
        <v>19</v>
      </c>
      <c r="I2096" s="238"/>
      <c r="J2096" s="235"/>
      <c r="K2096" s="235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248</v>
      </c>
      <c r="AU2096" s="243" t="s">
        <v>78</v>
      </c>
      <c r="AV2096" s="13" t="s">
        <v>76</v>
      </c>
      <c r="AW2096" s="13" t="s">
        <v>32</v>
      </c>
      <c r="AX2096" s="13" t="s">
        <v>69</v>
      </c>
      <c r="AY2096" s="243" t="s">
        <v>238</v>
      </c>
    </row>
    <row r="2097" s="14" customFormat="1">
      <c r="A2097" s="14"/>
      <c r="B2097" s="244"/>
      <c r="C2097" s="245"/>
      <c r="D2097" s="227" t="s">
        <v>248</v>
      </c>
      <c r="E2097" s="246" t="s">
        <v>19</v>
      </c>
      <c r="F2097" s="247" t="s">
        <v>179</v>
      </c>
      <c r="G2097" s="245"/>
      <c r="H2097" s="248">
        <v>54.576000000000001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248</v>
      </c>
      <c r="AU2097" s="254" t="s">
        <v>78</v>
      </c>
      <c r="AV2097" s="14" t="s">
        <v>78</v>
      </c>
      <c r="AW2097" s="14" t="s">
        <v>32</v>
      </c>
      <c r="AX2097" s="14" t="s">
        <v>69</v>
      </c>
      <c r="AY2097" s="254" t="s">
        <v>238</v>
      </c>
    </row>
    <row r="2098" s="15" customFormat="1">
      <c r="A2098" s="15"/>
      <c r="B2098" s="255"/>
      <c r="C2098" s="256"/>
      <c r="D2098" s="227" t="s">
        <v>248</v>
      </c>
      <c r="E2098" s="257" t="s">
        <v>19</v>
      </c>
      <c r="F2098" s="258" t="s">
        <v>253</v>
      </c>
      <c r="G2098" s="256"/>
      <c r="H2098" s="259">
        <v>54.576000000000001</v>
      </c>
      <c r="I2098" s="260"/>
      <c r="J2098" s="256"/>
      <c r="K2098" s="256"/>
      <c r="L2098" s="261"/>
      <c r="M2098" s="262"/>
      <c r="N2098" s="263"/>
      <c r="O2098" s="263"/>
      <c r="P2098" s="263"/>
      <c r="Q2098" s="263"/>
      <c r="R2098" s="263"/>
      <c r="S2098" s="263"/>
      <c r="T2098" s="264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5" t="s">
        <v>248</v>
      </c>
      <c r="AU2098" s="265" t="s">
        <v>78</v>
      </c>
      <c r="AV2098" s="15" t="s">
        <v>244</v>
      </c>
      <c r="AW2098" s="15" t="s">
        <v>32</v>
      </c>
      <c r="AX2098" s="15" t="s">
        <v>76</v>
      </c>
      <c r="AY2098" s="265" t="s">
        <v>238</v>
      </c>
    </row>
    <row r="2099" s="2" customFormat="1" ht="33" customHeight="1">
      <c r="A2099" s="39"/>
      <c r="B2099" s="40"/>
      <c r="C2099" s="214" t="s">
        <v>1166</v>
      </c>
      <c r="D2099" s="214" t="s">
        <v>240</v>
      </c>
      <c r="E2099" s="215" t="s">
        <v>1847</v>
      </c>
      <c r="F2099" s="216" t="s">
        <v>1848</v>
      </c>
      <c r="G2099" s="217" t="s">
        <v>112</v>
      </c>
      <c r="H2099" s="218">
        <v>363.14499999999998</v>
      </c>
      <c r="I2099" s="219"/>
      <c r="J2099" s="220">
        <f>ROUND(I2099*H2099,2)</f>
        <v>0</v>
      </c>
      <c r="K2099" s="216" t="s">
        <v>243</v>
      </c>
      <c r="L2099" s="45"/>
      <c r="M2099" s="221" t="s">
        <v>19</v>
      </c>
      <c r="N2099" s="222" t="s">
        <v>40</v>
      </c>
      <c r="O2099" s="85"/>
      <c r="P2099" s="223">
        <f>O2099*H2099</f>
        <v>0</v>
      </c>
      <c r="Q2099" s="223">
        <v>0.00058</v>
      </c>
      <c r="R2099" s="223">
        <f>Q2099*H2099</f>
        <v>0.21062409999999998</v>
      </c>
      <c r="S2099" s="223">
        <v>0</v>
      </c>
      <c r="T2099" s="224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25" t="s">
        <v>295</v>
      </c>
      <c r="AT2099" s="225" t="s">
        <v>240</v>
      </c>
      <c r="AU2099" s="225" t="s">
        <v>78</v>
      </c>
      <c r="AY2099" s="18" t="s">
        <v>238</v>
      </c>
      <c r="BE2099" s="226">
        <f>IF(N2099="základní",J2099,0)</f>
        <v>0</v>
      </c>
      <c r="BF2099" s="226">
        <f>IF(N2099="snížená",J2099,0)</f>
        <v>0</v>
      </c>
      <c r="BG2099" s="226">
        <f>IF(N2099="zákl. přenesená",J2099,0)</f>
        <v>0</v>
      </c>
      <c r="BH2099" s="226">
        <f>IF(N2099="sníž. přenesená",J2099,0)</f>
        <v>0</v>
      </c>
      <c r="BI2099" s="226">
        <f>IF(N2099="nulová",J2099,0)</f>
        <v>0</v>
      </c>
      <c r="BJ2099" s="18" t="s">
        <v>76</v>
      </c>
      <c r="BK2099" s="226">
        <f>ROUND(I2099*H2099,2)</f>
        <v>0</v>
      </c>
      <c r="BL2099" s="18" t="s">
        <v>295</v>
      </c>
      <c r="BM2099" s="225" t="s">
        <v>1849</v>
      </c>
    </row>
    <row r="2100" s="2" customFormat="1">
      <c r="A2100" s="39"/>
      <c r="B2100" s="40"/>
      <c r="C2100" s="41"/>
      <c r="D2100" s="227" t="s">
        <v>245</v>
      </c>
      <c r="E2100" s="41"/>
      <c r="F2100" s="228" t="s">
        <v>1848</v>
      </c>
      <c r="G2100" s="41"/>
      <c r="H2100" s="41"/>
      <c r="I2100" s="229"/>
      <c r="J2100" s="41"/>
      <c r="K2100" s="41"/>
      <c r="L2100" s="45"/>
      <c r="M2100" s="230"/>
      <c r="N2100" s="231"/>
      <c r="O2100" s="85"/>
      <c r="P2100" s="85"/>
      <c r="Q2100" s="85"/>
      <c r="R2100" s="85"/>
      <c r="S2100" s="85"/>
      <c r="T2100" s="86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T2100" s="18" t="s">
        <v>245</v>
      </c>
      <c r="AU2100" s="18" t="s">
        <v>78</v>
      </c>
    </row>
    <row r="2101" s="2" customFormat="1">
      <c r="A2101" s="39"/>
      <c r="B2101" s="40"/>
      <c r="C2101" s="41"/>
      <c r="D2101" s="232" t="s">
        <v>246</v>
      </c>
      <c r="E2101" s="41"/>
      <c r="F2101" s="233" t="s">
        <v>1850</v>
      </c>
      <c r="G2101" s="41"/>
      <c r="H2101" s="41"/>
      <c r="I2101" s="229"/>
      <c r="J2101" s="41"/>
      <c r="K2101" s="41"/>
      <c r="L2101" s="45"/>
      <c r="M2101" s="230"/>
      <c r="N2101" s="231"/>
      <c r="O2101" s="85"/>
      <c r="P2101" s="85"/>
      <c r="Q2101" s="85"/>
      <c r="R2101" s="85"/>
      <c r="S2101" s="85"/>
      <c r="T2101" s="86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T2101" s="18" t="s">
        <v>246</v>
      </c>
      <c r="AU2101" s="18" t="s">
        <v>78</v>
      </c>
    </row>
    <row r="2102" s="13" customFormat="1">
      <c r="A2102" s="13"/>
      <c r="B2102" s="234"/>
      <c r="C2102" s="235"/>
      <c r="D2102" s="227" t="s">
        <v>248</v>
      </c>
      <c r="E2102" s="236" t="s">
        <v>19</v>
      </c>
      <c r="F2102" s="237" t="s">
        <v>533</v>
      </c>
      <c r="G2102" s="235"/>
      <c r="H2102" s="236" t="s">
        <v>19</v>
      </c>
      <c r="I2102" s="238"/>
      <c r="J2102" s="235"/>
      <c r="K2102" s="235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248</v>
      </c>
      <c r="AU2102" s="243" t="s">
        <v>78</v>
      </c>
      <c r="AV2102" s="13" t="s">
        <v>76</v>
      </c>
      <c r="AW2102" s="13" t="s">
        <v>32</v>
      </c>
      <c r="AX2102" s="13" t="s">
        <v>69</v>
      </c>
      <c r="AY2102" s="243" t="s">
        <v>238</v>
      </c>
    </row>
    <row r="2103" s="14" customFormat="1">
      <c r="A2103" s="14"/>
      <c r="B2103" s="244"/>
      <c r="C2103" s="245"/>
      <c r="D2103" s="227" t="s">
        <v>248</v>
      </c>
      <c r="E2103" s="246" t="s">
        <v>19</v>
      </c>
      <c r="F2103" s="247" t="s">
        <v>1851</v>
      </c>
      <c r="G2103" s="245"/>
      <c r="H2103" s="248">
        <v>363.14479999999998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248</v>
      </c>
      <c r="AU2103" s="254" t="s">
        <v>78</v>
      </c>
      <c r="AV2103" s="14" t="s">
        <v>78</v>
      </c>
      <c r="AW2103" s="14" t="s">
        <v>32</v>
      </c>
      <c r="AX2103" s="14" t="s">
        <v>69</v>
      </c>
      <c r="AY2103" s="254" t="s">
        <v>238</v>
      </c>
    </row>
    <row r="2104" s="15" customFormat="1">
      <c r="A2104" s="15"/>
      <c r="B2104" s="255"/>
      <c r="C2104" s="256"/>
      <c r="D2104" s="227" t="s">
        <v>248</v>
      </c>
      <c r="E2104" s="257" t="s">
        <v>19</v>
      </c>
      <c r="F2104" s="258" t="s">
        <v>253</v>
      </c>
      <c r="G2104" s="256"/>
      <c r="H2104" s="259">
        <v>363.14479999999998</v>
      </c>
      <c r="I2104" s="260"/>
      <c r="J2104" s="256"/>
      <c r="K2104" s="256"/>
      <c r="L2104" s="261"/>
      <c r="M2104" s="262"/>
      <c r="N2104" s="263"/>
      <c r="O2104" s="263"/>
      <c r="P2104" s="263"/>
      <c r="Q2104" s="263"/>
      <c r="R2104" s="263"/>
      <c r="S2104" s="263"/>
      <c r="T2104" s="264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65" t="s">
        <v>248</v>
      </c>
      <c r="AU2104" s="265" t="s">
        <v>78</v>
      </c>
      <c r="AV2104" s="15" t="s">
        <v>244</v>
      </c>
      <c r="AW2104" s="15" t="s">
        <v>32</v>
      </c>
      <c r="AX2104" s="15" t="s">
        <v>76</v>
      </c>
      <c r="AY2104" s="265" t="s">
        <v>238</v>
      </c>
    </row>
    <row r="2105" s="2" customFormat="1" ht="24.15" customHeight="1">
      <c r="A2105" s="39"/>
      <c r="B2105" s="40"/>
      <c r="C2105" s="277" t="s">
        <v>1852</v>
      </c>
      <c r="D2105" s="277" t="s">
        <v>425</v>
      </c>
      <c r="E2105" s="278" t="s">
        <v>1853</v>
      </c>
      <c r="F2105" s="279" t="s">
        <v>1854</v>
      </c>
      <c r="G2105" s="280" t="s">
        <v>112</v>
      </c>
      <c r="H2105" s="281">
        <v>209.684</v>
      </c>
      <c r="I2105" s="282"/>
      <c r="J2105" s="283">
        <f>ROUND(I2105*H2105,2)</f>
        <v>0</v>
      </c>
      <c r="K2105" s="279" t="s">
        <v>243</v>
      </c>
      <c r="L2105" s="284"/>
      <c r="M2105" s="285" t="s">
        <v>19</v>
      </c>
      <c r="N2105" s="286" t="s">
        <v>40</v>
      </c>
      <c r="O2105" s="85"/>
      <c r="P2105" s="223">
        <f>O2105*H2105</f>
        <v>0</v>
      </c>
      <c r="Q2105" s="223">
        <v>0.0025000000000000001</v>
      </c>
      <c r="R2105" s="223">
        <f>Q2105*H2105</f>
        <v>0.52420999999999995</v>
      </c>
      <c r="S2105" s="223">
        <v>0</v>
      </c>
      <c r="T2105" s="224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25" t="s">
        <v>371</v>
      </c>
      <c r="AT2105" s="225" t="s">
        <v>425</v>
      </c>
      <c r="AU2105" s="225" t="s">
        <v>78</v>
      </c>
      <c r="AY2105" s="18" t="s">
        <v>238</v>
      </c>
      <c r="BE2105" s="226">
        <f>IF(N2105="základní",J2105,0)</f>
        <v>0</v>
      </c>
      <c r="BF2105" s="226">
        <f>IF(N2105="snížená",J2105,0)</f>
        <v>0</v>
      </c>
      <c r="BG2105" s="226">
        <f>IF(N2105="zákl. přenesená",J2105,0)</f>
        <v>0</v>
      </c>
      <c r="BH2105" s="226">
        <f>IF(N2105="sníž. přenesená",J2105,0)</f>
        <v>0</v>
      </c>
      <c r="BI2105" s="226">
        <f>IF(N2105="nulová",J2105,0)</f>
        <v>0</v>
      </c>
      <c r="BJ2105" s="18" t="s">
        <v>76</v>
      </c>
      <c r="BK2105" s="226">
        <f>ROUND(I2105*H2105,2)</f>
        <v>0</v>
      </c>
      <c r="BL2105" s="18" t="s">
        <v>295</v>
      </c>
      <c r="BM2105" s="225" t="s">
        <v>1855</v>
      </c>
    </row>
    <row r="2106" s="2" customFormat="1">
      <c r="A2106" s="39"/>
      <c r="B2106" s="40"/>
      <c r="C2106" s="41"/>
      <c r="D2106" s="227" t="s">
        <v>245</v>
      </c>
      <c r="E2106" s="41"/>
      <c r="F2106" s="228" t="s">
        <v>1856</v>
      </c>
      <c r="G2106" s="41"/>
      <c r="H2106" s="41"/>
      <c r="I2106" s="229"/>
      <c r="J2106" s="41"/>
      <c r="K2106" s="41"/>
      <c r="L2106" s="45"/>
      <c r="M2106" s="230"/>
      <c r="N2106" s="231"/>
      <c r="O2106" s="85"/>
      <c r="P2106" s="85"/>
      <c r="Q2106" s="85"/>
      <c r="R2106" s="85"/>
      <c r="S2106" s="85"/>
      <c r="T2106" s="86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T2106" s="18" t="s">
        <v>245</v>
      </c>
      <c r="AU2106" s="18" t="s">
        <v>78</v>
      </c>
    </row>
    <row r="2107" s="13" customFormat="1">
      <c r="A2107" s="13"/>
      <c r="B2107" s="234"/>
      <c r="C2107" s="235"/>
      <c r="D2107" s="227" t="s">
        <v>248</v>
      </c>
      <c r="E2107" s="236" t="s">
        <v>19</v>
      </c>
      <c r="F2107" s="237" t="s">
        <v>533</v>
      </c>
      <c r="G2107" s="235"/>
      <c r="H2107" s="236" t="s">
        <v>19</v>
      </c>
      <c r="I2107" s="238"/>
      <c r="J2107" s="235"/>
      <c r="K2107" s="235"/>
      <c r="L2107" s="239"/>
      <c r="M2107" s="240"/>
      <c r="N2107" s="241"/>
      <c r="O2107" s="241"/>
      <c r="P2107" s="241"/>
      <c r="Q2107" s="241"/>
      <c r="R2107" s="241"/>
      <c r="S2107" s="241"/>
      <c r="T2107" s="242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3" t="s">
        <v>248</v>
      </c>
      <c r="AU2107" s="243" t="s">
        <v>78</v>
      </c>
      <c r="AV2107" s="13" t="s">
        <v>76</v>
      </c>
      <c r="AW2107" s="13" t="s">
        <v>32</v>
      </c>
      <c r="AX2107" s="13" t="s">
        <v>69</v>
      </c>
      <c r="AY2107" s="243" t="s">
        <v>238</v>
      </c>
    </row>
    <row r="2108" s="14" customFormat="1">
      <c r="A2108" s="14"/>
      <c r="B2108" s="244"/>
      <c r="C2108" s="245"/>
      <c r="D2108" s="227" t="s">
        <v>248</v>
      </c>
      <c r="E2108" s="246" t="s">
        <v>19</v>
      </c>
      <c r="F2108" s="247" t="s">
        <v>176</v>
      </c>
      <c r="G2108" s="245"/>
      <c r="H2108" s="248">
        <v>181.57239999999999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248</v>
      </c>
      <c r="AU2108" s="254" t="s">
        <v>78</v>
      </c>
      <c r="AV2108" s="14" t="s">
        <v>78</v>
      </c>
      <c r="AW2108" s="14" t="s">
        <v>32</v>
      </c>
      <c r="AX2108" s="14" t="s">
        <v>69</v>
      </c>
      <c r="AY2108" s="254" t="s">
        <v>238</v>
      </c>
    </row>
    <row r="2109" s="14" customFormat="1">
      <c r="A2109" s="14"/>
      <c r="B2109" s="244"/>
      <c r="C2109" s="245"/>
      <c r="D2109" s="227" t="s">
        <v>248</v>
      </c>
      <c r="E2109" s="246" t="s">
        <v>19</v>
      </c>
      <c r="F2109" s="247" t="s">
        <v>1857</v>
      </c>
      <c r="G2109" s="245"/>
      <c r="H2109" s="248">
        <v>24</v>
      </c>
      <c r="I2109" s="249"/>
      <c r="J2109" s="245"/>
      <c r="K2109" s="245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4" t="s">
        <v>248</v>
      </c>
      <c r="AU2109" s="254" t="s">
        <v>78</v>
      </c>
      <c r="AV2109" s="14" t="s">
        <v>78</v>
      </c>
      <c r="AW2109" s="14" t="s">
        <v>32</v>
      </c>
      <c r="AX2109" s="14" t="s">
        <v>69</v>
      </c>
      <c r="AY2109" s="254" t="s">
        <v>238</v>
      </c>
    </row>
    <row r="2110" s="15" customFormat="1">
      <c r="A2110" s="15"/>
      <c r="B2110" s="255"/>
      <c r="C2110" s="256"/>
      <c r="D2110" s="227" t="s">
        <v>248</v>
      </c>
      <c r="E2110" s="257" t="s">
        <v>19</v>
      </c>
      <c r="F2110" s="258" t="s">
        <v>253</v>
      </c>
      <c r="G2110" s="256"/>
      <c r="H2110" s="259">
        <v>205.57239999999999</v>
      </c>
      <c r="I2110" s="260"/>
      <c r="J2110" s="256"/>
      <c r="K2110" s="256"/>
      <c r="L2110" s="261"/>
      <c r="M2110" s="262"/>
      <c r="N2110" s="263"/>
      <c r="O2110" s="263"/>
      <c r="P2110" s="263"/>
      <c r="Q2110" s="263"/>
      <c r="R2110" s="263"/>
      <c r="S2110" s="263"/>
      <c r="T2110" s="264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5" t="s">
        <v>248</v>
      </c>
      <c r="AU2110" s="265" t="s">
        <v>78</v>
      </c>
      <c r="AV2110" s="15" t="s">
        <v>244</v>
      </c>
      <c r="AW2110" s="15" t="s">
        <v>32</v>
      </c>
      <c r="AX2110" s="15" t="s">
        <v>76</v>
      </c>
      <c r="AY2110" s="265" t="s">
        <v>238</v>
      </c>
    </row>
    <row r="2111" s="14" customFormat="1">
      <c r="A2111" s="14"/>
      <c r="B2111" s="244"/>
      <c r="C2111" s="245"/>
      <c r="D2111" s="227" t="s">
        <v>248</v>
      </c>
      <c r="E2111" s="245"/>
      <c r="F2111" s="247" t="s">
        <v>1858</v>
      </c>
      <c r="G2111" s="245"/>
      <c r="H2111" s="248">
        <v>209.684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248</v>
      </c>
      <c r="AU2111" s="254" t="s">
        <v>78</v>
      </c>
      <c r="AV2111" s="14" t="s">
        <v>78</v>
      </c>
      <c r="AW2111" s="14" t="s">
        <v>4</v>
      </c>
      <c r="AX2111" s="14" t="s">
        <v>76</v>
      </c>
      <c r="AY2111" s="254" t="s">
        <v>238</v>
      </c>
    </row>
    <row r="2112" s="2" customFormat="1" ht="24.15" customHeight="1">
      <c r="A2112" s="39"/>
      <c r="B2112" s="40"/>
      <c r="C2112" s="277" t="s">
        <v>1171</v>
      </c>
      <c r="D2112" s="277" t="s">
        <v>425</v>
      </c>
      <c r="E2112" s="278" t="s">
        <v>1859</v>
      </c>
      <c r="F2112" s="279" t="s">
        <v>1860</v>
      </c>
      <c r="G2112" s="280" t="s">
        <v>112</v>
      </c>
      <c r="H2112" s="281">
        <v>172.964</v>
      </c>
      <c r="I2112" s="282"/>
      <c r="J2112" s="283">
        <f>ROUND(I2112*H2112,2)</f>
        <v>0</v>
      </c>
      <c r="K2112" s="279" t="s">
        <v>243</v>
      </c>
      <c r="L2112" s="284"/>
      <c r="M2112" s="285" t="s">
        <v>19</v>
      </c>
      <c r="N2112" s="286" t="s">
        <v>40</v>
      </c>
      <c r="O2112" s="85"/>
      <c r="P2112" s="223">
        <f>O2112*H2112</f>
        <v>0</v>
      </c>
      <c r="Q2112" s="223">
        <v>0.0040000000000000001</v>
      </c>
      <c r="R2112" s="223">
        <f>Q2112*H2112</f>
        <v>0.69185600000000003</v>
      </c>
      <c r="S2112" s="223">
        <v>0</v>
      </c>
      <c r="T2112" s="224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25" t="s">
        <v>371</v>
      </c>
      <c r="AT2112" s="225" t="s">
        <v>425</v>
      </c>
      <c r="AU2112" s="225" t="s">
        <v>78</v>
      </c>
      <c r="AY2112" s="18" t="s">
        <v>238</v>
      </c>
      <c r="BE2112" s="226">
        <f>IF(N2112="základní",J2112,0)</f>
        <v>0</v>
      </c>
      <c r="BF2112" s="226">
        <f>IF(N2112="snížená",J2112,0)</f>
        <v>0</v>
      </c>
      <c r="BG2112" s="226">
        <f>IF(N2112="zákl. přenesená",J2112,0)</f>
        <v>0</v>
      </c>
      <c r="BH2112" s="226">
        <f>IF(N2112="sníž. přenesená",J2112,0)</f>
        <v>0</v>
      </c>
      <c r="BI2112" s="226">
        <f>IF(N2112="nulová",J2112,0)</f>
        <v>0</v>
      </c>
      <c r="BJ2112" s="18" t="s">
        <v>76</v>
      </c>
      <c r="BK2112" s="226">
        <f>ROUND(I2112*H2112,2)</f>
        <v>0</v>
      </c>
      <c r="BL2112" s="18" t="s">
        <v>295</v>
      </c>
      <c r="BM2112" s="225" t="s">
        <v>1861</v>
      </c>
    </row>
    <row r="2113" s="2" customFormat="1">
      <c r="A2113" s="39"/>
      <c r="B2113" s="40"/>
      <c r="C2113" s="41"/>
      <c r="D2113" s="227" t="s">
        <v>245</v>
      </c>
      <c r="E2113" s="41"/>
      <c r="F2113" s="228" t="s">
        <v>1862</v>
      </c>
      <c r="G2113" s="41"/>
      <c r="H2113" s="41"/>
      <c r="I2113" s="229"/>
      <c r="J2113" s="41"/>
      <c r="K2113" s="41"/>
      <c r="L2113" s="45"/>
      <c r="M2113" s="230"/>
      <c r="N2113" s="231"/>
      <c r="O2113" s="85"/>
      <c r="P2113" s="85"/>
      <c r="Q2113" s="85"/>
      <c r="R2113" s="85"/>
      <c r="S2113" s="85"/>
      <c r="T2113" s="86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T2113" s="18" t="s">
        <v>245</v>
      </c>
      <c r="AU2113" s="18" t="s">
        <v>78</v>
      </c>
    </row>
    <row r="2114" s="13" customFormat="1">
      <c r="A2114" s="13"/>
      <c r="B2114" s="234"/>
      <c r="C2114" s="235"/>
      <c r="D2114" s="227" t="s">
        <v>248</v>
      </c>
      <c r="E2114" s="236" t="s">
        <v>19</v>
      </c>
      <c r="F2114" s="237" t="s">
        <v>533</v>
      </c>
      <c r="G2114" s="235"/>
      <c r="H2114" s="236" t="s">
        <v>19</v>
      </c>
      <c r="I2114" s="238"/>
      <c r="J2114" s="235"/>
      <c r="K2114" s="235"/>
      <c r="L2114" s="239"/>
      <c r="M2114" s="240"/>
      <c r="N2114" s="241"/>
      <c r="O2114" s="241"/>
      <c r="P2114" s="241"/>
      <c r="Q2114" s="241"/>
      <c r="R2114" s="241"/>
      <c r="S2114" s="241"/>
      <c r="T2114" s="242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3" t="s">
        <v>248</v>
      </c>
      <c r="AU2114" s="243" t="s">
        <v>78</v>
      </c>
      <c r="AV2114" s="13" t="s">
        <v>76</v>
      </c>
      <c r="AW2114" s="13" t="s">
        <v>32</v>
      </c>
      <c r="AX2114" s="13" t="s">
        <v>69</v>
      </c>
      <c r="AY2114" s="243" t="s">
        <v>238</v>
      </c>
    </row>
    <row r="2115" s="14" customFormat="1">
      <c r="A2115" s="14"/>
      <c r="B2115" s="244"/>
      <c r="C2115" s="245"/>
      <c r="D2115" s="227" t="s">
        <v>248</v>
      </c>
      <c r="E2115" s="246" t="s">
        <v>19</v>
      </c>
      <c r="F2115" s="247" t="s">
        <v>176</v>
      </c>
      <c r="G2115" s="245"/>
      <c r="H2115" s="248">
        <v>181.57239999999999</v>
      </c>
      <c r="I2115" s="249"/>
      <c r="J2115" s="245"/>
      <c r="K2115" s="245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4" t="s">
        <v>248</v>
      </c>
      <c r="AU2115" s="254" t="s">
        <v>78</v>
      </c>
      <c r="AV2115" s="14" t="s">
        <v>78</v>
      </c>
      <c r="AW2115" s="14" t="s">
        <v>32</v>
      </c>
      <c r="AX2115" s="14" t="s">
        <v>69</v>
      </c>
      <c r="AY2115" s="254" t="s">
        <v>238</v>
      </c>
    </row>
    <row r="2116" s="14" customFormat="1">
      <c r="A2116" s="14"/>
      <c r="B2116" s="244"/>
      <c r="C2116" s="245"/>
      <c r="D2116" s="227" t="s">
        <v>248</v>
      </c>
      <c r="E2116" s="246" t="s">
        <v>19</v>
      </c>
      <c r="F2116" s="247" t="s">
        <v>1863</v>
      </c>
      <c r="G2116" s="245"/>
      <c r="H2116" s="248">
        <v>-12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248</v>
      </c>
      <c r="AU2116" s="254" t="s">
        <v>78</v>
      </c>
      <c r="AV2116" s="14" t="s">
        <v>78</v>
      </c>
      <c r="AW2116" s="14" t="s">
        <v>32</v>
      </c>
      <c r="AX2116" s="14" t="s">
        <v>69</v>
      </c>
      <c r="AY2116" s="254" t="s">
        <v>238</v>
      </c>
    </row>
    <row r="2117" s="15" customFormat="1">
      <c r="A2117" s="15"/>
      <c r="B2117" s="255"/>
      <c r="C2117" s="256"/>
      <c r="D2117" s="227" t="s">
        <v>248</v>
      </c>
      <c r="E2117" s="257" t="s">
        <v>19</v>
      </c>
      <c r="F2117" s="258" t="s">
        <v>253</v>
      </c>
      <c r="G2117" s="256"/>
      <c r="H2117" s="259">
        <v>169.57239999999999</v>
      </c>
      <c r="I2117" s="260"/>
      <c r="J2117" s="256"/>
      <c r="K2117" s="256"/>
      <c r="L2117" s="261"/>
      <c r="M2117" s="262"/>
      <c r="N2117" s="263"/>
      <c r="O2117" s="263"/>
      <c r="P2117" s="263"/>
      <c r="Q2117" s="263"/>
      <c r="R2117" s="263"/>
      <c r="S2117" s="263"/>
      <c r="T2117" s="264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5" t="s">
        <v>248</v>
      </c>
      <c r="AU2117" s="265" t="s">
        <v>78</v>
      </c>
      <c r="AV2117" s="15" t="s">
        <v>244</v>
      </c>
      <c r="AW2117" s="15" t="s">
        <v>32</v>
      </c>
      <c r="AX2117" s="15" t="s">
        <v>76</v>
      </c>
      <c r="AY2117" s="265" t="s">
        <v>238</v>
      </c>
    </row>
    <row r="2118" s="14" customFormat="1">
      <c r="A2118" s="14"/>
      <c r="B2118" s="244"/>
      <c r="C2118" s="245"/>
      <c r="D2118" s="227" t="s">
        <v>248</v>
      </c>
      <c r="E2118" s="245"/>
      <c r="F2118" s="247" t="s">
        <v>1864</v>
      </c>
      <c r="G2118" s="245"/>
      <c r="H2118" s="248">
        <v>172.964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248</v>
      </c>
      <c r="AU2118" s="254" t="s">
        <v>78</v>
      </c>
      <c r="AV2118" s="14" t="s">
        <v>78</v>
      </c>
      <c r="AW2118" s="14" t="s">
        <v>4</v>
      </c>
      <c r="AX2118" s="14" t="s">
        <v>76</v>
      </c>
      <c r="AY2118" s="254" t="s">
        <v>238</v>
      </c>
    </row>
    <row r="2119" s="2" customFormat="1" ht="24.15" customHeight="1">
      <c r="A2119" s="39"/>
      <c r="B2119" s="40"/>
      <c r="C2119" s="277" t="s">
        <v>1865</v>
      </c>
      <c r="D2119" s="277" t="s">
        <v>425</v>
      </c>
      <c r="E2119" s="278" t="s">
        <v>1866</v>
      </c>
      <c r="F2119" s="279" t="s">
        <v>1867</v>
      </c>
      <c r="G2119" s="280" t="s">
        <v>112</v>
      </c>
      <c r="H2119" s="281">
        <v>24.48</v>
      </c>
      <c r="I2119" s="282"/>
      <c r="J2119" s="283">
        <f>ROUND(I2119*H2119,2)</f>
        <v>0</v>
      </c>
      <c r="K2119" s="279" t="s">
        <v>243</v>
      </c>
      <c r="L2119" s="284"/>
      <c r="M2119" s="285" t="s">
        <v>19</v>
      </c>
      <c r="N2119" s="286" t="s">
        <v>40</v>
      </c>
      <c r="O2119" s="85"/>
      <c r="P2119" s="223">
        <f>O2119*H2119</f>
        <v>0</v>
      </c>
      <c r="Q2119" s="223">
        <v>0.0030000000000000001</v>
      </c>
      <c r="R2119" s="223">
        <f>Q2119*H2119</f>
        <v>0.073440000000000005</v>
      </c>
      <c r="S2119" s="223">
        <v>0</v>
      </c>
      <c r="T2119" s="224">
        <f>S2119*H2119</f>
        <v>0</v>
      </c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R2119" s="225" t="s">
        <v>371</v>
      </c>
      <c r="AT2119" s="225" t="s">
        <v>425</v>
      </c>
      <c r="AU2119" s="225" t="s">
        <v>78</v>
      </c>
      <c r="AY2119" s="18" t="s">
        <v>238</v>
      </c>
      <c r="BE2119" s="226">
        <f>IF(N2119="základní",J2119,0)</f>
        <v>0</v>
      </c>
      <c r="BF2119" s="226">
        <f>IF(N2119="snížená",J2119,0)</f>
        <v>0</v>
      </c>
      <c r="BG2119" s="226">
        <f>IF(N2119="zákl. přenesená",J2119,0)</f>
        <v>0</v>
      </c>
      <c r="BH2119" s="226">
        <f>IF(N2119="sníž. přenesená",J2119,0)</f>
        <v>0</v>
      </c>
      <c r="BI2119" s="226">
        <f>IF(N2119="nulová",J2119,0)</f>
        <v>0</v>
      </c>
      <c r="BJ2119" s="18" t="s">
        <v>76</v>
      </c>
      <c r="BK2119" s="226">
        <f>ROUND(I2119*H2119,2)</f>
        <v>0</v>
      </c>
      <c r="BL2119" s="18" t="s">
        <v>295</v>
      </c>
      <c r="BM2119" s="225" t="s">
        <v>1868</v>
      </c>
    </row>
    <row r="2120" s="2" customFormat="1">
      <c r="A2120" s="39"/>
      <c r="B2120" s="40"/>
      <c r="C2120" s="41"/>
      <c r="D2120" s="227" t="s">
        <v>245</v>
      </c>
      <c r="E2120" s="41"/>
      <c r="F2120" s="228" t="s">
        <v>1867</v>
      </c>
      <c r="G2120" s="41"/>
      <c r="H2120" s="41"/>
      <c r="I2120" s="229"/>
      <c r="J2120" s="41"/>
      <c r="K2120" s="41"/>
      <c r="L2120" s="45"/>
      <c r="M2120" s="230"/>
      <c r="N2120" s="231"/>
      <c r="O2120" s="85"/>
      <c r="P2120" s="85"/>
      <c r="Q2120" s="85"/>
      <c r="R2120" s="85"/>
      <c r="S2120" s="85"/>
      <c r="T2120" s="86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T2120" s="18" t="s">
        <v>245</v>
      </c>
      <c r="AU2120" s="18" t="s">
        <v>78</v>
      </c>
    </row>
    <row r="2121" s="13" customFormat="1">
      <c r="A2121" s="13"/>
      <c r="B2121" s="234"/>
      <c r="C2121" s="235"/>
      <c r="D2121" s="227" t="s">
        <v>248</v>
      </c>
      <c r="E2121" s="236" t="s">
        <v>19</v>
      </c>
      <c r="F2121" s="237" t="s">
        <v>533</v>
      </c>
      <c r="G2121" s="235"/>
      <c r="H2121" s="236" t="s">
        <v>19</v>
      </c>
      <c r="I2121" s="238"/>
      <c r="J2121" s="235"/>
      <c r="K2121" s="235"/>
      <c r="L2121" s="239"/>
      <c r="M2121" s="240"/>
      <c r="N2121" s="241"/>
      <c r="O2121" s="241"/>
      <c r="P2121" s="241"/>
      <c r="Q2121" s="241"/>
      <c r="R2121" s="241"/>
      <c r="S2121" s="241"/>
      <c r="T2121" s="242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3" t="s">
        <v>248</v>
      </c>
      <c r="AU2121" s="243" t="s">
        <v>78</v>
      </c>
      <c r="AV2121" s="13" t="s">
        <v>76</v>
      </c>
      <c r="AW2121" s="13" t="s">
        <v>32</v>
      </c>
      <c r="AX2121" s="13" t="s">
        <v>69</v>
      </c>
      <c r="AY2121" s="243" t="s">
        <v>238</v>
      </c>
    </row>
    <row r="2122" s="14" customFormat="1">
      <c r="A2122" s="14"/>
      <c r="B2122" s="244"/>
      <c r="C2122" s="245"/>
      <c r="D2122" s="227" t="s">
        <v>248</v>
      </c>
      <c r="E2122" s="246" t="s">
        <v>19</v>
      </c>
      <c r="F2122" s="247" t="s">
        <v>1869</v>
      </c>
      <c r="G2122" s="245"/>
      <c r="H2122" s="248">
        <v>24</v>
      </c>
      <c r="I2122" s="249"/>
      <c r="J2122" s="245"/>
      <c r="K2122" s="245"/>
      <c r="L2122" s="250"/>
      <c r="M2122" s="251"/>
      <c r="N2122" s="252"/>
      <c r="O2122" s="252"/>
      <c r="P2122" s="252"/>
      <c r="Q2122" s="252"/>
      <c r="R2122" s="252"/>
      <c r="S2122" s="252"/>
      <c r="T2122" s="253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4" t="s">
        <v>248</v>
      </c>
      <c r="AU2122" s="254" t="s">
        <v>78</v>
      </c>
      <c r="AV2122" s="14" t="s">
        <v>78</v>
      </c>
      <c r="AW2122" s="14" t="s">
        <v>32</v>
      </c>
      <c r="AX2122" s="14" t="s">
        <v>69</v>
      </c>
      <c r="AY2122" s="254" t="s">
        <v>238</v>
      </c>
    </row>
    <row r="2123" s="15" customFormat="1">
      <c r="A2123" s="15"/>
      <c r="B2123" s="255"/>
      <c r="C2123" s="256"/>
      <c r="D2123" s="227" t="s">
        <v>248</v>
      </c>
      <c r="E2123" s="257" t="s">
        <v>19</v>
      </c>
      <c r="F2123" s="258" t="s">
        <v>253</v>
      </c>
      <c r="G2123" s="256"/>
      <c r="H2123" s="259">
        <v>24</v>
      </c>
      <c r="I2123" s="260"/>
      <c r="J2123" s="256"/>
      <c r="K2123" s="256"/>
      <c r="L2123" s="261"/>
      <c r="M2123" s="262"/>
      <c r="N2123" s="263"/>
      <c r="O2123" s="263"/>
      <c r="P2123" s="263"/>
      <c r="Q2123" s="263"/>
      <c r="R2123" s="263"/>
      <c r="S2123" s="263"/>
      <c r="T2123" s="264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65" t="s">
        <v>248</v>
      </c>
      <c r="AU2123" s="265" t="s">
        <v>78</v>
      </c>
      <c r="AV2123" s="15" t="s">
        <v>244</v>
      </c>
      <c r="AW2123" s="15" t="s">
        <v>32</v>
      </c>
      <c r="AX2123" s="15" t="s">
        <v>76</v>
      </c>
      <c r="AY2123" s="265" t="s">
        <v>238</v>
      </c>
    </row>
    <row r="2124" s="14" customFormat="1">
      <c r="A2124" s="14"/>
      <c r="B2124" s="244"/>
      <c r="C2124" s="245"/>
      <c r="D2124" s="227" t="s">
        <v>248</v>
      </c>
      <c r="E2124" s="245"/>
      <c r="F2124" s="247" t="s">
        <v>1870</v>
      </c>
      <c r="G2124" s="245"/>
      <c r="H2124" s="248">
        <v>24.48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248</v>
      </c>
      <c r="AU2124" s="254" t="s">
        <v>78</v>
      </c>
      <c r="AV2124" s="14" t="s">
        <v>78</v>
      </c>
      <c r="AW2124" s="14" t="s">
        <v>4</v>
      </c>
      <c r="AX2124" s="14" t="s">
        <v>76</v>
      </c>
      <c r="AY2124" s="254" t="s">
        <v>238</v>
      </c>
    </row>
    <row r="2125" s="2" customFormat="1" ht="24.15" customHeight="1">
      <c r="A2125" s="39"/>
      <c r="B2125" s="40"/>
      <c r="C2125" s="277" t="s">
        <v>1177</v>
      </c>
      <c r="D2125" s="277" t="s">
        <v>425</v>
      </c>
      <c r="E2125" s="278" t="s">
        <v>1871</v>
      </c>
      <c r="F2125" s="279" t="s">
        <v>1872</v>
      </c>
      <c r="G2125" s="280" t="s">
        <v>112</v>
      </c>
      <c r="H2125" s="281">
        <v>12.24</v>
      </c>
      <c r="I2125" s="282"/>
      <c r="J2125" s="283">
        <f>ROUND(I2125*H2125,2)</f>
        <v>0</v>
      </c>
      <c r="K2125" s="279" t="s">
        <v>243</v>
      </c>
      <c r="L2125" s="284"/>
      <c r="M2125" s="285" t="s">
        <v>19</v>
      </c>
      <c r="N2125" s="286" t="s">
        <v>40</v>
      </c>
      <c r="O2125" s="85"/>
      <c r="P2125" s="223">
        <f>O2125*H2125</f>
        <v>0</v>
      </c>
      <c r="Q2125" s="223">
        <v>0.0047999999999999996</v>
      </c>
      <c r="R2125" s="223">
        <f>Q2125*H2125</f>
        <v>0.058751999999999999</v>
      </c>
      <c r="S2125" s="223">
        <v>0</v>
      </c>
      <c r="T2125" s="224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25" t="s">
        <v>371</v>
      </c>
      <c r="AT2125" s="225" t="s">
        <v>425</v>
      </c>
      <c r="AU2125" s="225" t="s">
        <v>78</v>
      </c>
      <c r="AY2125" s="18" t="s">
        <v>238</v>
      </c>
      <c r="BE2125" s="226">
        <f>IF(N2125="základní",J2125,0)</f>
        <v>0</v>
      </c>
      <c r="BF2125" s="226">
        <f>IF(N2125="snížená",J2125,0)</f>
        <v>0</v>
      </c>
      <c r="BG2125" s="226">
        <f>IF(N2125="zákl. přenesená",J2125,0)</f>
        <v>0</v>
      </c>
      <c r="BH2125" s="226">
        <f>IF(N2125="sníž. přenesená",J2125,0)</f>
        <v>0</v>
      </c>
      <c r="BI2125" s="226">
        <f>IF(N2125="nulová",J2125,0)</f>
        <v>0</v>
      </c>
      <c r="BJ2125" s="18" t="s">
        <v>76</v>
      </c>
      <c r="BK2125" s="226">
        <f>ROUND(I2125*H2125,2)</f>
        <v>0</v>
      </c>
      <c r="BL2125" s="18" t="s">
        <v>295</v>
      </c>
      <c r="BM2125" s="225" t="s">
        <v>1873</v>
      </c>
    </row>
    <row r="2126" s="2" customFormat="1">
      <c r="A2126" s="39"/>
      <c r="B2126" s="40"/>
      <c r="C2126" s="41"/>
      <c r="D2126" s="227" t="s">
        <v>245</v>
      </c>
      <c r="E2126" s="41"/>
      <c r="F2126" s="228" t="s">
        <v>1872</v>
      </c>
      <c r="G2126" s="41"/>
      <c r="H2126" s="41"/>
      <c r="I2126" s="229"/>
      <c r="J2126" s="41"/>
      <c r="K2126" s="41"/>
      <c r="L2126" s="45"/>
      <c r="M2126" s="230"/>
      <c r="N2126" s="231"/>
      <c r="O2126" s="85"/>
      <c r="P2126" s="85"/>
      <c r="Q2126" s="85"/>
      <c r="R2126" s="85"/>
      <c r="S2126" s="85"/>
      <c r="T2126" s="86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T2126" s="18" t="s">
        <v>245</v>
      </c>
      <c r="AU2126" s="18" t="s">
        <v>78</v>
      </c>
    </row>
    <row r="2127" s="13" customFormat="1">
      <c r="A2127" s="13"/>
      <c r="B2127" s="234"/>
      <c r="C2127" s="235"/>
      <c r="D2127" s="227" t="s">
        <v>248</v>
      </c>
      <c r="E2127" s="236" t="s">
        <v>19</v>
      </c>
      <c r="F2127" s="237" t="s">
        <v>533</v>
      </c>
      <c r="G2127" s="235"/>
      <c r="H2127" s="236" t="s">
        <v>19</v>
      </c>
      <c r="I2127" s="238"/>
      <c r="J2127" s="235"/>
      <c r="K2127" s="235"/>
      <c r="L2127" s="239"/>
      <c r="M2127" s="240"/>
      <c r="N2127" s="241"/>
      <c r="O2127" s="241"/>
      <c r="P2127" s="241"/>
      <c r="Q2127" s="241"/>
      <c r="R2127" s="241"/>
      <c r="S2127" s="241"/>
      <c r="T2127" s="242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3" t="s">
        <v>248</v>
      </c>
      <c r="AU2127" s="243" t="s">
        <v>78</v>
      </c>
      <c r="AV2127" s="13" t="s">
        <v>76</v>
      </c>
      <c r="AW2127" s="13" t="s">
        <v>32</v>
      </c>
      <c r="AX2127" s="13" t="s">
        <v>69</v>
      </c>
      <c r="AY2127" s="243" t="s">
        <v>238</v>
      </c>
    </row>
    <row r="2128" s="14" customFormat="1">
      <c r="A2128" s="14"/>
      <c r="B2128" s="244"/>
      <c r="C2128" s="245"/>
      <c r="D2128" s="227" t="s">
        <v>248</v>
      </c>
      <c r="E2128" s="246" t="s">
        <v>19</v>
      </c>
      <c r="F2128" s="247" t="s">
        <v>182</v>
      </c>
      <c r="G2128" s="245"/>
      <c r="H2128" s="248">
        <v>12</v>
      </c>
      <c r="I2128" s="249"/>
      <c r="J2128" s="245"/>
      <c r="K2128" s="245"/>
      <c r="L2128" s="250"/>
      <c r="M2128" s="251"/>
      <c r="N2128" s="252"/>
      <c r="O2128" s="252"/>
      <c r="P2128" s="252"/>
      <c r="Q2128" s="252"/>
      <c r="R2128" s="252"/>
      <c r="S2128" s="252"/>
      <c r="T2128" s="253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4" t="s">
        <v>248</v>
      </c>
      <c r="AU2128" s="254" t="s">
        <v>78</v>
      </c>
      <c r="AV2128" s="14" t="s">
        <v>78</v>
      </c>
      <c r="AW2128" s="14" t="s">
        <v>32</v>
      </c>
      <c r="AX2128" s="14" t="s">
        <v>69</v>
      </c>
      <c r="AY2128" s="254" t="s">
        <v>238</v>
      </c>
    </row>
    <row r="2129" s="15" customFormat="1">
      <c r="A2129" s="15"/>
      <c r="B2129" s="255"/>
      <c r="C2129" s="256"/>
      <c r="D2129" s="227" t="s">
        <v>248</v>
      </c>
      <c r="E2129" s="257" t="s">
        <v>19</v>
      </c>
      <c r="F2129" s="258" t="s">
        <v>253</v>
      </c>
      <c r="G2129" s="256"/>
      <c r="H2129" s="259">
        <v>12</v>
      </c>
      <c r="I2129" s="260"/>
      <c r="J2129" s="256"/>
      <c r="K2129" s="256"/>
      <c r="L2129" s="261"/>
      <c r="M2129" s="262"/>
      <c r="N2129" s="263"/>
      <c r="O2129" s="263"/>
      <c r="P2129" s="263"/>
      <c r="Q2129" s="263"/>
      <c r="R2129" s="263"/>
      <c r="S2129" s="263"/>
      <c r="T2129" s="264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5" t="s">
        <v>248</v>
      </c>
      <c r="AU2129" s="265" t="s">
        <v>78</v>
      </c>
      <c r="AV2129" s="15" t="s">
        <v>244</v>
      </c>
      <c r="AW2129" s="15" t="s">
        <v>32</v>
      </c>
      <c r="AX2129" s="15" t="s">
        <v>76</v>
      </c>
      <c r="AY2129" s="265" t="s">
        <v>238</v>
      </c>
    </row>
    <row r="2130" s="14" customFormat="1">
      <c r="A2130" s="14"/>
      <c r="B2130" s="244"/>
      <c r="C2130" s="245"/>
      <c r="D2130" s="227" t="s">
        <v>248</v>
      </c>
      <c r="E2130" s="245"/>
      <c r="F2130" s="247" t="s">
        <v>1874</v>
      </c>
      <c r="G2130" s="245"/>
      <c r="H2130" s="248">
        <v>12.24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248</v>
      </c>
      <c r="AU2130" s="254" t="s">
        <v>78</v>
      </c>
      <c r="AV2130" s="14" t="s">
        <v>78</v>
      </c>
      <c r="AW2130" s="14" t="s">
        <v>4</v>
      </c>
      <c r="AX2130" s="14" t="s">
        <v>76</v>
      </c>
      <c r="AY2130" s="254" t="s">
        <v>238</v>
      </c>
    </row>
    <row r="2131" s="2" customFormat="1" ht="24.15" customHeight="1">
      <c r="A2131" s="39"/>
      <c r="B2131" s="40"/>
      <c r="C2131" s="214" t="s">
        <v>1875</v>
      </c>
      <c r="D2131" s="214" t="s">
        <v>240</v>
      </c>
      <c r="E2131" s="215" t="s">
        <v>1876</v>
      </c>
      <c r="F2131" s="216" t="s">
        <v>1877</v>
      </c>
      <c r="G2131" s="217" t="s">
        <v>112</v>
      </c>
      <c r="H2131" s="218">
        <v>72.629000000000005</v>
      </c>
      <c r="I2131" s="219"/>
      <c r="J2131" s="220">
        <f>ROUND(I2131*H2131,2)</f>
        <v>0</v>
      </c>
      <c r="K2131" s="216" t="s">
        <v>581</v>
      </c>
      <c r="L2131" s="45"/>
      <c r="M2131" s="221" t="s">
        <v>19</v>
      </c>
      <c r="N2131" s="222" t="s">
        <v>40</v>
      </c>
      <c r="O2131" s="85"/>
      <c r="P2131" s="223">
        <f>O2131*H2131</f>
        <v>0</v>
      </c>
      <c r="Q2131" s="223">
        <v>0.00010000000000000001</v>
      </c>
      <c r="R2131" s="223">
        <f>Q2131*H2131</f>
        <v>0.007262900000000001</v>
      </c>
      <c r="S2131" s="223">
        <v>0</v>
      </c>
      <c r="T2131" s="224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25" t="s">
        <v>295</v>
      </c>
      <c r="AT2131" s="225" t="s">
        <v>240</v>
      </c>
      <c r="AU2131" s="225" t="s">
        <v>78</v>
      </c>
      <c r="AY2131" s="18" t="s">
        <v>238</v>
      </c>
      <c r="BE2131" s="226">
        <f>IF(N2131="základní",J2131,0)</f>
        <v>0</v>
      </c>
      <c r="BF2131" s="226">
        <f>IF(N2131="snížená",J2131,0)</f>
        <v>0</v>
      </c>
      <c r="BG2131" s="226">
        <f>IF(N2131="zákl. přenesená",J2131,0)</f>
        <v>0</v>
      </c>
      <c r="BH2131" s="226">
        <f>IF(N2131="sníž. přenesená",J2131,0)</f>
        <v>0</v>
      </c>
      <c r="BI2131" s="226">
        <f>IF(N2131="nulová",J2131,0)</f>
        <v>0</v>
      </c>
      <c r="BJ2131" s="18" t="s">
        <v>76</v>
      </c>
      <c r="BK2131" s="226">
        <f>ROUND(I2131*H2131,2)</f>
        <v>0</v>
      </c>
      <c r="BL2131" s="18" t="s">
        <v>295</v>
      </c>
      <c r="BM2131" s="225" t="s">
        <v>1878</v>
      </c>
    </row>
    <row r="2132" s="2" customFormat="1">
      <c r="A2132" s="39"/>
      <c r="B2132" s="40"/>
      <c r="C2132" s="41"/>
      <c r="D2132" s="227" t="s">
        <v>245</v>
      </c>
      <c r="E2132" s="41"/>
      <c r="F2132" s="228" t="s">
        <v>1877</v>
      </c>
      <c r="G2132" s="41"/>
      <c r="H2132" s="41"/>
      <c r="I2132" s="229"/>
      <c r="J2132" s="41"/>
      <c r="K2132" s="41"/>
      <c r="L2132" s="45"/>
      <c r="M2132" s="230"/>
      <c r="N2132" s="231"/>
      <c r="O2132" s="85"/>
      <c r="P2132" s="85"/>
      <c r="Q2132" s="85"/>
      <c r="R2132" s="85"/>
      <c r="S2132" s="85"/>
      <c r="T2132" s="86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T2132" s="18" t="s">
        <v>245</v>
      </c>
      <c r="AU2132" s="18" t="s">
        <v>78</v>
      </c>
    </row>
    <row r="2133" s="13" customFormat="1">
      <c r="A2133" s="13"/>
      <c r="B2133" s="234"/>
      <c r="C2133" s="235"/>
      <c r="D2133" s="227" t="s">
        <v>248</v>
      </c>
      <c r="E2133" s="236" t="s">
        <v>19</v>
      </c>
      <c r="F2133" s="237" t="s">
        <v>533</v>
      </c>
      <c r="G2133" s="235"/>
      <c r="H2133" s="236" t="s">
        <v>19</v>
      </c>
      <c r="I2133" s="238"/>
      <c r="J2133" s="235"/>
      <c r="K2133" s="235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3" t="s">
        <v>248</v>
      </c>
      <c r="AU2133" s="243" t="s">
        <v>78</v>
      </c>
      <c r="AV2133" s="13" t="s">
        <v>76</v>
      </c>
      <c r="AW2133" s="13" t="s">
        <v>32</v>
      </c>
      <c r="AX2133" s="13" t="s">
        <v>69</v>
      </c>
      <c r="AY2133" s="243" t="s">
        <v>238</v>
      </c>
    </row>
    <row r="2134" s="14" customFormat="1">
      <c r="A2134" s="14"/>
      <c r="B2134" s="244"/>
      <c r="C2134" s="245"/>
      <c r="D2134" s="227" t="s">
        <v>248</v>
      </c>
      <c r="E2134" s="246" t="s">
        <v>19</v>
      </c>
      <c r="F2134" s="247" t="s">
        <v>1879</v>
      </c>
      <c r="G2134" s="245"/>
      <c r="H2134" s="248">
        <v>72.628960000000006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248</v>
      </c>
      <c r="AU2134" s="254" t="s">
        <v>78</v>
      </c>
      <c r="AV2134" s="14" t="s">
        <v>78</v>
      </c>
      <c r="AW2134" s="14" t="s">
        <v>32</v>
      </c>
      <c r="AX2134" s="14" t="s">
        <v>69</v>
      </c>
      <c r="AY2134" s="254" t="s">
        <v>238</v>
      </c>
    </row>
    <row r="2135" s="15" customFormat="1">
      <c r="A2135" s="15"/>
      <c r="B2135" s="255"/>
      <c r="C2135" s="256"/>
      <c r="D2135" s="227" t="s">
        <v>248</v>
      </c>
      <c r="E2135" s="257" t="s">
        <v>19</v>
      </c>
      <c r="F2135" s="258" t="s">
        <v>253</v>
      </c>
      <c r="G2135" s="256"/>
      <c r="H2135" s="259">
        <v>72.628960000000006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248</v>
      </c>
      <c r="AU2135" s="265" t="s">
        <v>78</v>
      </c>
      <c r="AV2135" s="15" t="s">
        <v>244</v>
      </c>
      <c r="AW2135" s="15" t="s">
        <v>32</v>
      </c>
      <c r="AX2135" s="15" t="s">
        <v>76</v>
      </c>
      <c r="AY2135" s="265" t="s">
        <v>238</v>
      </c>
    </row>
    <row r="2136" s="2" customFormat="1" ht="24.15" customHeight="1">
      <c r="A2136" s="39"/>
      <c r="B2136" s="40"/>
      <c r="C2136" s="214" t="s">
        <v>1183</v>
      </c>
      <c r="D2136" s="214" t="s">
        <v>240</v>
      </c>
      <c r="E2136" s="215" t="s">
        <v>1880</v>
      </c>
      <c r="F2136" s="216" t="s">
        <v>1881</v>
      </c>
      <c r="G2136" s="217" t="s">
        <v>112</v>
      </c>
      <c r="H2136" s="218">
        <v>54.472000000000001</v>
      </c>
      <c r="I2136" s="219"/>
      <c r="J2136" s="220">
        <f>ROUND(I2136*H2136,2)</f>
        <v>0</v>
      </c>
      <c r="K2136" s="216" t="s">
        <v>581</v>
      </c>
      <c r="L2136" s="45"/>
      <c r="M2136" s="221" t="s">
        <v>19</v>
      </c>
      <c r="N2136" s="222" t="s">
        <v>40</v>
      </c>
      <c r="O2136" s="85"/>
      <c r="P2136" s="223">
        <f>O2136*H2136</f>
        <v>0</v>
      </c>
      <c r="Q2136" s="223">
        <v>0.00010000000000000001</v>
      </c>
      <c r="R2136" s="223">
        <f>Q2136*H2136</f>
        <v>0.0054472000000000001</v>
      </c>
      <c r="S2136" s="223">
        <v>0</v>
      </c>
      <c r="T2136" s="224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25" t="s">
        <v>295</v>
      </c>
      <c r="AT2136" s="225" t="s">
        <v>240</v>
      </c>
      <c r="AU2136" s="225" t="s">
        <v>78</v>
      </c>
      <c r="AY2136" s="18" t="s">
        <v>238</v>
      </c>
      <c r="BE2136" s="226">
        <f>IF(N2136="základní",J2136,0)</f>
        <v>0</v>
      </c>
      <c r="BF2136" s="226">
        <f>IF(N2136="snížená",J2136,0)</f>
        <v>0</v>
      </c>
      <c r="BG2136" s="226">
        <f>IF(N2136="zákl. přenesená",J2136,0)</f>
        <v>0</v>
      </c>
      <c r="BH2136" s="226">
        <f>IF(N2136="sníž. přenesená",J2136,0)</f>
        <v>0</v>
      </c>
      <c r="BI2136" s="226">
        <f>IF(N2136="nulová",J2136,0)</f>
        <v>0</v>
      </c>
      <c r="BJ2136" s="18" t="s">
        <v>76</v>
      </c>
      <c r="BK2136" s="226">
        <f>ROUND(I2136*H2136,2)</f>
        <v>0</v>
      </c>
      <c r="BL2136" s="18" t="s">
        <v>295</v>
      </c>
      <c r="BM2136" s="225" t="s">
        <v>1882</v>
      </c>
    </row>
    <row r="2137" s="2" customFormat="1">
      <c r="A2137" s="39"/>
      <c r="B2137" s="40"/>
      <c r="C2137" s="41"/>
      <c r="D2137" s="227" t="s">
        <v>245</v>
      </c>
      <c r="E2137" s="41"/>
      <c r="F2137" s="228" t="s">
        <v>1881</v>
      </c>
      <c r="G2137" s="41"/>
      <c r="H2137" s="41"/>
      <c r="I2137" s="229"/>
      <c r="J2137" s="41"/>
      <c r="K2137" s="41"/>
      <c r="L2137" s="45"/>
      <c r="M2137" s="230"/>
      <c r="N2137" s="231"/>
      <c r="O2137" s="85"/>
      <c r="P2137" s="85"/>
      <c r="Q2137" s="85"/>
      <c r="R2137" s="85"/>
      <c r="S2137" s="85"/>
      <c r="T2137" s="86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245</v>
      </c>
      <c r="AU2137" s="18" t="s">
        <v>78</v>
      </c>
    </row>
    <row r="2138" s="13" customFormat="1">
      <c r="A2138" s="13"/>
      <c r="B2138" s="234"/>
      <c r="C2138" s="235"/>
      <c r="D2138" s="227" t="s">
        <v>248</v>
      </c>
      <c r="E2138" s="236" t="s">
        <v>19</v>
      </c>
      <c r="F2138" s="237" t="s">
        <v>533</v>
      </c>
      <c r="G2138" s="235"/>
      <c r="H2138" s="236" t="s">
        <v>19</v>
      </c>
      <c r="I2138" s="238"/>
      <c r="J2138" s="235"/>
      <c r="K2138" s="235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248</v>
      </c>
      <c r="AU2138" s="243" t="s">
        <v>78</v>
      </c>
      <c r="AV2138" s="13" t="s">
        <v>76</v>
      </c>
      <c r="AW2138" s="13" t="s">
        <v>32</v>
      </c>
      <c r="AX2138" s="13" t="s">
        <v>69</v>
      </c>
      <c r="AY2138" s="243" t="s">
        <v>238</v>
      </c>
    </row>
    <row r="2139" s="14" customFormat="1">
      <c r="A2139" s="14"/>
      <c r="B2139" s="244"/>
      <c r="C2139" s="245"/>
      <c r="D2139" s="227" t="s">
        <v>248</v>
      </c>
      <c r="E2139" s="246" t="s">
        <v>19</v>
      </c>
      <c r="F2139" s="247" t="s">
        <v>1883</v>
      </c>
      <c r="G2139" s="245"/>
      <c r="H2139" s="248">
        <v>54.471719999999998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248</v>
      </c>
      <c r="AU2139" s="254" t="s">
        <v>78</v>
      </c>
      <c r="AV2139" s="14" t="s">
        <v>78</v>
      </c>
      <c r="AW2139" s="14" t="s">
        <v>32</v>
      </c>
      <c r="AX2139" s="14" t="s">
        <v>69</v>
      </c>
      <c r="AY2139" s="254" t="s">
        <v>238</v>
      </c>
    </row>
    <row r="2140" s="15" customFormat="1">
      <c r="A2140" s="15"/>
      <c r="B2140" s="255"/>
      <c r="C2140" s="256"/>
      <c r="D2140" s="227" t="s">
        <v>248</v>
      </c>
      <c r="E2140" s="257" t="s">
        <v>19</v>
      </c>
      <c r="F2140" s="258" t="s">
        <v>253</v>
      </c>
      <c r="G2140" s="256"/>
      <c r="H2140" s="259">
        <v>54.471719999999998</v>
      </c>
      <c r="I2140" s="260"/>
      <c r="J2140" s="256"/>
      <c r="K2140" s="256"/>
      <c r="L2140" s="261"/>
      <c r="M2140" s="262"/>
      <c r="N2140" s="263"/>
      <c r="O2140" s="263"/>
      <c r="P2140" s="263"/>
      <c r="Q2140" s="263"/>
      <c r="R2140" s="263"/>
      <c r="S2140" s="263"/>
      <c r="T2140" s="264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65" t="s">
        <v>248</v>
      </c>
      <c r="AU2140" s="265" t="s">
        <v>78</v>
      </c>
      <c r="AV2140" s="15" t="s">
        <v>244</v>
      </c>
      <c r="AW2140" s="15" t="s">
        <v>32</v>
      </c>
      <c r="AX2140" s="15" t="s">
        <v>76</v>
      </c>
      <c r="AY2140" s="265" t="s">
        <v>238</v>
      </c>
    </row>
    <row r="2141" s="2" customFormat="1" ht="24.15" customHeight="1">
      <c r="A2141" s="39"/>
      <c r="B2141" s="40"/>
      <c r="C2141" s="214" t="s">
        <v>1884</v>
      </c>
      <c r="D2141" s="214" t="s">
        <v>240</v>
      </c>
      <c r="E2141" s="215" t="s">
        <v>1885</v>
      </c>
      <c r="F2141" s="216" t="s">
        <v>1886</v>
      </c>
      <c r="G2141" s="217" t="s">
        <v>112</v>
      </c>
      <c r="H2141" s="218">
        <v>54.472000000000001</v>
      </c>
      <c r="I2141" s="219"/>
      <c r="J2141" s="220">
        <f>ROUND(I2141*H2141,2)</f>
        <v>0</v>
      </c>
      <c r="K2141" s="216" t="s">
        <v>581</v>
      </c>
      <c r="L2141" s="45"/>
      <c r="M2141" s="221" t="s">
        <v>19</v>
      </c>
      <c r="N2141" s="222" t="s">
        <v>40</v>
      </c>
      <c r="O2141" s="85"/>
      <c r="P2141" s="223">
        <f>O2141*H2141</f>
        <v>0</v>
      </c>
      <c r="Q2141" s="223">
        <v>0.0037897600000000001</v>
      </c>
      <c r="R2141" s="223">
        <f>Q2141*H2141</f>
        <v>0.20643580672</v>
      </c>
      <c r="S2141" s="223">
        <v>0</v>
      </c>
      <c r="T2141" s="224">
        <f>S2141*H2141</f>
        <v>0</v>
      </c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R2141" s="225" t="s">
        <v>295</v>
      </c>
      <c r="AT2141" s="225" t="s">
        <v>240</v>
      </c>
      <c r="AU2141" s="225" t="s">
        <v>78</v>
      </c>
      <c r="AY2141" s="18" t="s">
        <v>238</v>
      </c>
      <c r="BE2141" s="226">
        <f>IF(N2141="základní",J2141,0)</f>
        <v>0</v>
      </c>
      <c r="BF2141" s="226">
        <f>IF(N2141="snížená",J2141,0)</f>
        <v>0</v>
      </c>
      <c r="BG2141" s="226">
        <f>IF(N2141="zákl. přenesená",J2141,0)</f>
        <v>0</v>
      </c>
      <c r="BH2141" s="226">
        <f>IF(N2141="sníž. přenesená",J2141,0)</f>
        <v>0</v>
      </c>
      <c r="BI2141" s="226">
        <f>IF(N2141="nulová",J2141,0)</f>
        <v>0</v>
      </c>
      <c r="BJ2141" s="18" t="s">
        <v>76</v>
      </c>
      <c r="BK2141" s="226">
        <f>ROUND(I2141*H2141,2)</f>
        <v>0</v>
      </c>
      <c r="BL2141" s="18" t="s">
        <v>295</v>
      </c>
      <c r="BM2141" s="225" t="s">
        <v>1887</v>
      </c>
    </row>
    <row r="2142" s="2" customFormat="1">
      <c r="A2142" s="39"/>
      <c r="B2142" s="40"/>
      <c r="C2142" s="41"/>
      <c r="D2142" s="227" t="s">
        <v>245</v>
      </c>
      <c r="E2142" s="41"/>
      <c r="F2142" s="228" t="s">
        <v>1886</v>
      </c>
      <c r="G2142" s="41"/>
      <c r="H2142" s="41"/>
      <c r="I2142" s="229"/>
      <c r="J2142" s="41"/>
      <c r="K2142" s="41"/>
      <c r="L2142" s="45"/>
      <c r="M2142" s="230"/>
      <c r="N2142" s="231"/>
      <c r="O2142" s="85"/>
      <c r="P2142" s="85"/>
      <c r="Q2142" s="85"/>
      <c r="R2142" s="85"/>
      <c r="S2142" s="85"/>
      <c r="T2142" s="86"/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T2142" s="18" t="s">
        <v>245</v>
      </c>
      <c r="AU2142" s="18" t="s">
        <v>78</v>
      </c>
    </row>
    <row r="2143" s="13" customFormat="1">
      <c r="A2143" s="13"/>
      <c r="B2143" s="234"/>
      <c r="C2143" s="235"/>
      <c r="D2143" s="227" t="s">
        <v>248</v>
      </c>
      <c r="E2143" s="236" t="s">
        <v>19</v>
      </c>
      <c r="F2143" s="237" t="s">
        <v>533</v>
      </c>
      <c r="G2143" s="235"/>
      <c r="H2143" s="236" t="s">
        <v>19</v>
      </c>
      <c r="I2143" s="238"/>
      <c r="J2143" s="235"/>
      <c r="K2143" s="235"/>
      <c r="L2143" s="239"/>
      <c r="M2143" s="240"/>
      <c r="N2143" s="241"/>
      <c r="O2143" s="241"/>
      <c r="P2143" s="241"/>
      <c r="Q2143" s="241"/>
      <c r="R2143" s="241"/>
      <c r="S2143" s="241"/>
      <c r="T2143" s="242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3" t="s">
        <v>248</v>
      </c>
      <c r="AU2143" s="243" t="s">
        <v>78</v>
      </c>
      <c r="AV2143" s="13" t="s">
        <v>76</v>
      </c>
      <c r="AW2143" s="13" t="s">
        <v>32</v>
      </c>
      <c r="AX2143" s="13" t="s">
        <v>69</v>
      </c>
      <c r="AY2143" s="243" t="s">
        <v>238</v>
      </c>
    </row>
    <row r="2144" s="14" customFormat="1">
      <c r="A2144" s="14"/>
      <c r="B2144" s="244"/>
      <c r="C2144" s="245"/>
      <c r="D2144" s="227" t="s">
        <v>248</v>
      </c>
      <c r="E2144" s="246" t="s">
        <v>19</v>
      </c>
      <c r="F2144" s="247" t="s">
        <v>1883</v>
      </c>
      <c r="G2144" s="245"/>
      <c r="H2144" s="248">
        <v>54.471719999999998</v>
      </c>
      <c r="I2144" s="249"/>
      <c r="J2144" s="245"/>
      <c r="K2144" s="245"/>
      <c r="L2144" s="250"/>
      <c r="M2144" s="251"/>
      <c r="N2144" s="252"/>
      <c r="O2144" s="252"/>
      <c r="P2144" s="252"/>
      <c r="Q2144" s="252"/>
      <c r="R2144" s="252"/>
      <c r="S2144" s="252"/>
      <c r="T2144" s="253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4" t="s">
        <v>248</v>
      </c>
      <c r="AU2144" s="254" t="s">
        <v>78</v>
      </c>
      <c r="AV2144" s="14" t="s">
        <v>78</v>
      </c>
      <c r="AW2144" s="14" t="s">
        <v>32</v>
      </c>
      <c r="AX2144" s="14" t="s">
        <v>69</v>
      </c>
      <c r="AY2144" s="254" t="s">
        <v>238</v>
      </c>
    </row>
    <row r="2145" s="15" customFormat="1">
      <c r="A2145" s="15"/>
      <c r="B2145" s="255"/>
      <c r="C2145" s="256"/>
      <c r="D2145" s="227" t="s">
        <v>248</v>
      </c>
      <c r="E2145" s="257" t="s">
        <v>19</v>
      </c>
      <c r="F2145" s="258" t="s">
        <v>253</v>
      </c>
      <c r="G2145" s="256"/>
      <c r="H2145" s="259">
        <v>54.471719999999998</v>
      </c>
      <c r="I2145" s="260"/>
      <c r="J2145" s="256"/>
      <c r="K2145" s="256"/>
      <c r="L2145" s="261"/>
      <c r="M2145" s="262"/>
      <c r="N2145" s="263"/>
      <c r="O2145" s="263"/>
      <c r="P2145" s="263"/>
      <c r="Q2145" s="263"/>
      <c r="R2145" s="263"/>
      <c r="S2145" s="263"/>
      <c r="T2145" s="264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65" t="s">
        <v>248</v>
      </c>
      <c r="AU2145" s="265" t="s">
        <v>78</v>
      </c>
      <c r="AV2145" s="15" t="s">
        <v>244</v>
      </c>
      <c r="AW2145" s="15" t="s">
        <v>32</v>
      </c>
      <c r="AX2145" s="15" t="s">
        <v>76</v>
      </c>
      <c r="AY2145" s="265" t="s">
        <v>238</v>
      </c>
    </row>
    <row r="2146" s="2" customFormat="1" ht="24.15" customHeight="1">
      <c r="A2146" s="39"/>
      <c r="B2146" s="40"/>
      <c r="C2146" s="214" t="s">
        <v>1187</v>
      </c>
      <c r="D2146" s="214" t="s">
        <v>240</v>
      </c>
      <c r="E2146" s="215" t="s">
        <v>1888</v>
      </c>
      <c r="F2146" s="216" t="s">
        <v>1889</v>
      </c>
      <c r="G2146" s="217" t="s">
        <v>112</v>
      </c>
      <c r="H2146" s="218">
        <v>18.620000000000001</v>
      </c>
      <c r="I2146" s="219"/>
      <c r="J2146" s="220">
        <f>ROUND(I2146*H2146,2)</f>
        <v>0</v>
      </c>
      <c r="K2146" s="216" t="s">
        <v>243</v>
      </c>
      <c r="L2146" s="45"/>
      <c r="M2146" s="221" t="s">
        <v>19</v>
      </c>
      <c r="N2146" s="222" t="s">
        <v>40</v>
      </c>
      <c r="O2146" s="85"/>
      <c r="P2146" s="223">
        <f>O2146*H2146</f>
        <v>0</v>
      </c>
      <c r="Q2146" s="223">
        <v>0.0041799999999999997</v>
      </c>
      <c r="R2146" s="223">
        <f>Q2146*H2146</f>
        <v>0.077831600000000001</v>
      </c>
      <c r="S2146" s="223">
        <v>0</v>
      </c>
      <c r="T2146" s="224">
        <f>S2146*H2146</f>
        <v>0</v>
      </c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39"/>
      <c r="AE2146" s="39"/>
      <c r="AR2146" s="225" t="s">
        <v>295</v>
      </c>
      <c r="AT2146" s="225" t="s">
        <v>240</v>
      </c>
      <c r="AU2146" s="225" t="s">
        <v>78</v>
      </c>
      <c r="AY2146" s="18" t="s">
        <v>238</v>
      </c>
      <c r="BE2146" s="226">
        <f>IF(N2146="základní",J2146,0)</f>
        <v>0</v>
      </c>
      <c r="BF2146" s="226">
        <f>IF(N2146="snížená",J2146,0)</f>
        <v>0</v>
      </c>
      <c r="BG2146" s="226">
        <f>IF(N2146="zákl. přenesená",J2146,0)</f>
        <v>0</v>
      </c>
      <c r="BH2146" s="226">
        <f>IF(N2146="sníž. přenesená",J2146,0)</f>
        <v>0</v>
      </c>
      <c r="BI2146" s="226">
        <f>IF(N2146="nulová",J2146,0)</f>
        <v>0</v>
      </c>
      <c r="BJ2146" s="18" t="s">
        <v>76</v>
      </c>
      <c r="BK2146" s="226">
        <f>ROUND(I2146*H2146,2)</f>
        <v>0</v>
      </c>
      <c r="BL2146" s="18" t="s">
        <v>295</v>
      </c>
      <c r="BM2146" s="225" t="s">
        <v>1890</v>
      </c>
    </row>
    <row r="2147" s="2" customFormat="1">
      <c r="A2147" s="39"/>
      <c r="B2147" s="40"/>
      <c r="C2147" s="41"/>
      <c r="D2147" s="227" t="s">
        <v>245</v>
      </c>
      <c r="E2147" s="41"/>
      <c r="F2147" s="228" t="s">
        <v>1889</v>
      </c>
      <c r="G2147" s="41"/>
      <c r="H2147" s="41"/>
      <c r="I2147" s="229"/>
      <c r="J2147" s="41"/>
      <c r="K2147" s="41"/>
      <c r="L2147" s="45"/>
      <c r="M2147" s="230"/>
      <c r="N2147" s="231"/>
      <c r="O2147" s="85"/>
      <c r="P2147" s="85"/>
      <c r="Q2147" s="85"/>
      <c r="R2147" s="85"/>
      <c r="S2147" s="85"/>
      <c r="T2147" s="86"/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T2147" s="18" t="s">
        <v>245</v>
      </c>
      <c r="AU2147" s="18" t="s">
        <v>78</v>
      </c>
    </row>
    <row r="2148" s="2" customFormat="1">
      <c r="A2148" s="39"/>
      <c r="B2148" s="40"/>
      <c r="C2148" s="41"/>
      <c r="D2148" s="232" t="s">
        <v>246</v>
      </c>
      <c r="E2148" s="41"/>
      <c r="F2148" s="233" t="s">
        <v>1891</v>
      </c>
      <c r="G2148" s="41"/>
      <c r="H2148" s="41"/>
      <c r="I2148" s="229"/>
      <c r="J2148" s="41"/>
      <c r="K2148" s="41"/>
      <c r="L2148" s="45"/>
      <c r="M2148" s="230"/>
      <c r="N2148" s="231"/>
      <c r="O2148" s="85"/>
      <c r="P2148" s="85"/>
      <c r="Q2148" s="85"/>
      <c r="R2148" s="85"/>
      <c r="S2148" s="85"/>
      <c r="T2148" s="86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T2148" s="18" t="s">
        <v>246</v>
      </c>
      <c r="AU2148" s="18" t="s">
        <v>78</v>
      </c>
    </row>
    <row r="2149" s="13" customFormat="1">
      <c r="A2149" s="13"/>
      <c r="B2149" s="234"/>
      <c r="C2149" s="235"/>
      <c r="D2149" s="227" t="s">
        <v>248</v>
      </c>
      <c r="E2149" s="236" t="s">
        <v>19</v>
      </c>
      <c r="F2149" s="237" t="s">
        <v>533</v>
      </c>
      <c r="G2149" s="235"/>
      <c r="H2149" s="236" t="s">
        <v>19</v>
      </c>
      <c r="I2149" s="238"/>
      <c r="J2149" s="235"/>
      <c r="K2149" s="235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3" t="s">
        <v>248</v>
      </c>
      <c r="AU2149" s="243" t="s">
        <v>78</v>
      </c>
      <c r="AV2149" s="13" t="s">
        <v>76</v>
      </c>
      <c r="AW2149" s="13" t="s">
        <v>32</v>
      </c>
      <c r="AX2149" s="13" t="s">
        <v>69</v>
      </c>
      <c r="AY2149" s="243" t="s">
        <v>238</v>
      </c>
    </row>
    <row r="2150" s="13" customFormat="1">
      <c r="A2150" s="13"/>
      <c r="B2150" s="234"/>
      <c r="C2150" s="235"/>
      <c r="D2150" s="227" t="s">
        <v>248</v>
      </c>
      <c r="E2150" s="236" t="s">
        <v>19</v>
      </c>
      <c r="F2150" s="237" t="s">
        <v>1892</v>
      </c>
      <c r="G2150" s="235"/>
      <c r="H2150" s="236" t="s">
        <v>19</v>
      </c>
      <c r="I2150" s="238"/>
      <c r="J2150" s="235"/>
      <c r="K2150" s="235"/>
      <c r="L2150" s="239"/>
      <c r="M2150" s="240"/>
      <c r="N2150" s="241"/>
      <c r="O2150" s="241"/>
      <c r="P2150" s="241"/>
      <c r="Q2150" s="241"/>
      <c r="R2150" s="241"/>
      <c r="S2150" s="241"/>
      <c r="T2150" s="242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3" t="s">
        <v>248</v>
      </c>
      <c r="AU2150" s="243" t="s">
        <v>78</v>
      </c>
      <c r="AV2150" s="13" t="s">
        <v>76</v>
      </c>
      <c r="AW2150" s="13" t="s">
        <v>32</v>
      </c>
      <c r="AX2150" s="13" t="s">
        <v>69</v>
      </c>
      <c r="AY2150" s="243" t="s">
        <v>238</v>
      </c>
    </row>
    <row r="2151" s="14" customFormat="1">
      <c r="A2151" s="14"/>
      <c r="B2151" s="244"/>
      <c r="C2151" s="245"/>
      <c r="D2151" s="227" t="s">
        <v>248</v>
      </c>
      <c r="E2151" s="246" t="s">
        <v>19</v>
      </c>
      <c r="F2151" s="247" t="s">
        <v>1893</v>
      </c>
      <c r="G2151" s="245"/>
      <c r="H2151" s="248">
        <v>18.620000000000001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248</v>
      </c>
      <c r="AU2151" s="254" t="s">
        <v>78</v>
      </c>
      <c r="AV2151" s="14" t="s">
        <v>78</v>
      </c>
      <c r="AW2151" s="14" t="s">
        <v>32</v>
      </c>
      <c r="AX2151" s="14" t="s">
        <v>69</v>
      </c>
      <c r="AY2151" s="254" t="s">
        <v>238</v>
      </c>
    </row>
    <row r="2152" s="15" customFormat="1">
      <c r="A2152" s="15"/>
      <c r="B2152" s="255"/>
      <c r="C2152" s="256"/>
      <c r="D2152" s="227" t="s">
        <v>248</v>
      </c>
      <c r="E2152" s="257" t="s">
        <v>19</v>
      </c>
      <c r="F2152" s="258" t="s">
        <v>253</v>
      </c>
      <c r="G2152" s="256"/>
      <c r="H2152" s="259">
        <v>18.620000000000001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248</v>
      </c>
      <c r="AU2152" s="265" t="s">
        <v>78</v>
      </c>
      <c r="AV2152" s="15" t="s">
        <v>244</v>
      </c>
      <c r="AW2152" s="15" t="s">
        <v>32</v>
      </c>
      <c r="AX2152" s="15" t="s">
        <v>76</v>
      </c>
      <c r="AY2152" s="265" t="s">
        <v>238</v>
      </c>
    </row>
    <row r="2153" s="2" customFormat="1" ht="16.5" customHeight="1">
      <c r="A2153" s="39"/>
      <c r="B2153" s="40"/>
      <c r="C2153" s="277" t="s">
        <v>1894</v>
      </c>
      <c r="D2153" s="277" t="s">
        <v>425</v>
      </c>
      <c r="E2153" s="278" t="s">
        <v>1895</v>
      </c>
      <c r="F2153" s="279" t="s">
        <v>1896</v>
      </c>
      <c r="G2153" s="280" t="s">
        <v>281</v>
      </c>
      <c r="H2153" s="281">
        <v>6.9829999999999997</v>
      </c>
      <c r="I2153" s="282"/>
      <c r="J2153" s="283">
        <f>ROUND(I2153*H2153,2)</f>
        <v>0</v>
      </c>
      <c r="K2153" s="279" t="s">
        <v>581</v>
      </c>
      <c r="L2153" s="284"/>
      <c r="M2153" s="285" t="s">
        <v>19</v>
      </c>
      <c r="N2153" s="286" t="s">
        <v>40</v>
      </c>
      <c r="O2153" s="85"/>
      <c r="P2153" s="223">
        <f>O2153*H2153</f>
        <v>0</v>
      </c>
      <c r="Q2153" s="223">
        <v>0.039149999999999997</v>
      </c>
      <c r="R2153" s="223">
        <f>Q2153*H2153</f>
        <v>0.27338444999999995</v>
      </c>
      <c r="S2153" s="223">
        <v>0</v>
      </c>
      <c r="T2153" s="224">
        <f>S2153*H2153</f>
        <v>0</v>
      </c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R2153" s="225" t="s">
        <v>371</v>
      </c>
      <c r="AT2153" s="225" t="s">
        <v>425</v>
      </c>
      <c r="AU2153" s="225" t="s">
        <v>78</v>
      </c>
      <c r="AY2153" s="18" t="s">
        <v>238</v>
      </c>
      <c r="BE2153" s="226">
        <f>IF(N2153="základní",J2153,0)</f>
        <v>0</v>
      </c>
      <c r="BF2153" s="226">
        <f>IF(N2153="snížená",J2153,0)</f>
        <v>0</v>
      </c>
      <c r="BG2153" s="226">
        <f>IF(N2153="zákl. přenesená",J2153,0)</f>
        <v>0</v>
      </c>
      <c r="BH2153" s="226">
        <f>IF(N2153="sníž. přenesená",J2153,0)</f>
        <v>0</v>
      </c>
      <c r="BI2153" s="226">
        <f>IF(N2153="nulová",J2153,0)</f>
        <v>0</v>
      </c>
      <c r="BJ2153" s="18" t="s">
        <v>76</v>
      </c>
      <c r="BK2153" s="226">
        <f>ROUND(I2153*H2153,2)</f>
        <v>0</v>
      </c>
      <c r="BL2153" s="18" t="s">
        <v>295</v>
      </c>
      <c r="BM2153" s="225" t="s">
        <v>1897</v>
      </c>
    </row>
    <row r="2154" s="2" customFormat="1">
      <c r="A2154" s="39"/>
      <c r="B2154" s="40"/>
      <c r="C2154" s="41"/>
      <c r="D2154" s="227" t="s">
        <v>245</v>
      </c>
      <c r="E2154" s="41"/>
      <c r="F2154" s="228" t="s">
        <v>1896</v>
      </c>
      <c r="G2154" s="41"/>
      <c r="H2154" s="41"/>
      <c r="I2154" s="229"/>
      <c r="J2154" s="41"/>
      <c r="K2154" s="41"/>
      <c r="L2154" s="45"/>
      <c r="M2154" s="230"/>
      <c r="N2154" s="231"/>
      <c r="O2154" s="85"/>
      <c r="P2154" s="85"/>
      <c r="Q2154" s="85"/>
      <c r="R2154" s="85"/>
      <c r="S2154" s="85"/>
      <c r="T2154" s="86"/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39"/>
      <c r="AE2154" s="39"/>
      <c r="AT2154" s="18" t="s">
        <v>245</v>
      </c>
      <c r="AU2154" s="18" t="s">
        <v>78</v>
      </c>
    </row>
    <row r="2155" s="14" customFormat="1">
      <c r="A2155" s="14"/>
      <c r="B2155" s="244"/>
      <c r="C2155" s="245"/>
      <c r="D2155" s="227" t="s">
        <v>248</v>
      </c>
      <c r="E2155" s="245"/>
      <c r="F2155" s="247" t="s">
        <v>1898</v>
      </c>
      <c r="G2155" s="245"/>
      <c r="H2155" s="248">
        <v>6.9829999999999997</v>
      </c>
      <c r="I2155" s="249"/>
      <c r="J2155" s="245"/>
      <c r="K2155" s="245"/>
      <c r="L2155" s="250"/>
      <c r="M2155" s="251"/>
      <c r="N2155" s="252"/>
      <c r="O2155" s="252"/>
      <c r="P2155" s="252"/>
      <c r="Q2155" s="252"/>
      <c r="R2155" s="252"/>
      <c r="S2155" s="252"/>
      <c r="T2155" s="253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4" t="s">
        <v>248</v>
      </c>
      <c r="AU2155" s="254" t="s">
        <v>78</v>
      </c>
      <c r="AV2155" s="14" t="s">
        <v>78</v>
      </c>
      <c r="AW2155" s="14" t="s">
        <v>4</v>
      </c>
      <c r="AX2155" s="14" t="s">
        <v>76</v>
      </c>
      <c r="AY2155" s="254" t="s">
        <v>238</v>
      </c>
    </row>
    <row r="2156" s="2" customFormat="1" ht="24.15" customHeight="1">
      <c r="A2156" s="39"/>
      <c r="B2156" s="40"/>
      <c r="C2156" s="214" t="s">
        <v>1193</v>
      </c>
      <c r="D2156" s="214" t="s">
        <v>240</v>
      </c>
      <c r="E2156" s="215" t="s">
        <v>1899</v>
      </c>
      <c r="F2156" s="216" t="s">
        <v>1900</v>
      </c>
      <c r="G2156" s="217" t="s">
        <v>384</v>
      </c>
      <c r="H2156" s="218">
        <v>2.8239999999999998</v>
      </c>
      <c r="I2156" s="219"/>
      <c r="J2156" s="220">
        <f>ROUND(I2156*H2156,2)</f>
        <v>0</v>
      </c>
      <c r="K2156" s="216" t="s">
        <v>243</v>
      </c>
      <c r="L2156" s="45"/>
      <c r="M2156" s="221" t="s">
        <v>19</v>
      </c>
      <c r="N2156" s="222" t="s">
        <v>40</v>
      </c>
      <c r="O2156" s="85"/>
      <c r="P2156" s="223">
        <f>O2156*H2156</f>
        <v>0</v>
      </c>
      <c r="Q2156" s="223">
        <v>0</v>
      </c>
      <c r="R2156" s="223">
        <f>Q2156*H2156</f>
        <v>0</v>
      </c>
      <c r="S2156" s="223">
        <v>0</v>
      </c>
      <c r="T2156" s="224">
        <f>S2156*H2156</f>
        <v>0</v>
      </c>
      <c r="U2156" s="39"/>
      <c r="V2156" s="39"/>
      <c r="W2156" s="39"/>
      <c r="X2156" s="39"/>
      <c r="Y2156" s="39"/>
      <c r="Z2156" s="39"/>
      <c r="AA2156" s="39"/>
      <c r="AB2156" s="39"/>
      <c r="AC2156" s="39"/>
      <c r="AD2156" s="39"/>
      <c r="AE2156" s="39"/>
      <c r="AR2156" s="225" t="s">
        <v>295</v>
      </c>
      <c r="AT2156" s="225" t="s">
        <v>240</v>
      </c>
      <c r="AU2156" s="225" t="s">
        <v>78</v>
      </c>
      <c r="AY2156" s="18" t="s">
        <v>238</v>
      </c>
      <c r="BE2156" s="226">
        <f>IF(N2156="základní",J2156,0)</f>
        <v>0</v>
      </c>
      <c r="BF2156" s="226">
        <f>IF(N2156="snížená",J2156,0)</f>
        <v>0</v>
      </c>
      <c r="BG2156" s="226">
        <f>IF(N2156="zákl. přenesená",J2156,0)</f>
        <v>0</v>
      </c>
      <c r="BH2156" s="226">
        <f>IF(N2156="sníž. přenesená",J2156,0)</f>
        <v>0</v>
      </c>
      <c r="BI2156" s="226">
        <f>IF(N2156="nulová",J2156,0)</f>
        <v>0</v>
      </c>
      <c r="BJ2156" s="18" t="s">
        <v>76</v>
      </c>
      <c r="BK2156" s="226">
        <f>ROUND(I2156*H2156,2)</f>
        <v>0</v>
      </c>
      <c r="BL2156" s="18" t="s">
        <v>295</v>
      </c>
      <c r="BM2156" s="225" t="s">
        <v>1901</v>
      </c>
    </row>
    <row r="2157" s="2" customFormat="1">
      <c r="A2157" s="39"/>
      <c r="B2157" s="40"/>
      <c r="C2157" s="41"/>
      <c r="D2157" s="227" t="s">
        <v>245</v>
      </c>
      <c r="E2157" s="41"/>
      <c r="F2157" s="228" t="s">
        <v>1900</v>
      </c>
      <c r="G2157" s="41"/>
      <c r="H2157" s="41"/>
      <c r="I2157" s="229"/>
      <c r="J2157" s="41"/>
      <c r="K2157" s="41"/>
      <c r="L2157" s="45"/>
      <c r="M2157" s="230"/>
      <c r="N2157" s="231"/>
      <c r="O2157" s="85"/>
      <c r="P2157" s="85"/>
      <c r="Q2157" s="85"/>
      <c r="R2157" s="85"/>
      <c r="S2157" s="85"/>
      <c r="T2157" s="86"/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T2157" s="18" t="s">
        <v>245</v>
      </c>
      <c r="AU2157" s="18" t="s">
        <v>78</v>
      </c>
    </row>
    <row r="2158" s="2" customFormat="1">
      <c r="A2158" s="39"/>
      <c r="B2158" s="40"/>
      <c r="C2158" s="41"/>
      <c r="D2158" s="232" t="s">
        <v>246</v>
      </c>
      <c r="E2158" s="41"/>
      <c r="F2158" s="233" t="s">
        <v>1902</v>
      </c>
      <c r="G2158" s="41"/>
      <c r="H2158" s="41"/>
      <c r="I2158" s="229"/>
      <c r="J2158" s="41"/>
      <c r="K2158" s="41"/>
      <c r="L2158" s="45"/>
      <c r="M2158" s="230"/>
      <c r="N2158" s="231"/>
      <c r="O2158" s="85"/>
      <c r="P2158" s="85"/>
      <c r="Q2158" s="85"/>
      <c r="R2158" s="85"/>
      <c r="S2158" s="85"/>
      <c r="T2158" s="86"/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T2158" s="18" t="s">
        <v>246</v>
      </c>
      <c r="AU2158" s="18" t="s">
        <v>78</v>
      </c>
    </row>
    <row r="2159" s="2" customFormat="1" ht="24.15" customHeight="1">
      <c r="A2159" s="39"/>
      <c r="B2159" s="40"/>
      <c r="C2159" s="214" t="s">
        <v>1903</v>
      </c>
      <c r="D2159" s="214" t="s">
        <v>240</v>
      </c>
      <c r="E2159" s="215" t="s">
        <v>1899</v>
      </c>
      <c r="F2159" s="216" t="s">
        <v>1900</v>
      </c>
      <c r="G2159" s="217" t="s">
        <v>384</v>
      </c>
      <c r="H2159" s="218">
        <v>2.8239999999999998</v>
      </c>
      <c r="I2159" s="219"/>
      <c r="J2159" s="220">
        <f>ROUND(I2159*H2159,2)</f>
        <v>0</v>
      </c>
      <c r="K2159" s="216" t="s">
        <v>243</v>
      </c>
      <c r="L2159" s="45"/>
      <c r="M2159" s="221" t="s">
        <v>19</v>
      </c>
      <c r="N2159" s="222" t="s">
        <v>40</v>
      </c>
      <c r="O2159" s="85"/>
      <c r="P2159" s="223">
        <f>O2159*H2159</f>
        <v>0</v>
      </c>
      <c r="Q2159" s="223">
        <v>0</v>
      </c>
      <c r="R2159" s="223">
        <f>Q2159*H2159</f>
        <v>0</v>
      </c>
      <c r="S2159" s="223">
        <v>0</v>
      </c>
      <c r="T2159" s="224">
        <f>S2159*H2159</f>
        <v>0</v>
      </c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R2159" s="225" t="s">
        <v>295</v>
      </c>
      <c r="AT2159" s="225" t="s">
        <v>240</v>
      </c>
      <c r="AU2159" s="225" t="s">
        <v>78</v>
      </c>
      <c r="AY2159" s="18" t="s">
        <v>238</v>
      </c>
      <c r="BE2159" s="226">
        <f>IF(N2159="základní",J2159,0)</f>
        <v>0</v>
      </c>
      <c r="BF2159" s="226">
        <f>IF(N2159="snížená",J2159,0)</f>
        <v>0</v>
      </c>
      <c r="BG2159" s="226">
        <f>IF(N2159="zákl. přenesená",J2159,0)</f>
        <v>0</v>
      </c>
      <c r="BH2159" s="226">
        <f>IF(N2159="sníž. přenesená",J2159,0)</f>
        <v>0</v>
      </c>
      <c r="BI2159" s="226">
        <f>IF(N2159="nulová",J2159,0)</f>
        <v>0</v>
      </c>
      <c r="BJ2159" s="18" t="s">
        <v>76</v>
      </c>
      <c r="BK2159" s="226">
        <f>ROUND(I2159*H2159,2)</f>
        <v>0</v>
      </c>
      <c r="BL2159" s="18" t="s">
        <v>295</v>
      </c>
      <c r="BM2159" s="225" t="s">
        <v>1904</v>
      </c>
    </row>
    <row r="2160" s="2" customFormat="1">
      <c r="A2160" s="39"/>
      <c r="B2160" s="40"/>
      <c r="C2160" s="41"/>
      <c r="D2160" s="227" t="s">
        <v>245</v>
      </c>
      <c r="E2160" s="41"/>
      <c r="F2160" s="228" t="s">
        <v>1900</v>
      </c>
      <c r="G2160" s="41"/>
      <c r="H2160" s="41"/>
      <c r="I2160" s="229"/>
      <c r="J2160" s="41"/>
      <c r="K2160" s="41"/>
      <c r="L2160" s="45"/>
      <c r="M2160" s="230"/>
      <c r="N2160" s="231"/>
      <c r="O2160" s="85"/>
      <c r="P2160" s="85"/>
      <c r="Q2160" s="85"/>
      <c r="R2160" s="85"/>
      <c r="S2160" s="85"/>
      <c r="T2160" s="86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T2160" s="18" t="s">
        <v>245</v>
      </c>
      <c r="AU2160" s="18" t="s">
        <v>78</v>
      </c>
    </row>
    <row r="2161" s="2" customFormat="1">
      <c r="A2161" s="39"/>
      <c r="B2161" s="40"/>
      <c r="C2161" s="41"/>
      <c r="D2161" s="232" t="s">
        <v>246</v>
      </c>
      <c r="E2161" s="41"/>
      <c r="F2161" s="233" t="s">
        <v>1902</v>
      </c>
      <c r="G2161" s="41"/>
      <c r="H2161" s="41"/>
      <c r="I2161" s="229"/>
      <c r="J2161" s="41"/>
      <c r="K2161" s="41"/>
      <c r="L2161" s="45"/>
      <c r="M2161" s="230"/>
      <c r="N2161" s="231"/>
      <c r="O2161" s="85"/>
      <c r="P2161" s="85"/>
      <c r="Q2161" s="85"/>
      <c r="R2161" s="85"/>
      <c r="S2161" s="85"/>
      <c r="T2161" s="86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T2161" s="18" t="s">
        <v>246</v>
      </c>
      <c r="AU2161" s="18" t="s">
        <v>78</v>
      </c>
    </row>
    <row r="2162" s="2" customFormat="1" ht="24.15" customHeight="1">
      <c r="A2162" s="39"/>
      <c r="B2162" s="40"/>
      <c r="C2162" s="214" t="s">
        <v>1210</v>
      </c>
      <c r="D2162" s="214" t="s">
        <v>240</v>
      </c>
      <c r="E2162" s="215" t="s">
        <v>1905</v>
      </c>
      <c r="F2162" s="216" t="s">
        <v>1906</v>
      </c>
      <c r="G2162" s="217" t="s">
        <v>384</v>
      </c>
      <c r="H2162" s="218">
        <v>2.8239999999999998</v>
      </c>
      <c r="I2162" s="219"/>
      <c r="J2162" s="220">
        <f>ROUND(I2162*H2162,2)</f>
        <v>0</v>
      </c>
      <c r="K2162" s="216" t="s">
        <v>243</v>
      </c>
      <c r="L2162" s="45"/>
      <c r="M2162" s="221" t="s">
        <v>19</v>
      </c>
      <c r="N2162" s="222" t="s">
        <v>40</v>
      </c>
      <c r="O2162" s="85"/>
      <c r="P2162" s="223">
        <f>O2162*H2162</f>
        <v>0</v>
      </c>
      <c r="Q2162" s="223">
        <v>0</v>
      </c>
      <c r="R2162" s="223">
        <f>Q2162*H2162</f>
        <v>0</v>
      </c>
      <c r="S2162" s="223">
        <v>0</v>
      </c>
      <c r="T2162" s="224">
        <f>S2162*H2162</f>
        <v>0</v>
      </c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R2162" s="225" t="s">
        <v>295</v>
      </c>
      <c r="AT2162" s="225" t="s">
        <v>240</v>
      </c>
      <c r="AU2162" s="225" t="s">
        <v>78</v>
      </c>
      <c r="AY2162" s="18" t="s">
        <v>238</v>
      </c>
      <c r="BE2162" s="226">
        <f>IF(N2162="základní",J2162,0)</f>
        <v>0</v>
      </c>
      <c r="BF2162" s="226">
        <f>IF(N2162="snížená",J2162,0)</f>
        <v>0</v>
      </c>
      <c r="BG2162" s="226">
        <f>IF(N2162="zákl. přenesená",J2162,0)</f>
        <v>0</v>
      </c>
      <c r="BH2162" s="226">
        <f>IF(N2162="sníž. přenesená",J2162,0)</f>
        <v>0</v>
      </c>
      <c r="BI2162" s="226">
        <f>IF(N2162="nulová",J2162,0)</f>
        <v>0</v>
      </c>
      <c r="BJ2162" s="18" t="s">
        <v>76</v>
      </c>
      <c r="BK2162" s="226">
        <f>ROUND(I2162*H2162,2)</f>
        <v>0</v>
      </c>
      <c r="BL2162" s="18" t="s">
        <v>295</v>
      </c>
      <c r="BM2162" s="225" t="s">
        <v>1907</v>
      </c>
    </row>
    <row r="2163" s="2" customFormat="1">
      <c r="A2163" s="39"/>
      <c r="B2163" s="40"/>
      <c r="C2163" s="41"/>
      <c r="D2163" s="227" t="s">
        <v>245</v>
      </c>
      <c r="E2163" s="41"/>
      <c r="F2163" s="228" t="s">
        <v>1906</v>
      </c>
      <c r="G2163" s="41"/>
      <c r="H2163" s="41"/>
      <c r="I2163" s="229"/>
      <c r="J2163" s="41"/>
      <c r="K2163" s="41"/>
      <c r="L2163" s="45"/>
      <c r="M2163" s="230"/>
      <c r="N2163" s="231"/>
      <c r="O2163" s="85"/>
      <c r="P2163" s="85"/>
      <c r="Q2163" s="85"/>
      <c r="R2163" s="85"/>
      <c r="S2163" s="85"/>
      <c r="T2163" s="86"/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T2163" s="18" t="s">
        <v>245</v>
      </c>
      <c r="AU2163" s="18" t="s">
        <v>78</v>
      </c>
    </row>
    <row r="2164" s="2" customFormat="1">
      <c r="A2164" s="39"/>
      <c r="B2164" s="40"/>
      <c r="C2164" s="41"/>
      <c r="D2164" s="232" t="s">
        <v>246</v>
      </c>
      <c r="E2164" s="41"/>
      <c r="F2164" s="233" t="s">
        <v>1908</v>
      </c>
      <c r="G2164" s="41"/>
      <c r="H2164" s="41"/>
      <c r="I2164" s="229"/>
      <c r="J2164" s="41"/>
      <c r="K2164" s="41"/>
      <c r="L2164" s="45"/>
      <c r="M2164" s="230"/>
      <c r="N2164" s="231"/>
      <c r="O2164" s="85"/>
      <c r="P2164" s="85"/>
      <c r="Q2164" s="85"/>
      <c r="R2164" s="85"/>
      <c r="S2164" s="85"/>
      <c r="T2164" s="86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T2164" s="18" t="s">
        <v>246</v>
      </c>
      <c r="AU2164" s="18" t="s">
        <v>78</v>
      </c>
    </row>
    <row r="2165" s="2" customFormat="1" ht="24.15" customHeight="1">
      <c r="A2165" s="39"/>
      <c r="B2165" s="40"/>
      <c r="C2165" s="214" t="s">
        <v>1909</v>
      </c>
      <c r="D2165" s="214" t="s">
        <v>240</v>
      </c>
      <c r="E2165" s="215" t="s">
        <v>1905</v>
      </c>
      <c r="F2165" s="216" t="s">
        <v>1906</v>
      </c>
      <c r="G2165" s="217" t="s">
        <v>384</v>
      </c>
      <c r="H2165" s="218">
        <v>2.8239999999999998</v>
      </c>
      <c r="I2165" s="219"/>
      <c r="J2165" s="220">
        <f>ROUND(I2165*H2165,2)</f>
        <v>0</v>
      </c>
      <c r="K2165" s="216" t="s">
        <v>243</v>
      </c>
      <c r="L2165" s="45"/>
      <c r="M2165" s="221" t="s">
        <v>19</v>
      </c>
      <c r="N2165" s="222" t="s">
        <v>40</v>
      </c>
      <c r="O2165" s="85"/>
      <c r="P2165" s="223">
        <f>O2165*H2165</f>
        <v>0</v>
      </c>
      <c r="Q2165" s="223">
        <v>0</v>
      </c>
      <c r="R2165" s="223">
        <f>Q2165*H2165</f>
        <v>0</v>
      </c>
      <c r="S2165" s="223">
        <v>0</v>
      </c>
      <c r="T2165" s="224">
        <f>S2165*H2165</f>
        <v>0</v>
      </c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R2165" s="225" t="s">
        <v>295</v>
      </c>
      <c r="AT2165" s="225" t="s">
        <v>240</v>
      </c>
      <c r="AU2165" s="225" t="s">
        <v>78</v>
      </c>
      <c r="AY2165" s="18" t="s">
        <v>238</v>
      </c>
      <c r="BE2165" s="226">
        <f>IF(N2165="základní",J2165,0)</f>
        <v>0</v>
      </c>
      <c r="BF2165" s="226">
        <f>IF(N2165="snížená",J2165,0)</f>
        <v>0</v>
      </c>
      <c r="BG2165" s="226">
        <f>IF(N2165="zákl. přenesená",J2165,0)</f>
        <v>0</v>
      </c>
      <c r="BH2165" s="226">
        <f>IF(N2165="sníž. přenesená",J2165,0)</f>
        <v>0</v>
      </c>
      <c r="BI2165" s="226">
        <f>IF(N2165="nulová",J2165,0)</f>
        <v>0</v>
      </c>
      <c r="BJ2165" s="18" t="s">
        <v>76</v>
      </c>
      <c r="BK2165" s="226">
        <f>ROUND(I2165*H2165,2)</f>
        <v>0</v>
      </c>
      <c r="BL2165" s="18" t="s">
        <v>295</v>
      </c>
      <c r="BM2165" s="225" t="s">
        <v>1910</v>
      </c>
    </row>
    <row r="2166" s="2" customFormat="1">
      <c r="A2166" s="39"/>
      <c r="B2166" s="40"/>
      <c r="C2166" s="41"/>
      <c r="D2166" s="227" t="s">
        <v>245</v>
      </c>
      <c r="E2166" s="41"/>
      <c r="F2166" s="228" t="s">
        <v>1906</v>
      </c>
      <c r="G2166" s="41"/>
      <c r="H2166" s="41"/>
      <c r="I2166" s="229"/>
      <c r="J2166" s="41"/>
      <c r="K2166" s="41"/>
      <c r="L2166" s="45"/>
      <c r="M2166" s="230"/>
      <c r="N2166" s="231"/>
      <c r="O2166" s="85"/>
      <c r="P2166" s="85"/>
      <c r="Q2166" s="85"/>
      <c r="R2166" s="85"/>
      <c r="S2166" s="85"/>
      <c r="T2166" s="86"/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T2166" s="18" t="s">
        <v>245</v>
      </c>
      <c r="AU2166" s="18" t="s">
        <v>78</v>
      </c>
    </row>
    <row r="2167" s="2" customFormat="1">
      <c r="A2167" s="39"/>
      <c r="B2167" s="40"/>
      <c r="C2167" s="41"/>
      <c r="D2167" s="232" t="s">
        <v>246</v>
      </c>
      <c r="E2167" s="41"/>
      <c r="F2167" s="233" t="s">
        <v>1908</v>
      </c>
      <c r="G2167" s="41"/>
      <c r="H2167" s="41"/>
      <c r="I2167" s="229"/>
      <c r="J2167" s="41"/>
      <c r="K2167" s="41"/>
      <c r="L2167" s="45"/>
      <c r="M2167" s="230"/>
      <c r="N2167" s="231"/>
      <c r="O2167" s="85"/>
      <c r="P2167" s="85"/>
      <c r="Q2167" s="85"/>
      <c r="R2167" s="85"/>
      <c r="S2167" s="85"/>
      <c r="T2167" s="86"/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T2167" s="18" t="s">
        <v>246</v>
      </c>
      <c r="AU2167" s="18" t="s">
        <v>78</v>
      </c>
    </row>
    <row r="2168" s="12" customFormat="1" ht="22.8" customHeight="1">
      <c r="A2168" s="12"/>
      <c r="B2168" s="198"/>
      <c r="C2168" s="199"/>
      <c r="D2168" s="200" t="s">
        <v>68</v>
      </c>
      <c r="E2168" s="212" t="s">
        <v>1911</v>
      </c>
      <c r="F2168" s="212" t="s">
        <v>1912</v>
      </c>
      <c r="G2168" s="199"/>
      <c r="H2168" s="199"/>
      <c r="I2168" s="202"/>
      <c r="J2168" s="213">
        <f>BK2168</f>
        <v>0</v>
      </c>
      <c r="K2168" s="199"/>
      <c r="L2168" s="204"/>
      <c r="M2168" s="205"/>
      <c r="N2168" s="206"/>
      <c r="O2168" s="206"/>
      <c r="P2168" s="207">
        <f>SUM(P2169:P2182)</f>
        <v>0</v>
      </c>
      <c r="Q2168" s="206"/>
      <c r="R2168" s="207">
        <f>SUM(R2169:R2182)</f>
        <v>0.00116</v>
      </c>
      <c r="S2168" s="206"/>
      <c r="T2168" s="208">
        <f>SUM(T2169:T2182)</f>
        <v>0</v>
      </c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R2168" s="209" t="s">
        <v>78</v>
      </c>
      <c r="AT2168" s="210" t="s">
        <v>68</v>
      </c>
      <c r="AU2168" s="210" t="s">
        <v>76</v>
      </c>
      <c r="AY2168" s="209" t="s">
        <v>238</v>
      </c>
      <c r="BK2168" s="211">
        <f>SUM(BK2169:BK2182)</f>
        <v>0</v>
      </c>
    </row>
    <row r="2169" s="2" customFormat="1" ht="24.15" customHeight="1">
      <c r="A2169" s="39"/>
      <c r="B2169" s="40"/>
      <c r="C2169" s="214" t="s">
        <v>1221</v>
      </c>
      <c r="D2169" s="214" t="s">
        <v>240</v>
      </c>
      <c r="E2169" s="215" t="s">
        <v>1913</v>
      </c>
      <c r="F2169" s="216" t="s">
        <v>1914</v>
      </c>
      <c r="G2169" s="217" t="s">
        <v>281</v>
      </c>
      <c r="H2169" s="218">
        <v>4</v>
      </c>
      <c r="I2169" s="219"/>
      <c r="J2169" s="220">
        <f>ROUND(I2169*H2169,2)</f>
        <v>0</v>
      </c>
      <c r="K2169" s="216" t="s">
        <v>243</v>
      </c>
      <c r="L2169" s="45"/>
      <c r="M2169" s="221" t="s">
        <v>19</v>
      </c>
      <c r="N2169" s="222" t="s">
        <v>40</v>
      </c>
      <c r="O2169" s="85"/>
      <c r="P2169" s="223">
        <f>O2169*H2169</f>
        <v>0</v>
      </c>
      <c r="Q2169" s="223">
        <v>3.0000000000000001E-05</v>
      </c>
      <c r="R2169" s="223">
        <f>Q2169*H2169</f>
        <v>0.00012</v>
      </c>
      <c r="S2169" s="223">
        <v>0</v>
      </c>
      <c r="T2169" s="224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25" t="s">
        <v>295</v>
      </c>
      <c r="AT2169" s="225" t="s">
        <v>240</v>
      </c>
      <c r="AU2169" s="225" t="s">
        <v>78</v>
      </c>
      <c r="AY2169" s="18" t="s">
        <v>238</v>
      </c>
      <c r="BE2169" s="226">
        <f>IF(N2169="základní",J2169,0)</f>
        <v>0</v>
      </c>
      <c r="BF2169" s="226">
        <f>IF(N2169="snížená",J2169,0)</f>
        <v>0</v>
      </c>
      <c r="BG2169" s="226">
        <f>IF(N2169="zákl. přenesená",J2169,0)</f>
        <v>0</v>
      </c>
      <c r="BH2169" s="226">
        <f>IF(N2169="sníž. přenesená",J2169,0)</f>
        <v>0</v>
      </c>
      <c r="BI2169" s="226">
        <f>IF(N2169="nulová",J2169,0)</f>
        <v>0</v>
      </c>
      <c r="BJ2169" s="18" t="s">
        <v>76</v>
      </c>
      <c r="BK2169" s="226">
        <f>ROUND(I2169*H2169,2)</f>
        <v>0</v>
      </c>
      <c r="BL2169" s="18" t="s">
        <v>295</v>
      </c>
      <c r="BM2169" s="225" t="s">
        <v>1915</v>
      </c>
    </row>
    <row r="2170" s="2" customFormat="1">
      <c r="A2170" s="39"/>
      <c r="B2170" s="40"/>
      <c r="C2170" s="41"/>
      <c r="D2170" s="227" t="s">
        <v>245</v>
      </c>
      <c r="E2170" s="41"/>
      <c r="F2170" s="228" t="s">
        <v>1914</v>
      </c>
      <c r="G2170" s="41"/>
      <c r="H2170" s="41"/>
      <c r="I2170" s="229"/>
      <c r="J2170" s="41"/>
      <c r="K2170" s="41"/>
      <c r="L2170" s="45"/>
      <c r="M2170" s="230"/>
      <c r="N2170" s="231"/>
      <c r="O2170" s="85"/>
      <c r="P2170" s="85"/>
      <c r="Q2170" s="85"/>
      <c r="R2170" s="85"/>
      <c r="S2170" s="85"/>
      <c r="T2170" s="86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T2170" s="18" t="s">
        <v>245</v>
      </c>
      <c r="AU2170" s="18" t="s">
        <v>78</v>
      </c>
    </row>
    <row r="2171" s="2" customFormat="1">
      <c r="A2171" s="39"/>
      <c r="B2171" s="40"/>
      <c r="C2171" s="41"/>
      <c r="D2171" s="232" t="s">
        <v>246</v>
      </c>
      <c r="E2171" s="41"/>
      <c r="F2171" s="233" t="s">
        <v>1916</v>
      </c>
      <c r="G2171" s="41"/>
      <c r="H2171" s="41"/>
      <c r="I2171" s="229"/>
      <c r="J2171" s="41"/>
      <c r="K2171" s="41"/>
      <c r="L2171" s="45"/>
      <c r="M2171" s="230"/>
      <c r="N2171" s="231"/>
      <c r="O2171" s="85"/>
      <c r="P2171" s="85"/>
      <c r="Q2171" s="85"/>
      <c r="R2171" s="85"/>
      <c r="S2171" s="85"/>
      <c r="T2171" s="86"/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T2171" s="18" t="s">
        <v>246</v>
      </c>
      <c r="AU2171" s="18" t="s">
        <v>78</v>
      </c>
    </row>
    <row r="2172" s="2" customFormat="1" ht="24.15" customHeight="1">
      <c r="A2172" s="39"/>
      <c r="B2172" s="40"/>
      <c r="C2172" s="277" t="s">
        <v>1917</v>
      </c>
      <c r="D2172" s="277" t="s">
        <v>425</v>
      </c>
      <c r="E2172" s="278" t="s">
        <v>1918</v>
      </c>
      <c r="F2172" s="279" t="s">
        <v>1919</v>
      </c>
      <c r="G2172" s="280" t="s">
        <v>281</v>
      </c>
      <c r="H2172" s="281">
        <v>4</v>
      </c>
      <c r="I2172" s="282"/>
      <c r="J2172" s="283">
        <f>ROUND(I2172*H2172,2)</f>
        <v>0</v>
      </c>
      <c r="K2172" s="279" t="s">
        <v>581</v>
      </c>
      <c r="L2172" s="284"/>
      <c r="M2172" s="285" t="s">
        <v>19</v>
      </c>
      <c r="N2172" s="286" t="s">
        <v>40</v>
      </c>
      <c r="O2172" s="85"/>
      <c r="P2172" s="223">
        <f>O2172*H2172</f>
        <v>0</v>
      </c>
      <c r="Q2172" s="223">
        <v>0.00025999999999999998</v>
      </c>
      <c r="R2172" s="223">
        <f>Q2172*H2172</f>
        <v>0.0010399999999999999</v>
      </c>
      <c r="S2172" s="223">
        <v>0</v>
      </c>
      <c r="T2172" s="224">
        <f>S2172*H2172</f>
        <v>0</v>
      </c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R2172" s="225" t="s">
        <v>371</v>
      </c>
      <c r="AT2172" s="225" t="s">
        <v>425</v>
      </c>
      <c r="AU2172" s="225" t="s">
        <v>78</v>
      </c>
      <c r="AY2172" s="18" t="s">
        <v>238</v>
      </c>
      <c r="BE2172" s="226">
        <f>IF(N2172="základní",J2172,0)</f>
        <v>0</v>
      </c>
      <c r="BF2172" s="226">
        <f>IF(N2172="snížená",J2172,0)</f>
        <v>0</v>
      </c>
      <c r="BG2172" s="226">
        <f>IF(N2172="zákl. přenesená",J2172,0)</f>
        <v>0</v>
      </c>
      <c r="BH2172" s="226">
        <f>IF(N2172="sníž. přenesená",J2172,0)</f>
        <v>0</v>
      </c>
      <c r="BI2172" s="226">
        <f>IF(N2172="nulová",J2172,0)</f>
        <v>0</v>
      </c>
      <c r="BJ2172" s="18" t="s">
        <v>76</v>
      </c>
      <c r="BK2172" s="226">
        <f>ROUND(I2172*H2172,2)</f>
        <v>0</v>
      </c>
      <c r="BL2172" s="18" t="s">
        <v>295</v>
      </c>
      <c r="BM2172" s="225" t="s">
        <v>1920</v>
      </c>
    </row>
    <row r="2173" s="2" customFormat="1">
      <c r="A2173" s="39"/>
      <c r="B2173" s="40"/>
      <c r="C2173" s="41"/>
      <c r="D2173" s="227" t="s">
        <v>245</v>
      </c>
      <c r="E2173" s="41"/>
      <c r="F2173" s="228" t="s">
        <v>1919</v>
      </c>
      <c r="G2173" s="41"/>
      <c r="H2173" s="41"/>
      <c r="I2173" s="229"/>
      <c r="J2173" s="41"/>
      <c r="K2173" s="41"/>
      <c r="L2173" s="45"/>
      <c r="M2173" s="230"/>
      <c r="N2173" s="231"/>
      <c r="O2173" s="85"/>
      <c r="P2173" s="85"/>
      <c r="Q2173" s="85"/>
      <c r="R2173" s="85"/>
      <c r="S2173" s="85"/>
      <c r="T2173" s="86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T2173" s="18" t="s">
        <v>245</v>
      </c>
      <c r="AU2173" s="18" t="s">
        <v>78</v>
      </c>
    </row>
    <row r="2174" s="2" customFormat="1" ht="16.5" customHeight="1">
      <c r="A2174" s="39"/>
      <c r="B2174" s="40"/>
      <c r="C2174" s="214" t="s">
        <v>1232</v>
      </c>
      <c r="D2174" s="214" t="s">
        <v>240</v>
      </c>
      <c r="E2174" s="215" t="s">
        <v>1921</v>
      </c>
      <c r="F2174" s="216" t="s">
        <v>1922</v>
      </c>
      <c r="G2174" s="217" t="s">
        <v>107</v>
      </c>
      <c r="H2174" s="218">
        <v>154.606</v>
      </c>
      <c r="I2174" s="219"/>
      <c r="J2174" s="220">
        <f>ROUND(I2174*H2174,2)</f>
        <v>0</v>
      </c>
      <c r="K2174" s="216" t="s">
        <v>243</v>
      </c>
      <c r="L2174" s="45"/>
      <c r="M2174" s="221" t="s">
        <v>19</v>
      </c>
      <c r="N2174" s="222" t="s">
        <v>40</v>
      </c>
      <c r="O2174" s="85"/>
      <c r="P2174" s="223">
        <f>O2174*H2174</f>
        <v>0</v>
      </c>
      <c r="Q2174" s="223">
        <v>0</v>
      </c>
      <c r="R2174" s="223">
        <f>Q2174*H2174</f>
        <v>0</v>
      </c>
      <c r="S2174" s="223">
        <v>0</v>
      </c>
      <c r="T2174" s="224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25" t="s">
        <v>295</v>
      </c>
      <c r="AT2174" s="225" t="s">
        <v>240</v>
      </c>
      <c r="AU2174" s="225" t="s">
        <v>78</v>
      </c>
      <c r="AY2174" s="18" t="s">
        <v>238</v>
      </c>
      <c r="BE2174" s="226">
        <f>IF(N2174="základní",J2174,0)</f>
        <v>0</v>
      </c>
      <c r="BF2174" s="226">
        <f>IF(N2174="snížená",J2174,0)</f>
        <v>0</v>
      </c>
      <c r="BG2174" s="226">
        <f>IF(N2174="zákl. přenesená",J2174,0)</f>
        <v>0</v>
      </c>
      <c r="BH2174" s="226">
        <f>IF(N2174="sníž. přenesená",J2174,0)</f>
        <v>0</v>
      </c>
      <c r="BI2174" s="226">
        <f>IF(N2174="nulová",J2174,0)</f>
        <v>0</v>
      </c>
      <c r="BJ2174" s="18" t="s">
        <v>76</v>
      </c>
      <c r="BK2174" s="226">
        <f>ROUND(I2174*H2174,2)</f>
        <v>0</v>
      </c>
      <c r="BL2174" s="18" t="s">
        <v>295</v>
      </c>
      <c r="BM2174" s="225" t="s">
        <v>1923</v>
      </c>
    </row>
    <row r="2175" s="2" customFormat="1">
      <c r="A2175" s="39"/>
      <c r="B2175" s="40"/>
      <c r="C2175" s="41"/>
      <c r="D2175" s="227" t="s">
        <v>245</v>
      </c>
      <c r="E2175" s="41"/>
      <c r="F2175" s="228" t="s">
        <v>1922</v>
      </c>
      <c r="G2175" s="41"/>
      <c r="H2175" s="41"/>
      <c r="I2175" s="229"/>
      <c r="J2175" s="41"/>
      <c r="K2175" s="41"/>
      <c r="L2175" s="45"/>
      <c r="M2175" s="230"/>
      <c r="N2175" s="231"/>
      <c r="O2175" s="85"/>
      <c r="P2175" s="85"/>
      <c r="Q2175" s="85"/>
      <c r="R2175" s="85"/>
      <c r="S2175" s="85"/>
      <c r="T2175" s="86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T2175" s="18" t="s">
        <v>245</v>
      </c>
      <c r="AU2175" s="18" t="s">
        <v>78</v>
      </c>
    </row>
    <row r="2176" s="2" customFormat="1">
      <c r="A2176" s="39"/>
      <c r="B2176" s="40"/>
      <c r="C2176" s="41"/>
      <c r="D2176" s="232" t="s">
        <v>246</v>
      </c>
      <c r="E2176" s="41"/>
      <c r="F2176" s="233" t="s">
        <v>1924</v>
      </c>
      <c r="G2176" s="41"/>
      <c r="H2176" s="41"/>
      <c r="I2176" s="229"/>
      <c r="J2176" s="41"/>
      <c r="K2176" s="41"/>
      <c r="L2176" s="45"/>
      <c r="M2176" s="230"/>
      <c r="N2176" s="231"/>
      <c r="O2176" s="85"/>
      <c r="P2176" s="85"/>
      <c r="Q2176" s="85"/>
      <c r="R2176" s="85"/>
      <c r="S2176" s="85"/>
      <c r="T2176" s="86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T2176" s="18" t="s">
        <v>246</v>
      </c>
      <c r="AU2176" s="18" t="s">
        <v>78</v>
      </c>
    </row>
    <row r="2177" s="13" customFormat="1">
      <c r="A2177" s="13"/>
      <c r="B2177" s="234"/>
      <c r="C2177" s="235"/>
      <c r="D2177" s="227" t="s">
        <v>248</v>
      </c>
      <c r="E2177" s="236" t="s">
        <v>19</v>
      </c>
      <c r="F2177" s="237" t="s">
        <v>493</v>
      </c>
      <c r="G2177" s="235"/>
      <c r="H2177" s="236" t="s">
        <v>19</v>
      </c>
      <c r="I2177" s="238"/>
      <c r="J2177" s="235"/>
      <c r="K2177" s="235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3" t="s">
        <v>248</v>
      </c>
      <c r="AU2177" s="243" t="s">
        <v>78</v>
      </c>
      <c r="AV2177" s="13" t="s">
        <v>76</v>
      </c>
      <c r="AW2177" s="13" t="s">
        <v>32</v>
      </c>
      <c r="AX2177" s="13" t="s">
        <v>69</v>
      </c>
      <c r="AY2177" s="243" t="s">
        <v>238</v>
      </c>
    </row>
    <row r="2178" s="13" customFormat="1">
      <c r="A2178" s="13"/>
      <c r="B2178" s="234"/>
      <c r="C2178" s="235"/>
      <c r="D2178" s="227" t="s">
        <v>248</v>
      </c>
      <c r="E2178" s="236" t="s">
        <v>19</v>
      </c>
      <c r="F2178" s="237" t="s">
        <v>494</v>
      </c>
      <c r="G2178" s="235"/>
      <c r="H2178" s="236" t="s">
        <v>19</v>
      </c>
      <c r="I2178" s="238"/>
      <c r="J2178" s="235"/>
      <c r="K2178" s="235"/>
      <c r="L2178" s="239"/>
      <c r="M2178" s="240"/>
      <c r="N2178" s="241"/>
      <c r="O2178" s="241"/>
      <c r="P2178" s="241"/>
      <c r="Q2178" s="241"/>
      <c r="R2178" s="241"/>
      <c r="S2178" s="241"/>
      <c r="T2178" s="24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3" t="s">
        <v>248</v>
      </c>
      <c r="AU2178" s="243" t="s">
        <v>78</v>
      </c>
      <c r="AV2178" s="13" t="s">
        <v>76</v>
      </c>
      <c r="AW2178" s="13" t="s">
        <v>32</v>
      </c>
      <c r="AX2178" s="13" t="s">
        <v>69</v>
      </c>
      <c r="AY2178" s="243" t="s">
        <v>238</v>
      </c>
    </row>
    <row r="2179" s="13" customFormat="1">
      <c r="A2179" s="13"/>
      <c r="B2179" s="234"/>
      <c r="C2179" s="235"/>
      <c r="D2179" s="227" t="s">
        <v>248</v>
      </c>
      <c r="E2179" s="236" t="s">
        <v>19</v>
      </c>
      <c r="F2179" s="237" t="s">
        <v>1925</v>
      </c>
      <c r="G2179" s="235"/>
      <c r="H2179" s="236" t="s">
        <v>19</v>
      </c>
      <c r="I2179" s="238"/>
      <c r="J2179" s="235"/>
      <c r="K2179" s="235"/>
      <c r="L2179" s="239"/>
      <c r="M2179" s="240"/>
      <c r="N2179" s="241"/>
      <c r="O2179" s="241"/>
      <c r="P2179" s="241"/>
      <c r="Q2179" s="241"/>
      <c r="R2179" s="241"/>
      <c r="S2179" s="241"/>
      <c r="T2179" s="24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3" t="s">
        <v>248</v>
      </c>
      <c r="AU2179" s="243" t="s">
        <v>78</v>
      </c>
      <c r="AV2179" s="13" t="s">
        <v>76</v>
      </c>
      <c r="AW2179" s="13" t="s">
        <v>32</v>
      </c>
      <c r="AX2179" s="13" t="s">
        <v>69</v>
      </c>
      <c r="AY2179" s="243" t="s">
        <v>238</v>
      </c>
    </row>
    <row r="2180" s="14" customFormat="1">
      <c r="A2180" s="14"/>
      <c r="B2180" s="244"/>
      <c r="C2180" s="245"/>
      <c r="D2180" s="227" t="s">
        <v>248</v>
      </c>
      <c r="E2180" s="246" t="s">
        <v>19</v>
      </c>
      <c r="F2180" s="247" t="s">
        <v>1926</v>
      </c>
      <c r="G2180" s="245"/>
      <c r="H2180" s="248">
        <v>117.356</v>
      </c>
      <c r="I2180" s="249"/>
      <c r="J2180" s="245"/>
      <c r="K2180" s="245"/>
      <c r="L2180" s="250"/>
      <c r="M2180" s="251"/>
      <c r="N2180" s="252"/>
      <c r="O2180" s="252"/>
      <c r="P2180" s="252"/>
      <c r="Q2180" s="252"/>
      <c r="R2180" s="252"/>
      <c r="S2180" s="252"/>
      <c r="T2180" s="25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4" t="s">
        <v>248</v>
      </c>
      <c r="AU2180" s="254" t="s">
        <v>78</v>
      </c>
      <c r="AV2180" s="14" t="s">
        <v>78</v>
      </c>
      <c r="AW2180" s="14" t="s">
        <v>32</v>
      </c>
      <c r="AX2180" s="14" t="s">
        <v>69</v>
      </c>
      <c r="AY2180" s="254" t="s">
        <v>238</v>
      </c>
    </row>
    <row r="2181" s="14" customFormat="1">
      <c r="A2181" s="14"/>
      <c r="B2181" s="244"/>
      <c r="C2181" s="245"/>
      <c r="D2181" s="227" t="s">
        <v>248</v>
      </c>
      <c r="E2181" s="246" t="s">
        <v>19</v>
      </c>
      <c r="F2181" s="247" t="s">
        <v>1927</v>
      </c>
      <c r="G2181" s="245"/>
      <c r="H2181" s="248">
        <v>37.25</v>
      </c>
      <c r="I2181" s="249"/>
      <c r="J2181" s="245"/>
      <c r="K2181" s="245"/>
      <c r="L2181" s="250"/>
      <c r="M2181" s="251"/>
      <c r="N2181" s="252"/>
      <c r="O2181" s="252"/>
      <c r="P2181" s="252"/>
      <c r="Q2181" s="252"/>
      <c r="R2181" s="252"/>
      <c r="S2181" s="252"/>
      <c r="T2181" s="253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4" t="s">
        <v>248</v>
      </c>
      <c r="AU2181" s="254" t="s">
        <v>78</v>
      </c>
      <c r="AV2181" s="14" t="s">
        <v>78</v>
      </c>
      <c r="AW2181" s="14" t="s">
        <v>32</v>
      </c>
      <c r="AX2181" s="14" t="s">
        <v>69</v>
      </c>
      <c r="AY2181" s="254" t="s">
        <v>238</v>
      </c>
    </row>
    <row r="2182" s="15" customFormat="1">
      <c r="A2182" s="15"/>
      <c r="B2182" s="255"/>
      <c r="C2182" s="256"/>
      <c r="D2182" s="227" t="s">
        <v>248</v>
      </c>
      <c r="E2182" s="257" t="s">
        <v>19</v>
      </c>
      <c r="F2182" s="258" t="s">
        <v>253</v>
      </c>
      <c r="G2182" s="256"/>
      <c r="H2182" s="259">
        <v>154.606</v>
      </c>
      <c r="I2182" s="260"/>
      <c r="J2182" s="256"/>
      <c r="K2182" s="256"/>
      <c r="L2182" s="261"/>
      <c r="M2182" s="262"/>
      <c r="N2182" s="263"/>
      <c r="O2182" s="263"/>
      <c r="P2182" s="263"/>
      <c r="Q2182" s="263"/>
      <c r="R2182" s="263"/>
      <c r="S2182" s="263"/>
      <c r="T2182" s="264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65" t="s">
        <v>248</v>
      </c>
      <c r="AU2182" s="265" t="s">
        <v>78</v>
      </c>
      <c r="AV2182" s="15" t="s">
        <v>244</v>
      </c>
      <c r="AW2182" s="15" t="s">
        <v>32</v>
      </c>
      <c r="AX2182" s="15" t="s">
        <v>76</v>
      </c>
      <c r="AY2182" s="265" t="s">
        <v>238</v>
      </c>
    </row>
    <row r="2183" s="12" customFormat="1" ht="22.8" customHeight="1">
      <c r="A2183" s="12"/>
      <c r="B2183" s="198"/>
      <c r="C2183" s="199"/>
      <c r="D2183" s="200" t="s">
        <v>68</v>
      </c>
      <c r="E2183" s="212" t="s">
        <v>1928</v>
      </c>
      <c r="F2183" s="212" t="s">
        <v>1929</v>
      </c>
      <c r="G2183" s="199"/>
      <c r="H2183" s="199"/>
      <c r="I2183" s="202"/>
      <c r="J2183" s="213">
        <f>BK2183</f>
        <v>0</v>
      </c>
      <c r="K2183" s="199"/>
      <c r="L2183" s="204"/>
      <c r="M2183" s="205"/>
      <c r="N2183" s="206"/>
      <c r="O2183" s="206"/>
      <c r="P2183" s="207">
        <f>SUM(P2184:P2338)</f>
        <v>0</v>
      </c>
      <c r="Q2183" s="206"/>
      <c r="R2183" s="207">
        <f>SUM(R2184:R2338)</f>
        <v>0.0020799999999999998</v>
      </c>
      <c r="S2183" s="206"/>
      <c r="T2183" s="208">
        <f>SUM(T2184:T2338)</f>
        <v>1.0555300000000001</v>
      </c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R2183" s="209" t="s">
        <v>78</v>
      </c>
      <c r="AT2183" s="210" t="s">
        <v>68</v>
      </c>
      <c r="AU2183" s="210" t="s">
        <v>76</v>
      </c>
      <c r="AY2183" s="209" t="s">
        <v>238</v>
      </c>
      <c r="BK2183" s="211">
        <f>SUM(BK2184:BK2338)</f>
        <v>0</v>
      </c>
    </row>
    <row r="2184" s="2" customFormat="1" ht="16.5" customHeight="1">
      <c r="A2184" s="39"/>
      <c r="B2184" s="40"/>
      <c r="C2184" s="214" t="s">
        <v>1930</v>
      </c>
      <c r="D2184" s="214" t="s">
        <v>240</v>
      </c>
      <c r="E2184" s="215" t="s">
        <v>1931</v>
      </c>
      <c r="F2184" s="216" t="s">
        <v>1932</v>
      </c>
      <c r="G2184" s="217" t="s">
        <v>1933</v>
      </c>
      <c r="H2184" s="218">
        <v>12</v>
      </c>
      <c r="I2184" s="219"/>
      <c r="J2184" s="220">
        <f>ROUND(I2184*H2184,2)</f>
        <v>0</v>
      </c>
      <c r="K2184" s="216" t="s">
        <v>243</v>
      </c>
      <c r="L2184" s="45"/>
      <c r="M2184" s="221" t="s">
        <v>19</v>
      </c>
      <c r="N2184" s="222" t="s">
        <v>40</v>
      </c>
      <c r="O2184" s="85"/>
      <c r="P2184" s="223">
        <f>O2184*H2184</f>
        <v>0</v>
      </c>
      <c r="Q2184" s="223">
        <v>0</v>
      </c>
      <c r="R2184" s="223">
        <f>Q2184*H2184</f>
        <v>0</v>
      </c>
      <c r="S2184" s="223">
        <v>0.034200000000000001</v>
      </c>
      <c r="T2184" s="224">
        <f>S2184*H2184</f>
        <v>0.41039999999999999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25" t="s">
        <v>295</v>
      </c>
      <c r="AT2184" s="225" t="s">
        <v>240</v>
      </c>
      <c r="AU2184" s="225" t="s">
        <v>78</v>
      </c>
      <c r="AY2184" s="18" t="s">
        <v>238</v>
      </c>
      <c r="BE2184" s="226">
        <f>IF(N2184="základní",J2184,0)</f>
        <v>0</v>
      </c>
      <c r="BF2184" s="226">
        <f>IF(N2184="snížená",J2184,0)</f>
        <v>0</v>
      </c>
      <c r="BG2184" s="226">
        <f>IF(N2184="zákl. přenesená",J2184,0)</f>
        <v>0</v>
      </c>
      <c r="BH2184" s="226">
        <f>IF(N2184="sníž. přenesená",J2184,0)</f>
        <v>0</v>
      </c>
      <c r="BI2184" s="226">
        <f>IF(N2184="nulová",J2184,0)</f>
        <v>0</v>
      </c>
      <c r="BJ2184" s="18" t="s">
        <v>76</v>
      </c>
      <c r="BK2184" s="226">
        <f>ROUND(I2184*H2184,2)</f>
        <v>0</v>
      </c>
      <c r="BL2184" s="18" t="s">
        <v>295</v>
      </c>
      <c r="BM2184" s="225" t="s">
        <v>1934</v>
      </c>
    </row>
    <row r="2185" s="2" customFormat="1">
      <c r="A2185" s="39"/>
      <c r="B2185" s="40"/>
      <c r="C2185" s="41"/>
      <c r="D2185" s="227" t="s">
        <v>245</v>
      </c>
      <c r="E2185" s="41"/>
      <c r="F2185" s="228" t="s">
        <v>1932</v>
      </c>
      <c r="G2185" s="41"/>
      <c r="H2185" s="41"/>
      <c r="I2185" s="229"/>
      <c r="J2185" s="41"/>
      <c r="K2185" s="41"/>
      <c r="L2185" s="45"/>
      <c r="M2185" s="230"/>
      <c r="N2185" s="231"/>
      <c r="O2185" s="85"/>
      <c r="P2185" s="85"/>
      <c r="Q2185" s="85"/>
      <c r="R2185" s="85"/>
      <c r="S2185" s="85"/>
      <c r="T2185" s="86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T2185" s="18" t="s">
        <v>245</v>
      </c>
      <c r="AU2185" s="18" t="s">
        <v>78</v>
      </c>
    </row>
    <row r="2186" s="2" customFormat="1">
      <c r="A2186" s="39"/>
      <c r="B2186" s="40"/>
      <c r="C2186" s="41"/>
      <c r="D2186" s="232" t="s">
        <v>246</v>
      </c>
      <c r="E2186" s="41"/>
      <c r="F2186" s="233" t="s">
        <v>1935</v>
      </c>
      <c r="G2186" s="41"/>
      <c r="H2186" s="41"/>
      <c r="I2186" s="229"/>
      <c r="J2186" s="41"/>
      <c r="K2186" s="41"/>
      <c r="L2186" s="45"/>
      <c r="M2186" s="230"/>
      <c r="N2186" s="231"/>
      <c r="O2186" s="85"/>
      <c r="P2186" s="85"/>
      <c r="Q2186" s="85"/>
      <c r="R2186" s="85"/>
      <c r="S2186" s="85"/>
      <c r="T2186" s="86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T2186" s="18" t="s">
        <v>246</v>
      </c>
      <c r="AU2186" s="18" t="s">
        <v>78</v>
      </c>
    </row>
    <row r="2187" s="13" customFormat="1">
      <c r="A2187" s="13"/>
      <c r="B2187" s="234"/>
      <c r="C2187" s="235"/>
      <c r="D2187" s="227" t="s">
        <v>248</v>
      </c>
      <c r="E2187" s="236" t="s">
        <v>19</v>
      </c>
      <c r="F2187" s="237" t="s">
        <v>262</v>
      </c>
      <c r="G2187" s="235"/>
      <c r="H2187" s="236" t="s">
        <v>19</v>
      </c>
      <c r="I2187" s="238"/>
      <c r="J2187" s="235"/>
      <c r="K2187" s="235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248</v>
      </c>
      <c r="AU2187" s="243" t="s">
        <v>78</v>
      </c>
      <c r="AV2187" s="13" t="s">
        <v>76</v>
      </c>
      <c r="AW2187" s="13" t="s">
        <v>32</v>
      </c>
      <c r="AX2187" s="13" t="s">
        <v>69</v>
      </c>
      <c r="AY2187" s="243" t="s">
        <v>238</v>
      </c>
    </row>
    <row r="2188" s="14" customFormat="1">
      <c r="A2188" s="14"/>
      <c r="B2188" s="244"/>
      <c r="C2188" s="245"/>
      <c r="D2188" s="227" t="s">
        <v>248</v>
      </c>
      <c r="E2188" s="246" t="s">
        <v>19</v>
      </c>
      <c r="F2188" s="247" t="s">
        <v>1936</v>
      </c>
      <c r="G2188" s="245"/>
      <c r="H2188" s="248">
        <v>1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248</v>
      </c>
      <c r="AU2188" s="254" t="s">
        <v>78</v>
      </c>
      <c r="AV2188" s="14" t="s">
        <v>78</v>
      </c>
      <c r="AW2188" s="14" t="s">
        <v>32</v>
      </c>
      <c r="AX2188" s="14" t="s">
        <v>69</v>
      </c>
      <c r="AY2188" s="254" t="s">
        <v>238</v>
      </c>
    </row>
    <row r="2189" s="14" customFormat="1">
      <c r="A2189" s="14"/>
      <c r="B2189" s="244"/>
      <c r="C2189" s="245"/>
      <c r="D2189" s="227" t="s">
        <v>248</v>
      </c>
      <c r="E2189" s="246" t="s">
        <v>19</v>
      </c>
      <c r="F2189" s="247" t="s">
        <v>1937</v>
      </c>
      <c r="G2189" s="245"/>
      <c r="H2189" s="248">
        <v>2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248</v>
      </c>
      <c r="AU2189" s="254" t="s">
        <v>78</v>
      </c>
      <c r="AV2189" s="14" t="s">
        <v>78</v>
      </c>
      <c r="AW2189" s="14" t="s">
        <v>32</v>
      </c>
      <c r="AX2189" s="14" t="s">
        <v>69</v>
      </c>
      <c r="AY2189" s="254" t="s">
        <v>238</v>
      </c>
    </row>
    <row r="2190" s="14" customFormat="1">
      <c r="A2190" s="14"/>
      <c r="B2190" s="244"/>
      <c r="C2190" s="245"/>
      <c r="D2190" s="227" t="s">
        <v>248</v>
      </c>
      <c r="E2190" s="246" t="s">
        <v>19</v>
      </c>
      <c r="F2190" s="247" t="s">
        <v>1938</v>
      </c>
      <c r="G2190" s="245"/>
      <c r="H2190" s="248">
        <v>1</v>
      </c>
      <c r="I2190" s="249"/>
      <c r="J2190" s="245"/>
      <c r="K2190" s="245"/>
      <c r="L2190" s="250"/>
      <c r="M2190" s="251"/>
      <c r="N2190" s="252"/>
      <c r="O2190" s="252"/>
      <c r="P2190" s="252"/>
      <c r="Q2190" s="252"/>
      <c r="R2190" s="252"/>
      <c r="S2190" s="252"/>
      <c r="T2190" s="25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4" t="s">
        <v>248</v>
      </c>
      <c r="AU2190" s="254" t="s">
        <v>78</v>
      </c>
      <c r="AV2190" s="14" t="s">
        <v>78</v>
      </c>
      <c r="AW2190" s="14" t="s">
        <v>32</v>
      </c>
      <c r="AX2190" s="14" t="s">
        <v>69</v>
      </c>
      <c r="AY2190" s="254" t="s">
        <v>238</v>
      </c>
    </row>
    <row r="2191" s="14" customFormat="1">
      <c r="A2191" s="14"/>
      <c r="B2191" s="244"/>
      <c r="C2191" s="245"/>
      <c r="D2191" s="227" t="s">
        <v>248</v>
      </c>
      <c r="E2191" s="246" t="s">
        <v>19</v>
      </c>
      <c r="F2191" s="247" t="s">
        <v>1939</v>
      </c>
      <c r="G2191" s="245"/>
      <c r="H2191" s="248">
        <v>2</v>
      </c>
      <c r="I2191" s="249"/>
      <c r="J2191" s="245"/>
      <c r="K2191" s="245"/>
      <c r="L2191" s="250"/>
      <c r="M2191" s="251"/>
      <c r="N2191" s="252"/>
      <c r="O2191" s="252"/>
      <c r="P2191" s="252"/>
      <c r="Q2191" s="252"/>
      <c r="R2191" s="252"/>
      <c r="S2191" s="252"/>
      <c r="T2191" s="253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4" t="s">
        <v>248</v>
      </c>
      <c r="AU2191" s="254" t="s">
        <v>78</v>
      </c>
      <c r="AV2191" s="14" t="s">
        <v>78</v>
      </c>
      <c r="AW2191" s="14" t="s">
        <v>32</v>
      </c>
      <c r="AX2191" s="14" t="s">
        <v>69</v>
      </c>
      <c r="AY2191" s="254" t="s">
        <v>238</v>
      </c>
    </row>
    <row r="2192" s="16" customFormat="1">
      <c r="A2192" s="16"/>
      <c r="B2192" s="266"/>
      <c r="C2192" s="267"/>
      <c r="D2192" s="227" t="s">
        <v>248</v>
      </c>
      <c r="E2192" s="268" t="s">
        <v>19</v>
      </c>
      <c r="F2192" s="269" t="s">
        <v>264</v>
      </c>
      <c r="G2192" s="267"/>
      <c r="H2192" s="270">
        <v>6</v>
      </c>
      <c r="I2192" s="271"/>
      <c r="J2192" s="267"/>
      <c r="K2192" s="267"/>
      <c r="L2192" s="272"/>
      <c r="M2192" s="273"/>
      <c r="N2192" s="274"/>
      <c r="O2192" s="274"/>
      <c r="P2192" s="274"/>
      <c r="Q2192" s="274"/>
      <c r="R2192" s="274"/>
      <c r="S2192" s="274"/>
      <c r="T2192" s="275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T2192" s="276" t="s">
        <v>248</v>
      </c>
      <c r="AU2192" s="276" t="s">
        <v>78</v>
      </c>
      <c r="AV2192" s="16" t="s">
        <v>109</v>
      </c>
      <c r="AW2192" s="16" t="s">
        <v>32</v>
      </c>
      <c r="AX2192" s="16" t="s">
        <v>69</v>
      </c>
      <c r="AY2192" s="276" t="s">
        <v>238</v>
      </c>
    </row>
    <row r="2193" s="13" customFormat="1">
      <c r="A2193" s="13"/>
      <c r="B2193" s="234"/>
      <c r="C2193" s="235"/>
      <c r="D2193" s="227" t="s">
        <v>248</v>
      </c>
      <c r="E2193" s="236" t="s">
        <v>19</v>
      </c>
      <c r="F2193" s="237" t="s">
        <v>774</v>
      </c>
      <c r="G2193" s="235"/>
      <c r="H2193" s="236" t="s">
        <v>19</v>
      </c>
      <c r="I2193" s="238"/>
      <c r="J2193" s="235"/>
      <c r="K2193" s="235"/>
      <c r="L2193" s="239"/>
      <c r="M2193" s="240"/>
      <c r="N2193" s="241"/>
      <c r="O2193" s="241"/>
      <c r="P2193" s="241"/>
      <c r="Q2193" s="241"/>
      <c r="R2193" s="241"/>
      <c r="S2193" s="241"/>
      <c r="T2193" s="24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3" t="s">
        <v>248</v>
      </c>
      <c r="AU2193" s="243" t="s">
        <v>78</v>
      </c>
      <c r="AV2193" s="13" t="s">
        <v>76</v>
      </c>
      <c r="AW2193" s="13" t="s">
        <v>32</v>
      </c>
      <c r="AX2193" s="13" t="s">
        <v>69</v>
      </c>
      <c r="AY2193" s="243" t="s">
        <v>238</v>
      </c>
    </row>
    <row r="2194" s="14" customFormat="1">
      <c r="A2194" s="14"/>
      <c r="B2194" s="244"/>
      <c r="C2194" s="245"/>
      <c r="D2194" s="227" t="s">
        <v>248</v>
      </c>
      <c r="E2194" s="246" t="s">
        <v>19</v>
      </c>
      <c r="F2194" s="247" t="s">
        <v>1940</v>
      </c>
      <c r="G2194" s="245"/>
      <c r="H2194" s="248">
        <v>2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248</v>
      </c>
      <c r="AU2194" s="254" t="s">
        <v>78</v>
      </c>
      <c r="AV2194" s="14" t="s">
        <v>78</v>
      </c>
      <c r="AW2194" s="14" t="s">
        <v>32</v>
      </c>
      <c r="AX2194" s="14" t="s">
        <v>69</v>
      </c>
      <c r="AY2194" s="254" t="s">
        <v>238</v>
      </c>
    </row>
    <row r="2195" s="14" customFormat="1">
      <c r="A2195" s="14"/>
      <c r="B2195" s="244"/>
      <c r="C2195" s="245"/>
      <c r="D2195" s="227" t="s">
        <v>248</v>
      </c>
      <c r="E2195" s="246" t="s">
        <v>19</v>
      </c>
      <c r="F2195" s="247" t="s">
        <v>1941</v>
      </c>
      <c r="G2195" s="245"/>
      <c r="H2195" s="248">
        <v>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248</v>
      </c>
      <c r="AU2195" s="254" t="s">
        <v>78</v>
      </c>
      <c r="AV2195" s="14" t="s">
        <v>78</v>
      </c>
      <c r="AW2195" s="14" t="s">
        <v>32</v>
      </c>
      <c r="AX2195" s="14" t="s">
        <v>69</v>
      </c>
      <c r="AY2195" s="254" t="s">
        <v>238</v>
      </c>
    </row>
    <row r="2196" s="16" customFormat="1">
      <c r="A2196" s="16"/>
      <c r="B2196" s="266"/>
      <c r="C2196" s="267"/>
      <c r="D2196" s="227" t="s">
        <v>248</v>
      </c>
      <c r="E2196" s="268" t="s">
        <v>19</v>
      </c>
      <c r="F2196" s="269" t="s">
        <v>541</v>
      </c>
      <c r="G2196" s="267"/>
      <c r="H2196" s="270">
        <v>4</v>
      </c>
      <c r="I2196" s="271"/>
      <c r="J2196" s="267"/>
      <c r="K2196" s="267"/>
      <c r="L2196" s="272"/>
      <c r="M2196" s="273"/>
      <c r="N2196" s="274"/>
      <c r="O2196" s="274"/>
      <c r="P2196" s="274"/>
      <c r="Q2196" s="274"/>
      <c r="R2196" s="274"/>
      <c r="S2196" s="274"/>
      <c r="T2196" s="275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T2196" s="276" t="s">
        <v>248</v>
      </c>
      <c r="AU2196" s="276" t="s">
        <v>78</v>
      </c>
      <c r="AV2196" s="16" t="s">
        <v>109</v>
      </c>
      <c r="AW2196" s="16" t="s">
        <v>32</v>
      </c>
      <c r="AX2196" s="16" t="s">
        <v>69</v>
      </c>
      <c r="AY2196" s="276" t="s">
        <v>238</v>
      </c>
    </row>
    <row r="2197" s="13" customFormat="1">
      <c r="A2197" s="13"/>
      <c r="B2197" s="234"/>
      <c r="C2197" s="235"/>
      <c r="D2197" s="227" t="s">
        <v>248</v>
      </c>
      <c r="E2197" s="236" t="s">
        <v>19</v>
      </c>
      <c r="F2197" s="237" t="s">
        <v>779</v>
      </c>
      <c r="G2197" s="235"/>
      <c r="H2197" s="236" t="s">
        <v>19</v>
      </c>
      <c r="I2197" s="238"/>
      <c r="J2197" s="235"/>
      <c r="K2197" s="235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248</v>
      </c>
      <c r="AU2197" s="243" t="s">
        <v>78</v>
      </c>
      <c r="AV2197" s="13" t="s">
        <v>76</v>
      </c>
      <c r="AW2197" s="13" t="s">
        <v>32</v>
      </c>
      <c r="AX2197" s="13" t="s">
        <v>69</v>
      </c>
      <c r="AY2197" s="243" t="s">
        <v>238</v>
      </c>
    </row>
    <row r="2198" s="14" customFormat="1">
      <c r="A2198" s="14"/>
      <c r="B2198" s="244"/>
      <c r="C2198" s="245"/>
      <c r="D2198" s="227" t="s">
        <v>248</v>
      </c>
      <c r="E2198" s="246" t="s">
        <v>19</v>
      </c>
      <c r="F2198" s="247" t="s">
        <v>1942</v>
      </c>
      <c r="G2198" s="245"/>
      <c r="H2198" s="248">
        <v>2</v>
      </c>
      <c r="I2198" s="249"/>
      <c r="J2198" s="245"/>
      <c r="K2198" s="245"/>
      <c r="L2198" s="250"/>
      <c r="M2198" s="251"/>
      <c r="N2198" s="252"/>
      <c r="O2198" s="252"/>
      <c r="P2198" s="252"/>
      <c r="Q2198" s="252"/>
      <c r="R2198" s="252"/>
      <c r="S2198" s="252"/>
      <c r="T2198" s="25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4" t="s">
        <v>248</v>
      </c>
      <c r="AU2198" s="254" t="s">
        <v>78</v>
      </c>
      <c r="AV2198" s="14" t="s">
        <v>78</v>
      </c>
      <c r="AW2198" s="14" t="s">
        <v>32</v>
      </c>
      <c r="AX2198" s="14" t="s">
        <v>69</v>
      </c>
      <c r="AY2198" s="254" t="s">
        <v>238</v>
      </c>
    </row>
    <row r="2199" s="16" customFormat="1">
      <c r="A2199" s="16"/>
      <c r="B2199" s="266"/>
      <c r="C2199" s="267"/>
      <c r="D2199" s="227" t="s">
        <v>248</v>
      </c>
      <c r="E2199" s="268" t="s">
        <v>19</v>
      </c>
      <c r="F2199" s="269" t="s">
        <v>550</v>
      </c>
      <c r="G2199" s="267"/>
      <c r="H2199" s="270">
        <v>2</v>
      </c>
      <c r="I2199" s="271"/>
      <c r="J2199" s="267"/>
      <c r="K2199" s="267"/>
      <c r="L2199" s="272"/>
      <c r="M2199" s="273"/>
      <c r="N2199" s="274"/>
      <c r="O2199" s="274"/>
      <c r="P2199" s="274"/>
      <c r="Q2199" s="274"/>
      <c r="R2199" s="274"/>
      <c r="S2199" s="274"/>
      <c r="T2199" s="275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T2199" s="276" t="s">
        <v>248</v>
      </c>
      <c r="AU2199" s="276" t="s">
        <v>78</v>
      </c>
      <c r="AV2199" s="16" t="s">
        <v>109</v>
      </c>
      <c r="AW2199" s="16" t="s">
        <v>32</v>
      </c>
      <c r="AX2199" s="16" t="s">
        <v>69</v>
      </c>
      <c r="AY2199" s="276" t="s">
        <v>238</v>
      </c>
    </row>
    <row r="2200" s="15" customFormat="1">
      <c r="A2200" s="15"/>
      <c r="B2200" s="255"/>
      <c r="C2200" s="256"/>
      <c r="D2200" s="227" t="s">
        <v>248</v>
      </c>
      <c r="E2200" s="257" t="s">
        <v>19</v>
      </c>
      <c r="F2200" s="258" t="s">
        <v>253</v>
      </c>
      <c r="G2200" s="256"/>
      <c r="H2200" s="259">
        <v>12</v>
      </c>
      <c r="I2200" s="260"/>
      <c r="J2200" s="256"/>
      <c r="K2200" s="256"/>
      <c r="L2200" s="261"/>
      <c r="M2200" s="262"/>
      <c r="N2200" s="263"/>
      <c r="O2200" s="263"/>
      <c r="P2200" s="263"/>
      <c r="Q2200" s="263"/>
      <c r="R2200" s="263"/>
      <c r="S2200" s="263"/>
      <c r="T2200" s="264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65" t="s">
        <v>248</v>
      </c>
      <c r="AU2200" s="265" t="s">
        <v>78</v>
      </c>
      <c r="AV2200" s="15" t="s">
        <v>244</v>
      </c>
      <c r="AW2200" s="15" t="s">
        <v>32</v>
      </c>
      <c r="AX2200" s="15" t="s">
        <v>76</v>
      </c>
      <c r="AY2200" s="265" t="s">
        <v>238</v>
      </c>
    </row>
    <row r="2201" s="2" customFormat="1" ht="24.15" customHeight="1">
      <c r="A2201" s="39"/>
      <c r="B2201" s="40"/>
      <c r="C2201" s="214" t="s">
        <v>1238</v>
      </c>
      <c r="D2201" s="214" t="s">
        <v>240</v>
      </c>
      <c r="E2201" s="215" t="s">
        <v>1943</v>
      </c>
      <c r="F2201" s="216" t="s">
        <v>1944</v>
      </c>
      <c r="G2201" s="217" t="s">
        <v>1933</v>
      </c>
      <c r="H2201" s="218">
        <v>6</v>
      </c>
      <c r="I2201" s="219"/>
      <c r="J2201" s="220">
        <f>ROUND(I2201*H2201,2)</f>
        <v>0</v>
      </c>
      <c r="K2201" s="216" t="s">
        <v>243</v>
      </c>
      <c r="L2201" s="45"/>
      <c r="M2201" s="221" t="s">
        <v>19</v>
      </c>
      <c r="N2201" s="222" t="s">
        <v>40</v>
      </c>
      <c r="O2201" s="85"/>
      <c r="P2201" s="223">
        <f>O2201*H2201</f>
        <v>0</v>
      </c>
      <c r="Q2201" s="223">
        <v>0</v>
      </c>
      <c r="R2201" s="223">
        <f>Q2201*H2201</f>
        <v>0</v>
      </c>
      <c r="S2201" s="223">
        <v>0.01107</v>
      </c>
      <c r="T2201" s="224">
        <f>S2201*H2201</f>
        <v>0.066420000000000007</v>
      </c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R2201" s="225" t="s">
        <v>295</v>
      </c>
      <c r="AT2201" s="225" t="s">
        <v>240</v>
      </c>
      <c r="AU2201" s="225" t="s">
        <v>78</v>
      </c>
      <c r="AY2201" s="18" t="s">
        <v>238</v>
      </c>
      <c r="BE2201" s="226">
        <f>IF(N2201="základní",J2201,0)</f>
        <v>0</v>
      </c>
      <c r="BF2201" s="226">
        <f>IF(N2201="snížená",J2201,0)</f>
        <v>0</v>
      </c>
      <c r="BG2201" s="226">
        <f>IF(N2201="zákl. přenesená",J2201,0)</f>
        <v>0</v>
      </c>
      <c r="BH2201" s="226">
        <f>IF(N2201="sníž. přenesená",J2201,0)</f>
        <v>0</v>
      </c>
      <c r="BI2201" s="226">
        <f>IF(N2201="nulová",J2201,0)</f>
        <v>0</v>
      </c>
      <c r="BJ2201" s="18" t="s">
        <v>76</v>
      </c>
      <c r="BK2201" s="226">
        <f>ROUND(I2201*H2201,2)</f>
        <v>0</v>
      </c>
      <c r="BL2201" s="18" t="s">
        <v>295</v>
      </c>
      <c r="BM2201" s="225" t="s">
        <v>1945</v>
      </c>
    </row>
    <row r="2202" s="2" customFormat="1">
      <c r="A2202" s="39"/>
      <c r="B2202" s="40"/>
      <c r="C2202" s="41"/>
      <c r="D2202" s="227" t="s">
        <v>245</v>
      </c>
      <c r="E2202" s="41"/>
      <c r="F2202" s="228" t="s">
        <v>1944</v>
      </c>
      <c r="G2202" s="41"/>
      <c r="H2202" s="41"/>
      <c r="I2202" s="229"/>
      <c r="J2202" s="41"/>
      <c r="K2202" s="41"/>
      <c r="L2202" s="45"/>
      <c r="M2202" s="230"/>
      <c r="N2202" s="231"/>
      <c r="O2202" s="85"/>
      <c r="P2202" s="85"/>
      <c r="Q2202" s="85"/>
      <c r="R2202" s="85"/>
      <c r="S2202" s="85"/>
      <c r="T2202" s="86"/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T2202" s="18" t="s">
        <v>245</v>
      </c>
      <c r="AU2202" s="18" t="s">
        <v>78</v>
      </c>
    </row>
    <row r="2203" s="2" customFormat="1">
      <c r="A2203" s="39"/>
      <c r="B2203" s="40"/>
      <c r="C2203" s="41"/>
      <c r="D2203" s="232" t="s">
        <v>246</v>
      </c>
      <c r="E2203" s="41"/>
      <c r="F2203" s="233" t="s">
        <v>1946</v>
      </c>
      <c r="G2203" s="41"/>
      <c r="H2203" s="41"/>
      <c r="I2203" s="229"/>
      <c r="J2203" s="41"/>
      <c r="K2203" s="41"/>
      <c r="L2203" s="45"/>
      <c r="M2203" s="230"/>
      <c r="N2203" s="231"/>
      <c r="O2203" s="85"/>
      <c r="P2203" s="85"/>
      <c r="Q2203" s="85"/>
      <c r="R2203" s="85"/>
      <c r="S2203" s="85"/>
      <c r="T2203" s="86"/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T2203" s="18" t="s">
        <v>246</v>
      </c>
      <c r="AU2203" s="18" t="s">
        <v>78</v>
      </c>
    </row>
    <row r="2204" s="13" customFormat="1">
      <c r="A2204" s="13"/>
      <c r="B2204" s="234"/>
      <c r="C2204" s="235"/>
      <c r="D2204" s="227" t="s">
        <v>248</v>
      </c>
      <c r="E2204" s="236" t="s">
        <v>19</v>
      </c>
      <c r="F2204" s="237" t="s">
        <v>262</v>
      </c>
      <c r="G2204" s="235"/>
      <c r="H2204" s="236" t="s">
        <v>19</v>
      </c>
      <c r="I2204" s="238"/>
      <c r="J2204" s="235"/>
      <c r="K2204" s="235"/>
      <c r="L2204" s="239"/>
      <c r="M2204" s="240"/>
      <c r="N2204" s="241"/>
      <c r="O2204" s="241"/>
      <c r="P2204" s="241"/>
      <c r="Q2204" s="241"/>
      <c r="R2204" s="241"/>
      <c r="S2204" s="241"/>
      <c r="T2204" s="242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3" t="s">
        <v>248</v>
      </c>
      <c r="AU2204" s="243" t="s">
        <v>78</v>
      </c>
      <c r="AV2204" s="13" t="s">
        <v>76</v>
      </c>
      <c r="AW2204" s="13" t="s">
        <v>32</v>
      </c>
      <c r="AX2204" s="13" t="s">
        <v>69</v>
      </c>
      <c r="AY2204" s="243" t="s">
        <v>238</v>
      </c>
    </row>
    <row r="2205" s="14" customFormat="1">
      <c r="A2205" s="14"/>
      <c r="B2205" s="244"/>
      <c r="C2205" s="245"/>
      <c r="D2205" s="227" t="s">
        <v>248</v>
      </c>
      <c r="E2205" s="246" t="s">
        <v>19</v>
      </c>
      <c r="F2205" s="247" t="s">
        <v>1937</v>
      </c>
      <c r="G2205" s="245"/>
      <c r="H2205" s="248">
        <v>2</v>
      </c>
      <c r="I2205" s="249"/>
      <c r="J2205" s="245"/>
      <c r="K2205" s="245"/>
      <c r="L2205" s="250"/>
      <c r="M2205" s="251"/>
      <c r="N2205" s="252"/>
      <c r="O2205" s="252"/>
      <c r="P2205" s="252"/>
      <c r="Q2205" s="252"/>
      <c r="R2205" s="252"/>
      <c r="S2205" s="252"/>
      <c r="T2205" s="253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4" t="s">
        <v>248</v>
      </c>
      <c r="AU2205" s="254" t="s">
        <v>78</v>
      </c>
      <c r="AV2205" s="14" t="s">
        <v>78</v>
      </c>
      <c r="AW2205" s="14" t="s">
        <v>32</v>
      </c>
      <c r="AX2205" s="14" t="s">
        <v>69</v>
      </c>
      <c r="AY2205" s="254" t="s">
        <v>238</v>
      </c>
    </row>
    <row r="2206" s="14" customFormat="1">
      <c r="A2206" s="14"/>
      <c r="B2206" s="244"/>
      <c r="C2206" s="245"/>
      <c r="D2206" s="227" t="s">
        <v>248</v>
      </c>
      <c r="E2206" s="246" t="s">
        <v>19</v>
      </c>
      <c r="F2206" s="247" t="s">
        <v>1939</v>
      </c>
      <c r="G2206" s="245"/>
      <c r="H2206" s="248">
        <v>2</v>
      </c>
      <c r="I2206" s="249"/>
      <c r="J2206" s="245"/>
      <c r="K2206" s="245"/>
      <c r="L2206" s="250"/>
      <c r="M2206" s="251"/>
      <c r="N2206" s="252"/>
      <c r="O2206" s="252"/>
      <c r="P2206" s="252"/>
      <c r="Q2206" s="252"/>
      <c r="R2206" s="252"/>
      <c r="S2206" s="252"/>
      <c r="T2206" s="25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4" t="s">
        <v>248</v>
      </c>
      <c r="AU2206" s="254" t="s">
        <v>78</v>
      </c>
      <c r="AV2206" s="14" t="s">
        <v>78</v>
      </c>
      <c r="AW2206" s="14" t="s">
        <v>32</v>
      </c>
      <c r="AX2206" s="14" t="s">
        <v>69</v>
      </c>
      <c r="AY2206" s="254" t="s">
        <v>238</v>
      </c>
    </row>
    <row r="2207" s="16" customFormat="1">
      <c r="A2207" s="16"/>
      <c r="B2207" s="266"/>
      <c r="C2207" s="267"/>
      <c r="D2207" s="227" t="s">
        <v>248</v>
      </c>
      <c r="E2207" s="268" t="s">
        <v>19</v>
      </c>
      <c r="F2207" s="269" t="s">
        <v>264</v>
      </c>
      <c r="G2207" s="267"/>
      <c r="H2207" s="270">
        <v>4</v>
      </c>
      <c r="I2207" s="271"/>
      <c r="J2207" s="267"/>
      <c r="K2207" s="267"/>
      <c r="L2207" s="272"/>
      <c r="M2207" s="273"/>
      <c r="N2207" s="274"/>
      <c r="O2207" s="274"/>
      <c r="P2207" s="274"/>
      <c r="Q2207" s="274"/>
      <c r="R2207" s="274"/>
      <c r="S2207" s="274"/>
      <c r="T2207" s="275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T2207" s="276" t="s">
        <v>248</v>
      </c>
      <c r="AU2207" s="276" t="s">
        <v>78</v>
      </c>
      <c r="AV2207" s="16" t="s">
        <v>109</v>
      </c>
      <c r="AW2207" s="16" t="s">
        <v>32</v>
      </c>
      <c r="AX2207" s="16" t="s">
        <v>69</v>
      </c>
      <c r="AY2207" s="276" t="s">
        <v>238</v>
      </c>
    </row>
    <row r="2208" s="13" customFormat="1">
      <c r="A2208" s="13"/>
      <c r="B2208" s="234"/>
      <c r="C2208" s="235"/>
      <c r="D2208" s="227" t="s">
        <v>248</v>
      </c>
      <c r="E2208" s="236" t="s">
        <v>19</v>
      </c>
      <c r="F2208" s="237" t="s">
        <v>774</v>
      </c>
      <c r="G2208" s="235"/>
      <c r="H2208" s="236" t="s">
        <v>19</v>
      </c>
      <c r="I2208" s="238"/>
      <c r="J2208" s="235"/>
      <c r="K2208" s="235"/>
      <c r="L2208" s="239"/>
      <c r="M2208" s="240"/>
      <c r="N2208" s="241"/>
      <c r="O2208" s="241"/>
      <c r="P2208" s="241"/>
      <c r="Q2208" s="241"/>
      <c r="R2208" s="241"/>
      <c r="S2208" s="241"/>
      <c r="T2208" s="242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3" t="s">
        <v>248</v>
      </c>
      <c r="AU2208" s="243" t="s">
        <v>78</v>
      </c>
      <c r="AV2208" s="13" t="s">
        <v>76</v>
      </c>
      <c r="AW2208" s="13" t="s">
        <v>32</v>
      </c>
      <c r="AX2208" s="13" t="s">
        <v>69</v>
      </c>
      <c r="AY2208" s="243" t="s">
        <v>238</v>
      </c>
    </row>
    <row r="2209" s="14" customFormat="1">
      <c r="A2209" s="14"/>
      <c r="B2209" s="244"/>
      <c r="C2209" s="245"/>
      <c r="D2209" s="227" t="s">
        <v>248</v>
      </c>
      <c r="E2209" s="246" t="s">
        <v>19</v>
      </c>
      <c r="F2209" s="247" t="s">
        <v>1947</v>
      </c>
      <c r="G2209" s="245"/>
      <c r="H2209" s="248">
        <v>1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248</v>
      </c>
      <c r="AU2209" s="254" t="s">
        <v>78</v>
      </c>
      <c r="AV2209" s="14" t="s">
        <v>78</v>
      </c>
      <c r="AW2209" s="14" t="s">
        <v>32</v>
      </c>
      <c r="AX2209" s="14" t="s">
        <v>69</v>
      </c>
      <c r="AY2209" s="254" t="s">
        <v>238</v>
      </c>
    </row>
    <row r="2210" s="16" customFormat="1">
      <c r="A2210" s="16"/>
      <c r="B2210" s="266"/>
      <c r="C2210" s="267"/>
      <c r="D2210" s="227" t="s">
        <v>248</v>
      </c>
      <c r="E2210" s="268" t="s">
        <v>19</v>
      </c>
      <c r="F2210" s="269" t="s">
        <v>541</v>
      </c>
      <c r="G2210" s="267"/>
      <c r="H2210" s="270">
        <v>1</v>
      </c>
      <c r="I2210" s="271"/>
      <c r="J2210" s="267"/>
      <c r="K2210" s="267"/>
      <c r="L2210" s="272"/>
      <c r="M2210" s="273"/>
      <c r="N2210" s="274"/>
      <c r="O2210" s="274"/>
      <c r="P2210" s="274"/>
      <c r="Q2210" s="274"/>
      <c r="R2210" s="274"/>
      <c r="S2210" s="274"/>
      <c r="T2210" s="275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276" t="s">
        <v>248</v>
      </c>
      <c r="AU2210" s="276" t="s">
        <v>78</v>
      </c>
      <c r="AV2210" s="16" t="s">
        <v>109</v>
      </c>
      <c r="AW2210" s="16" t="s">
        <v>32</v>
      </c>
      <c r="AX2210" s="16" t="s">
        <v>69</v>
      </c>
      <c r="AY2210" s="276" t="s">
        <v>238</v>
      </c>
    </row>
    <row r="2211" s="13" customFormat="1">
      <c r="A2211" s="13"/>
      <c r="B2211" s="234"/>
      <c r="C2211" s="235"/>
      <c r="D2211" s="227" t="s">
        <v>248</v>
      </c>
      <c r="E2211" s="236" t="s">
        <v>19</v>
      </c>
      <c r="F2211" s="237" t="s">
        <v>779</v>
      </c>
      <c r="G2211" s="235"/>
      <c r="H2211" s="236" t="s">
        <v>19</v>
      </c>
      <c r="I2211" s="238"/>
      <c r="J2211" s="235"/>
      <c r="K2211" s="235"/>
      <c r="L2211" s="239"/>
      <c r="M2211" s="240"/>
      <c r="N2211" s="241"/>
      <c r="O2211" s="241"/>
      <c r="P2211" s="241"/>
      <c r="Q2211" s="241"/>
      <c r="R2211" s="241"/>
      <c r="S2211" s="241"/>
      <c r="T2211" s="242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3" t="s">
        <v>248</v>
      </c>
      <c r="AU2211" s="243" t="s">
        <v>78</v>
      </c>
      <c r="AV2211" s="13" t="s">
        <v>76</v>
      </c>
      <c r="AW2211" s="13" t="s">
        <v>32</v>
      </c>
      <c r="AX2211" s="13" t="s">
        <v>69</v>
      </c>
      <c r="AY2211" s="243" t="s">
        <v>238</v>
      </c>
    </row>
    <row r="2212" s="14" customFormat="1">
      <c r="A2212" s="14"/>
      <c r="B2212" s="244"/>
      <c r="C2212" s="245"/>
      <c r="D2212" s="227" t="s">
        <v>248</v>
      </c>
      <c r="E2212" s="246" t="s">
        <v>19</v>
      </c>
      <c r="F2212" s="247" t="s">
        <v>1948</v>
      </c>
      <c r="G2212" s="245"/>
      <c r="H2212" s="248">
        <v>1</v>
      </c>
      <c r="I2212" s="249"/>
      <c r="J2212" s="245"/>
      <c r="K2212" s="245"/>
      <c r="L2212" s="250"/>
      <c r="M2212" s="251"/>
      <c r="N2212" s="252"/>
      <c r="O2212" s="252"/>
      <c r="P2212" s="252"/>
      <c r="Q2212" s="252"/>
      <c r="R2212" s="252"/>
      <c r="S2212" s="252"/>
      <c r="T2212" s="253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4" t="s">
        <v>248</v>
      </c>
      <c r="AU2212" s="254" t="s">
        <v>78</v>
      </c>
      <c r="AV2212" s="14" t="s">
        <v>78</v>
      </c>
      <c r="AW2212" s="14" t="s">
        <v>32</v>
      </c>
      <c r="AX2212" s="14" t="s">
        <v>69</v>
      </c>
      <c r="AY2212" s="254" t="s">
        <v>238</v>
      </c>
    </row>
    <row r="2213" s="16" customFormat="1">
      <c r="A2213" s="16"/>
      <c r="B2213" s="266"/>
      <c r="C2213" s="267"/>
      <c r="D2213" s="227" t="s">
        <v>248</v>
      </c>
      <c r="E2213" s="268" t="s">
        <v>19</v>
      </c>
      <c r="F2213" s="269" t="s">
        <v>550</v>
      </c>
      <c r="G2213" s="267"/>
      <c r="H2213" s="270">
        <v>1</v>
      </c>
      <c r="I2213" s="271"/>
      <c r="J2213" s="267"/>
      <c r="K2213" s="267"/>
      <c r="L2213" s="272"/>
      <c r="M2213" s="273"/>
      <c r="N2213" s="274"/>
      <c r="O2213" s="274"/>
      <c r="P2213" s="274"/>
      <c r="Q2213" s="274"/>
      <c r="R2213" s="274"/>
      <c r="S2213" s="274"/>
      <c r="T2213" s="275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T2213" s="276" t="s">
        <v>248</v>
      </c>
      <c r="AU2213" s="276" t="s">
        <v>78</v>
      </c>
      <c r="AV2213" s="16" t="s">
        <v>109</v>
      </c>
      <c r="AW2213" s="16" t="s">
        <v>32</v>
      </c>
      <c r="AX2213" s="16" t="s">
        <v>69</v>
      </c>
      <c r="AY2213" s="276" t="s">
        <v>238</v>
      </c>
    </row>
    <row r="2214" s="15" customFormat="1">
      <c r="A2214" s="15"/>
      <c r="B2214" s="255"/>
      <c r="C2214" s="256"/>
      <c r="D2214" s="227" t="s">
        <v>248</v>
      </c>
      <c r="E2214" s="257" t="s">
        <v>19</v>
      </c>
      <c r="F2214" s="258" t="s">
        <v>253</v>
      </c>
      <c r="G2214" s="256"/>
      <c r="H2214" s="259">
        <v>6</v>
      </c>
      <c r="I2214" s="260"/>
      <c r="J2214" s="256"/>
      <c r="K2214" s="256"/>
      <c r="L2214" s="261"/>
      <c r="M2214" s="262"/>
      <c r="N2214" s="263"/>
      <c r="O2214" s="263"/>
      <c r="P2214" s="263"/>
      <c r="Q2214" s="263"/>
      <c r="R2214" s="263"/>
      <c r="S2214" s="263"/>
      <c r="T2214" s="264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65" t="s">
        <v>248</v>
      </c>
      <c r="AU2214" s="265" t="s">
        <v>78</v>
      </c>
      <c r="AV2214" s="15" t="s">
        <v>244</v>
      </c>
      <c r="AW2214" s="15" t="s">
        <v>32</v>
      </c>
      <c r="AX2214" s="15" t="s">
        <v>76</v>
      </c>
      <c r="AY2214" s="265" t="s">
        <v>238</v>
      </c>
    </row>
    <row r="2215" s="2" customFormat="1" ht="16.5" customHeight="1">
      <c r="A2215" s="39"/>
      <c r="B2215" s="40"/>
      <c r="C2215" s="214" t="s">
        <v>1949</v>
      </c>
      <c r="D2215" s="214" t="s">
        <v>240</v>
      </c>
      <c r="E2215" s="215" t="s">
        <v>1950</v>
      </c>
      <c r="F2215" s="216" t="s">
        <v>1951</v>
      </c>
      <c r="G2215" s="217" t="s">
        <v>1933</v>
      </c>
      <c r="H2215" s="218">
        <v>13</v>
      </c>
      <c r="I2215" s="219"/>
      <c r="J2215" s="220">
        <f>ROUND(I2215*H2215,2)</f>
        <v>0</v>
      </c>
      <c r="K2215" s="216" t="s">
        <v>243</v>
      </c>
      <c r="L2215" s="45"/>
      <c r="M2215" s="221" t="s">
        <v>19</v>
      </c>
      <c r="N2215" s="222" t="s">
        <v>40</v>
      </c>
      <c r="O2215" s="85"/>
      <c r="P2215" s="223">
        <f>O2215*H2215</f>
        <v>0</v>
      </c>
      <c r="Q2215" s="223">
        <v>0</v>
      </c>
      <c r="R2215" s="223">
        <f>Q2215*H2215</f>
        <v>0</v>
      </c>
      <c r="S2215" s="223">
        <v>0.019460000000000002</v>
      </c>
      <c r="T2215" s="224">
        <f>S2215*H2215</f>
        <v>0.25298000000000004</v>
      </c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R2215" s="225" t="s">
        <v>295</v>
      </c>
      <c r="AT2215" s="225" t="s">
        <v>240</v>
      </c>
      <c r="AU2215" s="225" t="s">
        <v>78</v>
      </c>
      <c r="AY2215" s="18" t="s">
        <v>238</v>
      </c>
      <c r="BE2215" s="226">
        <f>IF(N2215="základní",J2215,0)</f>
        <v>0</v>
      </c>
      <c r="BF2215" s="226">
        <f>IF(N2215="snížená",J2215,0)</f>
        <v>0</v>
      </c>
      <c r="BG2215" s="226">
        <f>IF(N2215="zákl. přenesená",J2215,0)</f>
        <v>0</v>
      </c>
      <c r="BH2215" s="226">
        <f>IF(N2215="sníž. přenesená",J2215,0)</f>
        <v>0</v>
      </c>
      <c r="BI2215" s="226">
        <f>IF(N2215="nulová",J2215,0)</f>
        <v>0</v>
      </c>
      <c r="BJ2215" s="18" t="s">
        <v>76</v>
      </c>
      <c r="BK2215" s="226">
        <f>ROUND(I2215*H2215,2)</f>
        <v>0</v>
      </c>
      <c r="BL2215" s="18" t="s">
        <v>295</v>
      </c>
      <c r="BM2215" s="225" t="s">
        <v>1952</v>
      </c>
    </row>
    <row r="2216" s="2" customFormat="1">
      <c r="A2216" s="39"/>
      <c r="B2216" s="40"/>
      <c r="C2216" s="41"/>
      <c r="D2216" s="227" t="s">
        <v>245</v>
      </c>
      <c r="E2216" s="41"/>
      <c r="F2216" s="228" t="s">
        <v>1951</v>
      </c>
      <c r="G2216" s="41"/>
      <c r="H2216" s="41"/>
      <c r="I2216" s="229"/>
      <c r="J2216" s="41"/>
      <c r="K2216" s="41"/>
      <c r="L2216" s="45"/>
      <c r="M2216" s="230"/>
      <c r="N2216" s="231"/>
      <c r="O2216" s="85"/>
      <c r="P2216" s="85"/>
      <c r="Q2216" s="85"/>
      <c r="R2216" s="85"/>
      <c r="S2216" s="85"/>
      <c r="T2216" s="86"/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T2216" s="18" t="s">
        <v>245</v>
      </c>
      <c r="AU2216" s="18" t="s">
        <v>78</v>
      </c>
    </row>
    <row r="2217" s="2" customFormat="1">
      <c r="A2217" s="39"/>
      <c r="B2217" s="40"/>
      <c r="C2217" s="41"/>
      <c r="D2217" s="232" t="s">
        <v>246</v>
      </c>
      <c r="E2217" s="41"/>
      <c r="F2217" s="233" t="s">
        <v>1953</v>
      </c>
      <c r="G2217" s="41"/>
      <c r="H2217" s="41"/>
      <c r="I2217" s="229"/>
      <c r="J2217" s="41"/>
      <c r="K2217" s="41"/>
      <c r="L2217" s="45"/>
      <c r="M2217" s="230"/>
      <c r="N2217" s="231"/>
      <c r="O2217" s="85"/>
      <c r="P2217" s="85"/>
      <c r="Q2217" s="85"/>
      <c r="R2217" s="85"/>
      <c r="S2217" s="85"/>
      <c r="T2217" s="86"/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39"/>
      <c r="AE2217" s="39"/>
      <c r="AT2217" s="18" t="s">
        <v>246</v>
      </c>
      <c r="AU2217" s="18" t="s">
        <v>78</v>
      </c>
    </row>
    <row r="2218" s="13" customFormat="1">
      <c r="A2218" s="13"/>
      <c r="B2218" s="234"/>
      <c r="C2218" s="235"/>
      <c r="D2218" s="227" t="s">
        <v>248</v>
      </c>
      <c r="E2218" s="236" t="s">
        <v>19</v>
      </c>
      <c r="F2218" s="237" t="s">
        <v>262</v>
      </c>
      <c r="G2218" s="235"/>
      <c r="H2218" s="236" t="s">
        <v>19</v>
      </c>
      <c r="I2218" s="238"/>
      <c r="J2218" s="235"/>
      <c r="K2218" s="235"/>
      <c r="L2218" s="239"/>
      <c r="M2218" s="240"/>
      <c r="N2218" s="241"/>
      <c r="O2218" s="241"/>
      <c r="P2218" s="241"/>
      <c r="Q2218" s="241"/>
      <c r="R2218" s="241"/>
      <c r="S2218" s="241"/>
      <c r="T2218" s="24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3" t="s">
        <v>248</v>
      </c>
      <c r="AU2218" s="243" t="s">
        <v>78</v>
      </c>
      <c r="AV2218" s="13" t="s">
        <v>76</v>
      </c>
      <c r="AW2218" s="13" t="s">
        <v>32</v>
      </c>
      <c r="AX2218" s="13" t="s">
        <v>69</v>
      </c>
      <c r="AY2218" s="243" t="s">
        <v>238</v>
      </c>
    </row>
    <row r="2219" s="14" customFormat="1">
      <c r="A2219" s="14"/>
      <c r="B2219" s="244"/>
      <c r="C2219" s="245"/>
      <c r="D2219" s="227" t="s">
        <v>248</v>
      </c>
      <c r="E2219" s="246" t="s">
        <v>19</v>
      </c>
      <c r="F2219" s="247" t="s">
        <v>1954</v>
      </c>
      <c r="G2219" s="245"/>
      <c r="H2219" s="248">
        <v>2</v>
      </c>
      <c r="I2219" s="249"/>
      <c r="J2219" s="245"/>
      <c r="K2219" s="245"/>
      <c r="L2219" s="250"/>
      <c r="M2219" s="251"/>
      <c r="N2219" s="252"/>
      <c r="O2219" s="252"/>
      <c r="P2219" s="252"/>
      <c r="Q2219" s="252"/>
      <c r="R2219" s="252"/>
      <c r="S2219" s="252"/>
      <c r="T2219" s="253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4" t="s">
        <v>248</v>
      </c>
      <c r="AU2219" s="254" t="s">
        <v>78</v>
      </c>
      <c r="AV2219" s="14" t="s">
        <v>78</v>
      </c>
      <c r="AW2219" s="14" t="s">
        <v>32</v>
      </c>
      <c r="AX2219" s="14" t="s">
        <v>69</v>
      </c>
      <c r="AY2219" s="254" t="s">
        <v>238</v>
      </c>
    </row>
    <row r="2220" s="14" customFormat="1">
      <c r="A2220" s="14"/>
      <c r="B2220" s="244"/>
      <c r="C2220" s="245"/>
      <c r="D2220" s="227" t="s">
        <v>248</v>
      </c>
      <c r="E2220" s="246" t="s">
        <v>19</v>
      </c>
      <c r="F2220" s="247" t="s">
        <v>1955</v>
      </c>
      <c r="G2220" s="245"/>
      <c r="H2220" s="248">
        <v>1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248</v>
      </c>
      <c r="AU2220" s="254" t="s">
        <v>78</v>
      </c>
      <c r="AV2220" s="14" t="s">
        <v>78</v>
      </c>
      <c r="AW2220" s="14" t="s">
        <v>32</v>
      </c>
      <c r="AX2220" s="14" t="s">
        <v>69</v>
      </c>
      <c r="AY2220" s="254" t="s">
        <v>238</v>
      </c>
    </row>
    <row r="2221" s="14" customFormat="1">
      <c r="A2221" s="14"/>
      <c r="B2221" s="244"/>
      <c r="C2221" s="245"/>
      <c r="D2221" s="227" t="s">
        <v>248</v>
      </c>
      <c r="E2221" s="246" t="s">
        <v>19</v>
      </c>
      <c r="F2221" s="247" t="s">
        <v>1956</v>
      </c>
      <c r="G2221" s="245"/>
      <c r="H2221" s="248">
        <v>1</v>
      </c>
      <c r="I2221" s="249"/>
      <c r="J2221" s="245"/>
      <c r="K2221" s="245"/>
      <c r="L2221" s="250"/>
      <c r="M2221" s="251"/>
      <c r="N2221" s="252"/>
      <c r="O2221" s="252"/>
      <c r="P2221" s="252"/>
      <c r="Q2221" s="252"/>
      <c r="R2221" s="252"/>
      <c r="S2221" s="252"/>
      <c r="T2221" s="253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4" t="s">
        <v>248</v>
      </c>
      <c r="AU2221" s="254" t="s">
        <v>78</v>
      </c>
      <c r="AV2221" s="14" t="s">
        <v>78</v>
      </c>
      <c r="AW2221" s="14" t="s">
        <v>32</v>
      </c>
      <c r="AX2221" s="14" t="s">
        <v>69</v>
      </c>
      <c r="AY2221" s="254" t="s">
        <v>238</v>
      </c>
    </row>
    <row r="2222" s="14" customFormat="1">
      <c r="A2222" s="14"/>
      <c r="B2222" s="244"/>
      <c r="C2222" s="245"/>
      <c r="D2222" s="227" t="s">
        <v>248</v>
      </c>
      <c r="E2222" s="246" t="s">
        <v>19</v>
      </c>
      <c r="F2222" s="247" t="s">
        <v>1957</v>
      </c>
      <c r="G2222" s="245"/>
      <c r="H2222" s="248">
        <v>1</v>
      </c>
      <c r="I2222" s="249"/>
      <c r="J2222" s="245"/>
      <c r="K2222" s="245"/>
      <c r="L2222" s="250"/>
      <c r="M2222" s="251"/>
      <c r="N2222" s="252"/>
      <c r="O2222" s="252"/>
      <c r="P2222" s="252"/>
      <c r="Q2222" s="252"/>
      <c r="R2222" s="252"/>
      <c r="S2222" s="252"/>
      <c r="T2222" s="253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4" t="s">
        <v>248</v>
      </c>
      <c r="AU2222" s="254" t="s">
        <v>78</v>
      </c>
      <c r="AV2222" s="14" t="s">
        <v>78</v>
      </c>
      <c r="AW2222" s="14" t="s">
        <v>32</v>
      </c>
      <c r="AX2222" s="14" t="s">
        <v>69</v>
      </c>
      <c r="AY2222" s="254" t="s">
        <v>238</v>
      </c>
    </row>
    <row r="2223" s="14" customFormat="1">
      <c r="A2223" s="14"/>
      <c r="B2223" s="244"/>
      <c r="C2223" s="245"/>
      <c r="D2223" s="227" t="s">
        <v>248</v>
      </c>
      <c r="E2223" s="246" t="s">
        <v>19</v>
      </c>
      <c r="F2223" s="247" t="s">
        <v>1958</v>
      </c>
      <c r="G2223" s="245"/>
      <c r="H2223" s="248">
        <v>1</v>
      </c>
      <c r="I2223" s="249"/>
      <c r="J2223" s="245"/>
      <c r="K2223" s="245"/>
      <c r="L2223" s="250"/>
      <c r="M2223" s="251"/>
      <c r="N2223" s="252"/>
      <c r="O2223" s="252"/>
      <c r="P2223" s="252"/>
      <c r="Q2223" s="252"/>
      <c r="R2223" s="252"/>
      <c r="S2223" s="252"/>
      <c r="T2223" s="253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4" t="s">
        <v>248</v>
      </c>
      <c r="AU2223" s="254" t="s">
        <v>78</v>
      </c>
      <c r="AV2223" s="14" t="s">
        <v>78</v>
      </c>
      <c r="AW2223" s="14" t="s">
        <v>32</v>
      </c>
      <c r="AX2223" s="14" t="s">
        <v>69</v>
      </c>
      <c r="AY2223" s="254" t="s">
        <v>238</v>
      </c>
    </row>
    <row r="2224" s="16" customFormat="1">
      <c r="A2224" s="16"/>
      <c r="B2224" s="266"/>
      <c r="C2224" s="267"/>
      <c r="D2224" s="227" t="s">
        <v>248</v>
      </c>
      <c r="E2224" s="268" t="s">
        <v>19</v>
      </c>
      <c r="F2224" s="269" t="s">
        <v>264</v>
      </c>
      <c r="G2224" s="267"/>
      <c r="H2224" s="270">
        <v>6</v>
      </c>
      <c r="I2224" s="271"/>
      <c r="J2224" s="267"/>
      <c r="K2224" s="267"/>
      <c r="L2224" s="272"/>
      <c r="M2224" s="273"/>
      <c r="N2224" s="274"/>
      <c r="O2224" s="274"/>
      <c r="P2224" s="274"/>
      <c r="Q2224" s="274"/>
      <c r="R2224" s="274"/>
      <c r="S2224" s="274"/>
      <c r="T2224" s="275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76" t="s">
        <v>248</v>
      </c>
      <c r="AU2224" s="276" t="s">
        <v>78</v>
      </c>
      <c r="AV2224" s="16" t="s">
        <v>109</v>
      </c>
      <c r="AW2224" s="16" t="s">
        <v>32</v>
      </c>
      <c r="AX2224" s="16" t="s">
        <v>69</v>
      </c>
      <c r="AY2224" s="276" t="s">
        <v>238</v>
      </c>
    </row>
    <row r="2225" s="13" customFormat="1">
      <c r="A2225" s="13"/>
      <c r="B2225" s="234"/>
      <c r="C2225" s="235"/>
      <c r="D2225" s="227" t="s">
        <v>248</v>
      </c>
      <c r="E2225" s="236" t="s">
        <v>19</v>
      </c>
      <c r="F2225" s="237" t="s">
        <v>774</v>
      </c>
      <c r="G2225" s="235"/>
      <c r="H2225" s="236" t="s">
        <v>19</v>
      </c>
      <c r="I2225" s="238"/>
      <c r="J2225" s="235"/>
      <c r="K2225" s="235"/>
      <c r="L2225" s="239"/>
      <c r="M2225" s="240"/>
      <c r="N2225" s="241"/>
      <c r="O2225" s="241"/>
      <c r="P2225" s="241"/>
      <c r="Q2225" s="241"/>
      <c r="R2225" s="241"/>
      <c r="S2225" s="241"/>
      <c r="T2225" s="24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3" t="s">
        <v>248</v>
      </c>
      <c r="AU2225" s="243" t="s">
        <v>78</v>
      </c>
      <c r="AV2225" s="13" t="s">
        <v>76</v>
      </c>
      <c r="AW2225" s="13" t="s">
        <v>32</v>
      </c>
      <c r="AX2225" s="13" t="s">
        <v>69</v>
      </c>
      <c r="AY2225" s="243" t="s">
        <v>238</v>
      </c>
    </row>
    <row r="2226" s="14" customFormat="1">
      <c r="A2226" s="14"/>
      <c r="B2226" s="244"/>
      <c r="C2226" s="245"/>
      <c r="D2226" s="227" t="s">
        <v>248</v>
      </c>
      <c r="E2226" s="246" t="s">
        <v>19</v>
      </c>
      <c r="F2226" s="247" t="s">
        <v>1940</v>
      </c>
      <c r="G2226" s="245"/>
      <c r="H2226" s="248">
        <v>2</v>
      </c>
      <c r="I2226" s="249"/>
      <c r="J2226" s="245"/>
      <c r="K2226" s="245"/>
      <c r="L2226" s="250"/>
      <c r="M2226" s="251"/>
      <c r="N2226" s="252"/>
      <c r="O2226" s="252"/>
      <c r="P2226" s="252"/>
      <c r="Q2226" s="252"/>
      <c r="R2226" s="252"/>
      <c r="S2226" s="252"/>
      <c r="T2226" s="25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4" t="s">
        <v>248</v>
      </c>
      <c r="AU2226" s="254" t="s">
        <v>78</v>
      </c>
      <c r="AV2226" s="14" t="s">
        <v>78</v>
      </c>
      <c r="AW2226" s="14" t="s">
        <v>32</v>
      </c>
      <c r="AX2226" s="14" t="s">
        <v>69</v>
      </c>
      <c r="AY2226" s="254" t="s">
        <v>238</v>
      </c>
    </row>
    <row r="2227" s="14" customFormat="1">
      <c r="A2227" s="14"/>
      <c r="B2227" s="244"/>
      <c r="C2227" s="245"/>
      <c r="D2227" s="227" t="s">
        <v>248</v>
      </c>
      <c r="E2227" s="246" t="s">
        <v>19</v>
      </c>
      <c r="F2227" s="247" t="s">
        <v>1959</v>
      </c>
      <c r="G2227" s="245"/>
      <c r="H2227" s="248">
        <v>1</v>
      </c>
      <c r="I2227" s="249"/>
      <c r="J2227" s="245"/>
      <c r="K2227" s="245"/>
      <c r="L2227" s="250"/>
      <c r="M2227" s="251"/>
      <c r="N2227" s="252"/>
      <c r="O2227" s="252"/>
      <c r="P2227" s="252"/>
      <c r="Q2227" s="252"/>
      <c r="R2227" s="252"/>
      <c r="S2227" s="252"/>
      <c r="T2227" s="253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4" t="s">
        <v>248</v>
      </c>
      <c r="AU2227" s="254" t="s">
        <v>78</v>
      </c>
      <c r="AV2227" s="14" t="s">
        <v>78</v>
      </c>
      <c r="AW2227" s="14" t="s">
        <v>32</v>
      </c>
      <c r="AX2227" s="14" t="s">
        <v>69</v>
      </c>
      <c r="AY2227" s="254" t="s">
        <v>238</v>
      </c>
    </row>
    <row r="2228" s="16" customFormat="1">
      <c r="A2228" s="16"/>
      <c r="B2228" s="266"/>
      <c r="C2228" s="267"/>
      <c r="D2228" s="227" t="s">
        <v>248</v>
      </c>
      <c r="E2228" s="268" t="s">
        <v>19</v>
      </c>
      <c r="F2228" s="269" t="s">
        <v>541</v>
      </c>
      <c r="G2228" s="267"/>
      <c r="H2228" s="270">
        <v>3</v>
      </c>
      <c r="I2228" s="271"/>
      <c r="J2228" s="267"/>
      <c r="K2228" s="267"/>
      <c r="L2228" s="272"/>
      <c r="M2228" s="273"/>
      <c r="N2228" s="274"/>
      <c r="O2228" s="274"/>
      <c r="P2228" s="274"/>
      <c r="Q2228" s="274"/>
      <c r="R2228" s="274"/>
      <c r="S2228" s="274"/>
      <c r="T2228" s="275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76" t="s">
        <v>248</v>
      </c>
      <c r="AU2228" s="276" t="s">
        <v>78</v>
      </c>
      <c r="AV2228" s="16" t="s">
        <v>109</v>
      </c>
      <c r="AW2228" s="16" t="s">
        <v>32</v>
      </c>
      <c r="AX2228" s="16" t="s">
        <v>69</v>
      </c>
      <c r="AY2228" s="276" t="s">
        <v>238</v>
      </c>
    </row>
    <row r="2229" s="13" customFormat="1">
      <c r="A2229" s="13"/>
      <c r="B2229" s="234"/>
      <c r="C2229" s="235"/>
      <c r="D2229" s="227" t="s">
        <v>248</v>
      </c>
      <c r="E2229" s="236" t="s">
        <v>19</v>
      </c>
      <c r="F2229" s="237" t="s">
        <v>779</v>
      </c>
      <c r="G2229" s="235"/>
      <c r="H2229" s="236" t="s">
        <v>19</v>
      </c>
      <c r="I2229" s="238"/>
      <c r="J2229" s="235"/>
      <c r="K2229" s="235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248</v>
      </c>
      <c r="AU2229" s="243" t="s">
        <v>78</v>
      </c>
      <c r="AV2229" s="13" t="s">
        <v>76</v>
      </c>
      <c r="AW2229" s="13" t="s">
        <v>32</v>
      </c>
      <c r="AX2229" s="13" t="s">
        <v>69</v>
      </c>
      <c r="AY2229" s="243" t="s">
        <v>238</v>
      </c>
    </row>
    <row r="2230" s="14" customFormat="1">
      <c r="A2230" s="14"/>
      <c r="B2230" s="244"/>
      <c r="C2230" s="245"/>
      <c r="D2230" s="227" t="s">
        <v>248</v>
      </c>
      <c r="E2230" s="246" t="s">
        <v>19</v>
      </c>
      <c r="F2230" s="247" t="s">
        <v>1960</v>
      </c>
      <c r="G2230" s="245"/>
      <c r="H2230" s="248">
        <v>2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248</v>
      </c>
      <c r="AU2230" s="254" t="s">
        <v>78</v>
      </c>
      <c r="AV2230" s="14" t="s">
        <v>78</v>
      </c>
      <c r="AW2230" s="14" t="s">
        <v>32</v>
      </c>
      <c r="AX2230" s="14" t="s">
        <v>69</v>
      </c>
      <c r="AY2230" s="254" t="s">
        <v>238</v>
      </c>
    </row>
    <row r="2231" s="14" customFormat="1">
      <c r="A2231" s="14"/>
      <c r="B2231" s="244"/>
      <c r="C2231" s="245"/>
      <c r="D2231" s="227" t="s">
        <v>248</v>
      </c>
      <c r="E2231" s="246" t="s">
        <v>19</v>
      </c>
      <c r="F2231" s="247" t="s">
        <v>1961</v>
      </c>
      <c r="G2231" s="245"/>
      <c r="H2231" s="248">
        <v>1</v>
      </c>
      <c r="I2231" s="249"/>
      <c r="J2231" s="245"/>
      <c r="K2231" s="245"/>
      <c r="L2231" s="250"/>
      <c r="M2231" s="251"/>
      <c r="N2231" s="252"/>
      <c r="O2231" s="252"/>
      <c r="P2231" s="252"/>
      <c r="Q2231" s="252"/>
      <c r="R2231" s="252"/>
      <c r="S2231" s="252"/>
      <c r="T2231" s="253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4" t="s">
        <v>248</v>
      </c>
      <c r="AU2231" s="254" t="s">
        <v>78</v>
      </c>
      <c r="AV2231" s="14" t="s">
        <v>78</v>
      </c>
      <c r="AW2231" s="14" t="s">
        <v>32</v>
      </c>
      <c r="AX2231" s="14" t="s">
        <v>69</v>
      </c>
      <c r="AY2231" s="254" t="s">
        <v>238</v>
      </c>
    </row>
    <row r="2232" s="14" customFormat="1">
      <c r="A2232" s="14"/>
      <c r="B2232" s="244"/>
      <c r="C2232" s="245"/>
      <c r="D2232" s="227" t="s">
        <v>248</v>
      </c>
      <c r="E2232" s="246" t="s">
        <v>19</v>
      </c>
      <c r="F2232" s="247" t="s">
        <v>1948</v>
      </c>
      <c r="G2232" s="245"/>
      <c r="H2232" s="248">
        <v>1</v>
      </c>
      <c r="I2232" s="249"/>
      <c r="J2232" s="245"/>
      <c r="K2232" s="245"/>
      <c r="L2232" s="250"/>
      <c r="M2232" s="251"/>
      <c r="N2232" s="252"/>
      <c r="O2232" s="252"/>
      <c r="P2232" s="252"/>
      <c r="Q2232" s="252"/>
      <c r="R2232" s="252"/>
      <c r="S2232" s="252"/>
      <c r="T2232" s="25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4" t="s">
        <v>248</v>
      </c>
      <c r="AU2232" s="254" t="s">
        <v>78</v>
      </c>
      <c r="AV2232" s="14" t="s">
        <v>78</v>
      </c>
      <c r="AW2232" s="14" t="s">
        <v>32</v>
      </c>
      <c r="AX2232" s="14" t="s">
        <v>69</v>
      </c>
      <c r="AY2232" s="254" t="s">
        <v>238</v>
      </c>
    </row>
    <row r="2233" s="16" customFormat="1">
      <c r="A2233" s="16"/>
      <c r="B2233" s="266"/>
      <c r="C2233" s="267"/>
      <c r="D2233" s="227" t="s">
        <v>248</v>
      </c>
      <c r="E2233" s="268" t="s">
        <v>19</v>
      </c>
      <c r="F2233" s="269" t="s">
        <v>550</v>
      </c>
      <c r="G2233" s="267"/>
      <c r="H2233" s="270">
        <v>4</v>
      </c>
      <c r="I2233" s="271"/>
      <c r="J2233" s="267"/>
      <c r="K2233" s="267"/>
      <c r="L2233" s="272"/>
      <c r="M2233" s="273"/>
      <c r="N2233" s="274"/>
      <c r="O2233" s="274"/>
      <c r="P2233" s="274"/>
      <c r="Q2233" s="274"/>
      <c r="R2233" s="274"/>
      <c r="S2233" s="274"/>
      <c r="T2233" s="275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T2233" s="276" t="s">
        <v>248</v>
      </c>
      <c r="AU2233" s="276" t="s">
        <v>78</v>
      </c>
      <c r="AV2233" s="16" t="s">
        <v>109</v>
      </c>
      <c r="AW2233" s="16" t="s">
        <v>32</v>
      </c>
      <c r="AX2233" s="16" t="s">
        <v>69</v>
      </c>
      <c r="AY2233" s="276" t="s">
        <v>238</v>
      </c>
    </row>
    <row r="2234" s="15" customFormat="1">
      <c r="A2234" s="15"/>
      <c r="B2234" s="255"/>
      <c r="C2234" s="256"/>
      <c r="D2234" s="227" t="s">
        <v>248</v>
      </c>
      <c r="E2234" s="257" t="s">
        <v>19</v>
      </c>
      <c r="F2234" s="258" t="s">
        <v>253</v>
      </c>
      <c r="G2234" s="256"/>
      <c r="H2234" s="259">
        <v>13</v>
      </c>
      <c r="I2234" s="260"/>
      <c r="J2234" s="256"/>
      <c r="K2234" s="256"/>
      <c r="L2234" s="261"/>
      <c r="M2234" s="262"/>
      <c r="N2234" s="263"/>
      <c r="O2234" s="263"/>
      <c r="P2234" s="263"/>
      <c r="Q2234" s="263"/>
      <c r="R2234" s="263"/>
      <c r="S2234" s="263"/>
      <c r="T2234" s="264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65" t="s">
        <v>248</v>
      </c>
      <c r="AU2234" s="265" t="s">
        <v>78</v>
      </c>
      <c r="AV2234" s="15" t="s">
        <v>244</v>
      </c>
      <c r="AW2234" s="15" t="s">
        <v>32</v>
      </c>
      <c r="AX2234" s="15" t="s">
        <v>76</v>
      </c>
      <c r="AY2234" s="265" t="s">
        <v>238</v>
      </c>
    </row>
    <row r="2235" s="2" customFormat="1" ht="21.75" customHeight="1">
      <c r="A2235" s="39"/>
      <c r="B2235" s="40"/>
      <c r="C2235" s="214" t="s">
        <v>1261</v>
      </c>
      <c r="D2235" s="214" t="s">
        <v>240</v>
      </c>
      <c r="E2235" s="215" t="s">
        <v>1962</v>
      </c>
      <c r="F2235" s="216" t="s">
        <v>1963</v>
      </c>
      <c r="G2235" s="217" t="s">
        <v>1933</v>
      </c>
      <c r="H2235" s="218">
        <v>5</v>
      </c>
      <c r="I2235" s="219"/>
      <c r="J2235" s="220">
        <f>ROUND(I2235*H2235,2)</f>
        <v>0</v>
      </c>
      <c r="K2235" s="216" t="s">
        <v>243</v>
      </c>
      <c r="L2235" s="45"/>
      <c r="M2235" s="221" t="s">
        <v>19</v>
      </c>
      <c r="N2235" s="222" t="s">
        <v>40</v>
      </c>
      <c r="O2235" s="85"/>
      <c r="P2235" s="223">
        <f>O2235*H2235</f>
        <v>0</v>
      </c>
      <c r="Q2235" s="223">
        <v>0</v>
      </c>
      <c r="R2235" s="223">
        <f>Q2235*H2235</f>
        <v>0</v>
      </c>
      <c r="S2235" s="223">
        <v>0.024500000000000001</v>
      </c>
      <c r="T2235" s="224">
        <f>S2235*H2235</f>
        <v>0.1225</v>
      </c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R2235" s="225" t="s">
        <v>295</v>
      </c>
      <c r="AT2235" s="225" t="s">
        <v>240</v>
      </c>
      <c r="AU2235" s="225" t="s">
        <v>78</v>
      </c>
      <c r="AY2235" s="18" t="s">
        <v>238</v>
      </c>
      <c r="BE2235" s="226">
        <f>IF(N2235="základní",J2235,0)</f>
        <v>0</v>
      </c>
      <c r="BF2235" s="226">
        <f>IF(N2235="snížená",J2235,0)</f>
        <v>0</v>
      </c>
      <c r="BG2235" s="226">
        <f>IF(N2235="zákl. přenesená",J2235,0)</f>
        <v>0</v>
      </c>
      <c r="BH2235" s="226">
        <f>IF(N2235="sníž. přenesená",J2235,0)</f>
        <v>0</v>
      </c>
      <c r="BI2235" s="226">
        <f>IF(N2235="nulová",J2235,0)</f>
        <v>0</v>
      </c>
      <c r="BJ2235" s="18" t="s">
        <v>76</v>
      </c>
      <c r="BK2235" s="226">
        <f>ROUND(I2235*H2235,2)</f>
        <v>0</v>
      </c>
      <c r="BL2235" s="18" t="s">
        <v>295</v>
      </c>
      <c r="BM2235" s="225" t="s">
        <v>1964</v>
      </c>
    </row>
    <row r="2236" s="2" customFormat="1">
      <c r="A2236" s="39"/>
      <c r="B2236" s="40"/>
      <c r="C2236" s="41"/>
      <c r="D2236" s="227" t="s">
        <v>245</v>
      </c>
      <c r="E2236" s="41"/>
      <c r="F2236" s="228" t="s">
        <v>1963</v>
      </c>
      <c r="G2236" s="41"/>
      <c r="H2236" s="41"/>
      <c r="I2236" s="229"/>
      <c r="J2236" s="41"/>
      <c r="K2236" s="41"/>
      <c r="L2236" s="45"/>
      <c r="M2236" s="230"/>
      <c r="N2236" s="231"/>
      <c r="O2236" s="85"/>
      <c r="P2236" s="85"/>
      <c r="Q2236" s="85"/>
      <c r="R2236" s="85"/>
      <c r="S2236" s="85"/>
      <c r="T2236" s="86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T2236" s="18" t="s">
        <v>245</v>
      </c>
      <c r="AU2236" s="18" t="s">
        <v>78</v>
      </c>
    </row>
    <row r="2237" s="2" customFormat="1">
      <c r="A2237" s="39"/>
      <c r="B2237" s="40"/>
      <c r="C2237" s="41"/>
      <c r="D2237" s="232" t="s">
        <v>246</v>
      </c>
      <c r="E2237" s="41"/>
      <c r="F2237" s="233" t="s">
        <v>1965</v>
      </c>
      <c r="G2237" s="41"/>
      <c r="H2237" s="41"/>
      <c r="I2237" s="229"/>
      <c r="J2237" s="41"/>
      <c r="K2237" s="41"/>
      <c r="L2237" s="45"/>
      <c r="M2237" s="230"/>
      <c r="N2237" s="231"/>
      <c r="O2237" s="85"/>
      <c r="P2237" s="85"/>
      <c r="Q2237" s="85"/>
      <c r="R2237" s="85"/>
      <c r="S2237" s="85"/>
      <c r="T2237" s="86"/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T2237" s="18" t="s">
        <v>246</v>
      </c>
      <c r="AU2237" s="18" t="s">
        <v>78</v>
      </c>
    </row>
    <row r="2238" s="13" customFormat="1">
      <c r="A2238" s="13"/>
      <c r="B2238" s="234"/>
      <c r="C2238" s="235"/>
      <c r="D2238" s="227" t="s">
        <v>248</v>
      </c>
      <c r="E2238" s="236" t="s">
        <v>19</v>
      </c>
      <c r="F2238" s="237" t="s">
        <v>262</v>
      </c>
      <c r="G2238" s="235"/>
      <c r="H2238" s="236" t="s">
        <v>19</v>
      </c>
      <c r="I2238" s="238"/>
      <c r="J2238" s="235"/>
      <c r="K2238" s="235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248</v>
      </c>
      <c r="AU2238" s="243" t="s">
        <v>78</v>
      </c>
      <c r="AV2238" s="13" t="s">
        <v>76</v>
      </c>
      <c r="AW2238" s="13" t="s">
        <v>32</v>
      </c>
      <c r="AX2238" s="13" t="s">
        <v>69</v>
      </c>
      <c r="AY2238" s="243" t="s">
        <v>238</v>
      </c>
    </row>
    <row r="2239" s="14" customFormat="1">
      <c r="A2239" s="14"/>
      <c r="B2239" s="244"/>
      <c r="C2239" s="245"/>
      <c r="D2239" s="227" t="s">
        <v>248</v>
      </c>
      <c r="E2239" s="246" t="s">
        <v>19</v>
      </c>
      <c r="F2239" s="247" t="s">
        <v>1966</v>
      </c>
      <c r="G2239" s="245"/>
      <c r="H2239" s="248">
        <v>2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248</v>
      </c>
      <c r="AU2239" s="254" t="s">
        <v>78</v>
      </c>
      <c r="AV2239" s="14" t="s">
        <v>78</v>
      </c>
      <c r="AW2239" s="14" t="s">
        <v>32</v>
      </c>
      <c r="AX2239" s="14" t="s">
        <v>69</v>
      </c>
      <c r="AY2239" s="254" t="s">
        <v>238</v>
      </c>
    </row>
    <row r="2240" s="16" customFormat="1">
      <c r="A2240" s="16"/>
      <c r="B2240" s="266"/>
      <c r="C2240" s="267"/>
      <c r="D2240" s="227" t="s">
        <v>248</v>
      </c>
      <c r="E2240" s="268" t="s">
        <v>19</v>
      </c>
      <c r="F2240" s="269" t="s">
        <v>264</v>
      </c>
      <c r="G2240" s="267"/>
      <c r="H2240" s="270">
        <v>2</v>
      </c>
      <c r="I2240" s="271"/>
      <c r="J2240" s="267"/>
      <c r="K2240" s="267"/>
      <c r="L2240" s="272"/>
      <c r="M2240" s="273"/>
      <c r="N2240" s="274"/>
      <c r="O2240" s="274"/>
      <c r="P2240" s="274"/>
      <c r="Q2240" s="274"/>
      <c r="R2240" s="274"/>
      <c r="S2240" s="274"/>
      <c r="T2240" s="275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76" t="s">
        <v>248</v>
      </c>
      <c r="AU2240" s="276" t="s">
        <v>78</v>
      </c>
      <c r="AV2240" s="16" t="s">
        <v>109</v>
      </c>
      <c r="AW2240" s="16" t="s">
        <v>32</v>
      </c>
      <c r="AX2240" s="16" t="s">
        <v>69</v>
      </c>
      <c r="AY2240" s="276" t="s">
        <v>238</v>
      </c>
    </row>
    <row r="2241" s="13" customFormat="1">
      <c r="A2241" s="13"/>
      <c r="B2241" s="234"/>
      <c r="C2241" s="235"/>
      <c r="D2241" s="227" t="s">
        <v>248</v>
      </c>
      <c r="E2241" s="236" t="s">
        <v>19</v>
      </c>
      <c r="F2241" s="237" t="s">
        <v>774</v>
      </c>
      <c r="G2241" s="235"/>
      <c r="H2241" s="236" t="s">
        <v>19</v>
      </c>
      <c r="I2241" s="238"/>
      <c r="J2241" s="235"/>
      <c r="K2241" s="235"/>
      <c r="L2241" s="239"/>
      <c r="M2241" s="240"/>
      <c r="N2241" s="241"/>
      <c r="O2241" s="241"/>
      <c r="P2241" s="241"/>
      <c r="Q2241" s="241"/>
      <c r="R2241" s="241"/>
      <c r="S2241" s="241"/>
      <c r="T2241" s="242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3" t="s">
        <v>248</v>
      </c>
      <c r="AU2241" s="243" t="s">
        <v>78</v>
      </c>
      <c r="AV2241" s="13" t="s">
        <v>76</v>
      </c>
      <c r="AW2241" s="13" t="s">
        <v>32</v>
      </c>
      <c r="AX2241" s="13" t="s">
        <v>69</v>
      </c>
      <c r="AY2241" s="243" t="s">
        <v>238</v>
      </c>
    </row>
    <row r="2242" s="14" customFormat="1">
      <c r="A2242" s="14"/>
      <c r="B2242" s="244"/>
      <c r="C2242" s="245"/>
      <c r="D2242" s="227" t="s">
        <v>248</v>
      </c>
      <c r="E2242" s="246" t="s">
        <v>19</v>
      </c>
      <c r="F2242" s="247" t="s">
        <v>1947</v>
      </c>
      <c r="G2242" s="245"/>
      <c r="H2242" s="248">
        <v>1</v>
      </c>
      <c r="I2242" s="249"/>
      <c r="J2242" s="245"/>
      <c r="K2242" s="245"/>
      <c r="L2242" s="250"/>
      <c r="M2242" s="251"/>
      <c r="N2242" s="252"/>
      <c r="O2242" s="252"/>
      <c r="P2242" s="252"/>
      <c r="Q2242" s="252"/>
      <c r="R2242" s="252"/>
      <c r="S2242" s="252"/>
      <c r="T2242" s="253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4" t="s">
        <v>248</v>
      </c>
      <c r="AU2242" s="254" t="s">
        <v>78</v>
      </c>
      <c r="AV2242" s="14" t="s">
        <v>78</v>
      </c>
      <c r="AW2242" s="14" t="s">
        <v>32</v>
      </c>
      <c r="AX2242" s="14" t="s">
        <v>69</v>
      </c>
      <c r="AY2242" s="254" t="s">
        <v>238</v>
      </c>
    </row>
    <row r="2243" s="16" customFormat="1">
      <c r="A2243" s="16"/>
      <c r="B2243" s="266"/>
      <c r="C2243" s="267"/>
      <c r="D2243" s="227" t="s">
        <v>248</v>
      </c>
      <c r="E2243" s="268" t="s">
        <v>19</v>
      </c>
      <c r="F2243" s="269" t="s">
        <v>541</v>
      </c>
      <c r="G2243" s="267"/>
      <c r="H2243" s="270">
        <v>1</v>
      </c>
      <c r="I2243" s="271"/>
      <c r="J2243" s="267"/>
      <c r="K2243" s="267"/>
      <c r="L2243" s="272"/>
      <c r="M2243" s="273"/>
      <c r="N2243" s="274"/>
      <c r="O2243" s="274"/>
      <c r="P2243" s="274"/>
      <c r="Q2243" s="274"/>
      <c r="R2243" s="274"/>
      <c r="S2243" s="274"/>
      <c r="T2243" s="275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T2243" s="276" t="s">
        <v>248</v>
      </c>
      <c r="AU2243" s="276" t="s">
        <v>78</v>
      </c>
      <c r="AV2243" s="16" t="s">
        <v>109</v>
      </c>
      <c r="AW2243" s="16" t="s">
        <v>32</v>
      </c>
      <c r="AX2243" s="16" t="s">
        <v>69</v>
      </c>
      <c r="AY2243" s="276" t="s">
        <v>238</v>
      </c>
    </row>
    <row r="2244" s="13" customFormat="1">
      <c r="A2244" s="13"/>
      <c r="B2244" s="234"/>
      <c r="C2244" s="235"/>
      <c r="D2244" s="227" t="s">
        <v>248</v>
      </c>
      <c r="E2244" s="236" t="s">
        <v>19</v>
      </c>
      <c r="F2244" s="237" t="s">
        <v>779</v>
      </c>
      <c r="G2244" s="235"/>
      <c r="H2244" s="236" t="s">
        <v>19</v>
      </c>
      <c r="I2244" s="238"/>
      <c r="J2244" s="235"/>
      <c r="K2244" s="235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248</v>
      </c>
      <c r="AU2244" s="243" t="s">
        <v>78</v>
      </c>
      <c r="AV2244" s="13" t="s">
        <v>76</v>
      </c>
      <c r="AW2244" s="13" t="s">
        <v>32</v>
      </c>
      <c r="AX2244" s="13" t="s">
        <v>69</v>
      </c>
      <c r="AY2244" s="243" t="s">
        <v>238</v>
      </c>
    </row>
    <row r="2245" s="14" customFormat="1">
      <c r="A2245" s="14"/>
      <c r="B2245" s="244"/>
      <c r="C2245" s="245"/>
      <c r="D2245" s="227" t="s">
        <v>248</v>
      </c>
      <c r="E2245" s="246" t="s">
        <v>19</v>
      </c>
      <c r="F2245" s="247" t="s">
        <v>1960</v>
      </c>
      <c r="G2245" s="245"/>
      <c r="H2245" s="248">
        <v>2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248</v>
      </c>
      <c r="AU2245" s="254" t="s">
        <v>78</v>
      </c>
      <c r="AV2245" s="14" t="s">
        <v>78</v>
      </c>
      <c r="AW2245" s="14" t="s">
        <v>32</v>
      </c>
      <c r="AX2245" s="14" t="s">
        <v>69</v>
      </c>
      <c r="AY2245" s="254" t="s">
        <v>238</v>
      </c>
    </row>
    <row r="2246" s="16" customFormat="1">
      <c r="A2246" s="16"/>
      <c r="B2246" s="266"/>
      <c r="C2246" s="267"/>
      <c r="D2246" s="227" t="s">
        <v>248</v>
      </c>
      <c r="E2246" s="268" t="s">
        <v>19</v>
      </c>
      <c r="F2246" s="269" t="s">
        <v>550</v>
      </c>
      <c r="G2246" s="267"/>
      <c r="H2246" s="270">
        <v>2</v>
      </c>
      <c r="I2246" s="271"/>
      <c r="J2246" s="267"/>
      <c r="K2246" s="267"/>
      <c r="L2246" s="272"/>
      <c r="M2246" s="273"/>
      <c r="N2246" s="274"/>
      <c r="O2246" s="274"/>
      <c r="P2246" s="274"/>
      <c r="Q2246" s="274"/>
      <c r="R2246" s="274"/>
      <c r="S2246" s="274"/>
      <c r="T2246" s="275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T2246" s="276" t="s">
        <v>248</v>
      </c>
      <c r="AU2246" s="276" t="s">
        <v>78</v>
      </c>
      <c r="AV2246" s="16" t="s">
        <v>109</v>
      </c>
      <c r="AW2246" s="16" t="s">
        <v>32</v>
      </c>
      <c r="AX2246" s="16" t="s">
        <v>69</v>
      </c>
      <c r="AY2246" s="276" t="s">
        <v>238</v>
      </c>
    </row>
    <row r="2247" s="15" customFormat="1">
      <c r="A2247" s="15"/>
      <c r="B2247" s="255"/>
      <c r="C2247" s="256"/>
      <c r="D2247" s="227" t="s">
        <v>248</v>
      </c>
      <c r="E2247" s="257" t="s">
        <v>19</v>
      </c>
      <c r="F2247" s="258" t="s">
        <v>253</v>
      </c>
      <c r="G2247" s="256"/>
      <c r="H2247" s="259">
        <v>5</v>
      </c>
      <c r="I2247" s="260"/>
      <c r="J2247" s="256"/>
      <c r="K2247" s="256"/>
      <c r="L2247" s="261"/>
      <c r="M2247" s="262"/>
      <c r="N2247" s="263"/>
      <c r="O2247" s="263"/>
      <c r="P2247" s="263"/>
      <c r="Q2247" s="263"/>
      <c r="R2247" s="263"/>
      <c r="S2247" s="263"/>
      <c r="T2247" s="264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65" t="s">
        <v>248</v>
      </c>
      <c r="AU2247" s="265" t="s">
        <v>78</v>
      </c>
      <c r="AV2247" s="15" t="s">
        <v>244</v>
      </c>
      <c r="AW2247" s="15" t="s">
        <v>32</v>
      </c>
      <c r="AX2247" s="15" t="s">
        <v>76</v>
      </c>
      <c r="AY2247" s="265" t="s">
        <v>238</v>
      </c>
    </row>
    <row r="2248" s="2" customFormat="1" ht="24.15" customHeight="1">
      <c r="A2248" s="39"/>
      <c r="B2248" s="40"/>
      <c r="C2248" s="214" t="s">
        <v>1967</v>
      </c>
      <c r="D2248" s="214" t="s">
        <v>240</v>
      </c>
      <c r="E2248" s="215" t="s">
        <v>1968</v>
      </c>
      <c r="F2248" s="216" t="s">
        <v>1969</v>
      </c>
      <c r="G2248" s="217" t="s">
        <v>1933</v>
      </c>
      <c r="H2248" s="218">
        <v>1</v>
      </c>
      <c r="I2248" s="219"/>
      <c r="J2248" s="220">
        <f>ROUND(I2248*H2248,2)</f>
        <v>0</v>
      </c>
      <c r="K2248" s="216" t="s">
        <v>581</v>
      </c>
      <c r="L2248" s="45"/>
      <c r="M2248" s="221" t="s">
        <v>19</v>
      </c>
      <c r="N2248" s="222" t="s">
        <v>40</v>
      </c>
      <c r="O2248" s="85"/>
      <c r="P2248" s="223">
        <f>O2248*H2248</f>
        <v>0</v>
      </c>
      <c r="Q2248" s="223">
        <v>0.00051999999999999995</v>
      </c>
      <c r="R2248" s="223">
        <f>Q2248*H2248</f>
        <v>0.00051999999999999995</v>
      </c>
      <c r="S2248" s="223">
        <v>0</v>
      </c>
      <c r="T2248" s="224">
        <f>S2248*H2248</f>
        <v>0</v>
      </c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R2248" s="225" t="s">
        <v>295</v>
      </c>
      <c r="AT2248" s="225" t="s">
        <v>240</v>
      </c>
      <c r="AU2248" s="225" t="s">
        <v>78</v>
      </c>
      <c r="AY2248" s="18" t="s">
        <v>238</v>
      </c>
      <c r="BE2248" s="226">
        <f>IF(N2248="základní",J2248,0)</f>
        <v>0</v>
      </c>
      <c r="BF2248" s="226">
        <f>IF(N2248="snížená",J2248,0)</f>
        <v>0</v>
      </c>
      <c r="BG2248" s="226">
        <f>IF(N2248="zákl. přenesená",J2248,0)</f>
        <v>0</v>
      </c>
      <c r="BH2248" s="226">
        <f>IF(N2248="sníž. přenesená",J2248,0)</f>
        <v>0</v>
      </c>
      <c r="BI2248" s="226">
        <f>IF(N2248="nulová",J2248,0)</f>
        <v>0</v>
      </c>
      <c r="BJ2248" s="18" t="s">
        <v>76</v>
      </c>
      <c r="BK2248" s="226">
        <f>ROUND(I2248*H2248,2)</f>
        <v>0</v>
      </c>
      <c r="BL2248" s="18" t="s">
        <v>295</v>
      </c>
      <c r="BM2248" s="225" t="s">
        <v>1970</v>
      </c>
    </row>
    <row r="2249" s="2" customFormat="1">
      <c r="A2249" s="39"/>
      <c r="B2249" s="40"/>
      <c r="C2249" s="41"/>
      <c r="D2249" s="227" t="s">
        <v>245</v>
      </c>
      <c r="E2249" s="41"/>
      <c r="F2249" s="228" t="s">
        <v>1969</v>
      </c>
      <c r="G2249" s="41"/>
      <c r="H2249" s="41"/>
      <c r="I2249" s="229"/>
      <c r="J2249" s="41"/>
      <c r="K2249" s="41"/>
      <c r="L2249" s="45"/>
      <c r="M2249" s="230"/>
      <c r="N2249" s="231"/>
      <c r="O2249" s="85"/>
      <c r="P2249" s="85"/>
      <c r="Q2249" s="85"/>
      <c r="R2249" s="85"/>
      <c r="S2249" s="85"/>
      <c r="T2249" s="86"/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T2249" s="18" t="s">
        <v>245</v>
      </c>
      <c r="AU2249" s="18" t="s">
        <v>78</v>
      </c>
    </row>
    <row r="2250" s="13" customFormat="1">
      <c r="A2250" s="13"/>
      <c r="B2250" s="234"/>
      <c r="C2250" s="235"/>
      <c r="D2250" s="227" t="s">
        <v>248</v>
      </c>
      <c r="E2250" s="236" t="s">
        <v>19</v>
      </c>
      <c r="F2250" s="237" t="s">
        <v>321</v>
      </c>
      <c r="G2250" s="235"/>
      <c r="H2250" s="236" t="s">
        <v>19</v>
      </c>
      <c r="I2250" s="238"/>
      <c r="J2250" s="235"/>
      <c r="K2250" s="235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248</v>
      </c>
      <c r="AU2250" s="243" t="s">
        <v>78</v>
      </c>
      <c r="AV2250" s="13" t="s">
        <v>76</v>
      </c>
      <c r="AW2250" s="13" t="s">
        <v>32</v>
      </c>
      <c r="AX2250" s="13" t="s">
        <v>69</v>
      </c>
      <c r="AY2250" s="243" t="s">
        <v>238</v>
      </c>
    </row>
    <row r="2251" s="14" customFormat="1">
      <c r="A2251" s="14"/>
      <c r="B2251" s="244"/>
      <c r="C2251" s="245"/>
      <c r="D2251" s="227" t="s">
        <v>248</v>
      </c>
      <c r="E2251" s="246" t="s">
        <v>19</v>
      </c>
      <c r="F2251" s="247" t="s">
        <v>76</v>
      </c>
      <c r="G2251" s="245"/>
      <c r="H2251" s="248">
        <v>1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248</v>
      </c>
      <c r="AU2251" s="254" t="s">
        <v>78</v>
      </c>
      <c r="AV2251" s="14" t="s">
        <v>78</v>
      </c>
      <c r="AW2251" s="14" t="s">
        <v>32</v>
      </c>
      <c r="AX2251" s="14" t="s">
        <v>69</v>
      </c>
      <c r="AY2251" s="254" t="s">
        <v>238</v>
      </c>
    </row>
    <row r="2252" s="15" customFormat="1">
      <c r="A2252" s="15"/>
      <c r="B2252" s="255"/>
      <c r="C2252" s="256"/>
      <c r="D2252" s="227" t="s">
        <v>248</v>
      </c>
      <c r="E2252" s="257" t="s">
        <v>19</v>
      </c>
      <c r="F2252" s="258" t="s">
        <v>253</v>
      </c>
      <c r="G2252" s="256"/>
      <c r="H2252" s="259">
        <v>1</v>
      </c>
      <c r="I2252" s="260"/>
      <c r="J2252" s="256"/>
      <c r="K2252" s="256"/>
      <c r="L2252" s="261"/>
      <c r="M2252" s="262"/>
      <c r="N2252" s="263"/>
      <c r="O2252" s="263"/>
      <c r="P2252" s="263"/>
      <c r="Q2252" s="263"/>
      <c r="R2252" s="263"/>
      <c r="S2252" s="263"/>
      <c r="T2252" s="264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65" t="s">
        <v>248</v>
      </c>
      <c r="AU2252" s="265" t="s">
        <v>78</v>
      </c>
      <c r="AV2252" s="15" t="s">
        <v>244</v>
      </c>
      <c r="AW2252" s="15" t="s">
        <v>32</v>
      </c>
      <c r="AX2252" s="15" t="s">
        <v>76</v>
      </c>
      <c r="AY2252" s="265" t="s">
        <v>238</v>
      </c>
    </row>
    <row r="2253" s="2" customFormat="1" ht="24.15" customHeight="1">
      <c r="A2253" s="39"/>
      <c r="B2253" s="40"/>
      <c r="C2253" s="214" t="s">
        <v>1266</v>
      </c>
      <c r="D2253" s="214" t="s">
        <v>240</v>
      </c>
      <c r="E2253" s="215" t="s">
        <v>1971</v>
      </c>
      <c r="F2253" s="216" t="s">
        <v>1972</v>
      </c>
      <c r="G2253" s="217" t="s">
        <v>1933</v>
      </c>
      <c r="H2253" s="218">
        <v>1</v>
      </c>
      <c r="I2253" s="219"/>
      <c r="J2253" s="220">
        <f>ROUND(I2253*H2253,2)</f>
        <v>0</v>
      </c>
      <c r="K2253" s="216" t="s">
        <v>581</v>
      </c>
      <c r="L2253" s="45"/>
      <c r="M2253" s="221" t="s">
        <v>19</v>
      </c>
      <c r="N2253" s="222" t="s">
        <v>40</v>
      </c>
      <c r="O2253" s="85"/>
      <c r="P2253" s="223">
        <f>O2253*H2253</f>
        <v>0</v>
      </c>
      <c r="Q2253" s="223">
        <v>0.00051999999999999995</v>
      </c>
      <c r="R2253" s="223">
        <f>Q2253*H2253</f>
        <v>0.00051999999999999995</v>
      </c>
      <c r="S2253" s="223">
        <v>0</v>
      </c>
      <c r="T2253" s="224">
        <f>S2253*H2253</f>
        <v>0</v>
      </c>
      <c r="U2253" s="39"/>
      <c r="V2253" s="39"/>
      <c r="W2253" s="39"/>
      <c r="X2253" s="39"/>
      <c r="Y2253" s="39"/>
      <c r="Z2253" s="39"/>
      <c r="AA2253" s="39"/>
      <c r="AB2253" s="39"/>
      <c r="AC2253" s="39"/>
      <c r="AD2253" s="39"/>
      <c r="AE2253" s="39"/>
      <c r="AR2253" s="225" t="s">
        <v>295</v>
      </c>
      <c r="AT2253" s="225" t="s">
        <v>240</v>
      </c>
      <c r="AU2253" s="225" t="s">
        <v>78</v>
      </c>
      <c r="AY2253" s="18" t="s">
        <v>238</v>
      </c>
      <c r="BE2253" s="226">
        <f>IF(N2253="základní",J2253,0)</f>
        <v>0</v>
      </c>
      <c r="BF2253" s="226">
        <f>IF(N2253="snížená",J2253,0)</f>
        <v>0</v>
      </c>
      <c r="BG2253" s="226">
        <f>IF(N2253="zákl. přenesená",J2253,0)</f>
        <v>0</v>
      </c>
      <c r="BH2253" s="226">
        <f>IF(N2253="sníž. přenesená",J2253,0)</f>
        <v>0</v>
      </c>
      <c r="BI2253" s="226">
        <f>IF(N2253="nulová",J2253,0)</f>
        <v>0</v>
      </c>
      <c r="BJ2253" s="18" t="s">
        <v>76</v>
      </c>
      <c r="BK2253" s="226">
        <f>ROUND(I2253*H2253,2)</f>
        <v>0</v>
      </c>
      <c r="BL2253" s="18" t="s">
        <v>295</v>
      </c>
      <c r="BM2253" s="225" t="s">
        <v>1973</v>
      </c>
    </row>
    <row r="2254" s="2" customFormat="1">
      <c r="A2254" s="39"/>
      <c r="B2254" s="40"/>
      <c r="C2254" s="41"/>
      <c r="D2254" s="227" t="s">
        <v>245</v>
      </c>
      <c r="E2254" s="41"/>
      <c r="F2254" s="228" t="s">
        <v>1972</v>
      </c>
      <c r="G2254" s="41"/>
      <c r="H2254" s="41"/>
      <c r="I2254" s="229"/>
      <c r="J2254" s="41"/>
      <c r="K2254" s="41"/>
      <c r="L2254" s="45"/>
      <c r="M2254" s="230"/>
      <c r="N2254" s="231"/>
      <c r="O2254" s="85"/>
      <c r="P2254" s="85"/>
      <c r="Q2254" s="85"/>
      <c r="R2254" s="85"/>
      <c r="S2254" s="85"/>
      <c r="T2254" s="86"/>
      <c r="U2254" s="39"/>
      <c r="V2254" s="39"/>
      <c r="W2254" s="39"/>
      <c r="X2254" s="39"/>
      <c r="Y2254" s="39"/>
      <c r="Z2254" s="39"/>
      <c r="AA2254" s="39"/>
      <c r="AB2254" s="39"/>
      <c r="AC2254" s="39"/>
      <c r="AD2254" s="39"/>
      <c r="AE2254" s="39"/>
      <c r="AT2254" s="18" t="s">
        <v>245</v>
      </c>
      <c r="AU2254" s="18" t="s">
        <v>78</v>
      </c>
    </row>
    <row r="2255" s="13" customFormat="1">
      <c r="A2255" s="13"/>
      <c r="B2255" s="234"/>
      <c r="C2255" s="235"/>
      <c r="D2255" s="227" t="s">
        <v>248</v>
      </c>
      <c r="E2255" s="236" t="s">
        <v>19</v>
      </c>
      <c r="F2255" s="237" t="s">
        <v>321</v>
      </c>
      <c r="G2255" s="235"/>
      <c r="H2255" s="236" t="s">
        <v>19</v>
      </c>
      <c r="I2255" s="238"/>
      <c r="J2255" s="235"/>
      <c r="K2255" s="235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3" t="s">
        <v>248</v>
      </c>
      <c r="AU2255" s="243" t="s">
        <v>78</v>
      </c>
      <c r="AV2255" s="13" t="s">
        <v>76</v>
      </c>
      <c r="AW2255" s="13" t="s">
        <v>32</v>
      </c>
      <c r="AX2255" s="13" t="s">
        <v>69</v>
      </c>
      <c r="AY2255" s="243" t="s">
        <v>238</v>
      </c>
    </row>
    <row r="2256" s="14" customFormat="1">
      <c r="A2256" s="14"/>
      <c r="B2256" s="244"/>
      <c r="C2256" s="245"/>
      <c r="D2256" s="227" t="s">
        <v>248</v>
      </c>
      <c r="E2256" s="246" t="s">
        <v>19</v>
      </c>
      <c r="F2256" s="247" t="s">
        <v>76</v>
      </c>
      <c r="G2256" s="245"/>
      <c r="H2256" s="248">
        <v>1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248</v>
      </c>
      <c r="AU2256" s="254" t="s">
        <v>78</v>
      </c>
      <c r="AV2256" s="14" t="s">
        <v>78</v>
      </c>
      <c r="AW2256" s="14" t="s">
        <v>32</v>
      </c>
      <c r="AX2256" s="14" t="s">
        <v>69</v>
      </c>
      <c r="AY2256" s="254" t="s">
        <v>238</v>
      </c>
    </row>
    <row r="2257" s="15" customFormat="1">
      <c r="A2257" s="15"/>
      <c r="B2257" s="255"/>
      <c r="C2257" s="256"/>
      <c r="D2257" s="227" t="s">
        <v>248</v>
      </c>
      <c r="E2257" s="257" t="s">
        <v>19</v>
      </c>
      <c r="F2257" s="258" t="s">
        <v>253</v>
      </c>
      <c r="G2257" s="256"/>
      <c r="H2257" s="259">
        <v>1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248</v>
      </c>
      <c r="AU2257" s="265" t="s">
        <v>78</v>
      </c>
      <c r="AV2257" s="15" t="s">
        <v>244</v>
      </c>
      <c r="AW2257" s="15" t="s">
        <v>32</v>
      </c>
      <c r="AX2257" s="15" t="s">
        <v>76</v>
      </c>
      <c r="AY2257" s="265" t="s">
        <v>238</v>
      </c>
    </row>
    <row r="2258" s="2" customFormat="1" ht="24.15" customHeight="1">
      <c r="A2258" s="39"/>
      <c r="B2258" s="40"/>
      <c r="C2258" s="214" t="s">
        <v>1974</v>
      </c>
      <c r="D2258" s="214" t="s">
        <v>240</v>
      </c>
      <c r="E2258" s="215" t="s">
        <v>1975</v>
      </c>
      <c r="F2258" s="216" t="s">
        <v>1976</v>
      </c>
      <c r="G2258" s="217" t="s">
        <v>1933</v>
      </c>
      <c r="H2258" s="218">
        <v>1</v>
      </c>
      <c r="I2258" s="219"/>
      <c r="J2258" s="220">
        <f>ROUND(I2258*H2258,2)</f>
        <v>0</v>
      </c>
      <c r="K2258" s="216" t="s">
        <v>581</v>
      </c>
      <c r="L2258" s="45"/>
      <c r="M2258" s="221" t="s">
        <v>19</v>
      </c>
      <c r="N2258" s="222" t="s">
        <v>40</v>
      </c>
      <c r="O2258" s="85"/>
      <c r="P2258" s="223">
        <f>O2258*H2258</f>
        <v>0</v>
      </c>
      <c r="Q2258" s="223">
        <v>0.00051999999999999995</v>
      </c>
      <c r="R2258" s="223">
        <f>Q2258*H2258</f>
        <v>0.00051999999999999995</v>
      </c>
      <c r="S2258" s="223">
        <v>0</v>
      </c>
      <c r="T2258" s="224">
        <f>S2258*H2258</f>
        <v>0</v>
      </c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R2258" s="225" t="s">
        <v>295</v>
      </c>
      <c r="AT2258" s="225" t="s">
        <v>240</v>
      </c>
      <c r="AU2258" s="225" t="s">
        <v>78</v>
      </c>
      <c r="AY2258" s="18" t="s">
        <v>238</v>
      </c>
      <c r="BE2258" s="226">
        <f>IF(N2258="základní",J2258,0)</f>
        <v>0</v>
      </c>
      <c r="BF2258" s="226">
        <f>IF(N2258="snížená",J2258,0)</f>
        <v>0</v>
      </c>
      <c r="BG2258" s="226">
        <f>IF(N2258="zákl. přenesená",J2258,0)</f>
        <v>0</v>
      </c>
      <c r="BH2258" s="226">
        <f>IF(N2258="sníž. přenesená",J2258,0)</f>
        <v>0</v>
      </c>
      <c r="BI2258" s="226">
        <f>IF(N2258="nulová",J2258,0)</f>
        <v>0</v>
      </c>
      <c r="BJ2258" s="18" t="s">
        <v>76</v>
      </c>
      <c r="BK2258" s="226">
        <f>ROUND(I2258*H2258,2)</f>
        <v>0</v>
      </c>
      <c r="BL2258" s="18" t="s">
        <v>295</v>
      </c>
      <c r="BM2258" s="225" t="s">
        <v>1977</v>
      </c>
    </row>
    <row r="2259" s="2" customFormat="1">
      <c r="A2259" s="39"/>
      <c r="B2259" s="40"/>
      <c r="C2259" s="41"/>
      <c r="D2259" s="227" t="s">
        <v>245</v>
      </c>
      <c r="E2259" s="41"/>
      <c r="F2259" s="228" t="s">
        <v>1976</v>
      </c>
      <c r="G2259" s="41"/>
      <c r="H2259" s="41"/>
      <c r="I2259" s="229"/>
      <c r="J2259" s="41"/>
      <c r="K2259" s="41"/>
      <c r="L2259" s="45"/>
      <c r="M2259" s="230"/>
      <c r="N2259" s="231"/>
      <c r="O2259" s="85"/>
      <c r="P2259" s="85"/>
      <c r="Q2259" s="85"/>
      <c r="R2259" s="85"/>
      <c r="S2259" s="85"/>
      <c r="T2259" s="86"/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T2259" s="18" t="s">
        <v>245</v>
      </c>
      <c r="AU2259" s="18" t="s">
        <v>78</v>
      </c>
    </row>
    <row r="2260" s="13" customFormat="1">
      <c r="A2260" s="13"/>
      <c r="B2260" s="234"/>
      <c r="C2260" s="235"/>
      <c r="D2260" s="227" t="s">
        <v>248</v>
      </c>
      <c r="E2260" s="236" t="s">
        <v>19</v>
      </c>
      <c r="F2260" s="237" t="s">
        <v>321</v>
      </c>
      <c r="G2260" s="235"/>
      <c r="H2260" s="236" t="s">
        <v>19</v>
      </c>
      <c r="I2260" s="238"/>
      <c r="J2260" s="235"/>
      <c r="K2260" s="235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248</v>
      </c>
      <c r="AU2260" s="243" t="s">
        <v>78</v>
      </c>
      <c r="AV2260" s="13" t="s">
        <v>76</v>
      </c>
      <c r="AW2260" s="13" t="s">
        <v>32</v>
      </c>
      <c r="AX2260" s="13" t="s">
        <v>69</v>
      </c>
      <c r="AY2260" s="243" t="s">
        <v>238</v>
      </c>
    </row>
    <row r="2261" s="14" customFormat="1">
      <c r="A2261" s="14"/>
      <c r="B2261" s="244"/>
      <c r="C2261" s="245"/>
      <c r="D2261" s="227" t="s">
        <v>248</v>
      </c>
      <c r="E2261" s="246" t="s">
        <v>19</v>
      </c>
      <c r="F2261" s="247" t="s">
        <v>76</v>
      </c>
      <c r="G2261" s="245"/>
      <c r="H2261" s="248">
        <v>1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248</v>
      </c>
      <c r="AU2261" s="254" t="s">
        <v>78</v>
      </c>
      <c r="AV2261" s="14" t="s">
        <v>78</v>
      </c>
      <c r="AW2261" s="14" t="s">
        <v>32</v>
      </c>
      <c r="AX2261" s="14" t="s">
        <v>69</v>
      </c>
      <c r="AY2261" s="254" t="s">
        <v>238</v>
      </c>
    </row>
    <row r="2262" s="15" customFormat="1">
      <c r="A2262" s="15"/>
      <c r="B2262" s="255"/>
      <c r="C2262" s="256"/>
      <c r="D2262" s="227" t="s">
        <v>248</v>
      </c>
      <c r="E2262" s="257" t="s">
        <v>19</v>
      </c>
      <c r="F2262" s="258" t="s">
        <v>253</v>
      </c>
      <c r="G2262" s="256"/>
      <c r="H2262" s="259">
        <v>1</v>
      </c>
      <c r="I2262" s="260"/>
      <c r="J2262" s="256"/>
      <c r="K2262" s="256"/>
      <c r="L2262" s="261"/>
      <c r="M2262" s="262"/>
      <c r="N2262" s="263"/>
      <c r="O2262" s="263"/>
      <c r="P2262" s="263"/>
      <c r="Q2262" s="263"/>
      <c r="R2262" s="263"/>
      <c r="S2262" s="263"/>
      <c r="T2262" s="264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5" t="s">
        <v>248</v>
      </c>
      <c r="AU2262" s="265" t="s">
        <v>78</v>
      </c>
      <c r="AV2262" s="15" t="s">
        <v>244</v>
      </c>
      <c r="AW2262" s="15" t="s">
        <v>32</v>
      </c>
      <c r="AX2262" s="15" t="s">
        <v>76</v>
      </c>
      <c r="AY2262" s="265" t="s">
        <v>238</v>
      </c>
    </row>
    <row r="2263" s="2" customFormat="1" ht="24.15" customHeight="1">
      <c r="A2263" s="39"/>
      <c r="B2263" s="40"/>
      <c r="C2263" s="214" t="s">
        <v>1279</v>
      </c>
      <c r="D2263" s="214" t="s">
        <v>240</v>
      </c>
      <c r="E2263" s="215" t="s">
        <v>1978</v>
      </c>
      <c r="F2263" s="216" t="s">
        <v>1979</v>
      </c>
      <c r="G2263" s="217" t="s">
        <v>1933</v>
      </c>
      <c r="H2263" s="218">
        <v>1</v>
      </c>
      <c r="I2263" s="219"/>
      <c r="J2263" s="220">
        <f>ROUND(I2263*H2263,2)</f>
        <v>0</v>
      </c>
      <c r="K2263" s="216" t="s">
        <v>581</v>
      </c>
      <c r="L2263" s="45"/>
      <c r="M2263" s="221" t="s">
        <v>19</v>
      </c>
      <c r="N2263" s="222" t="s">
        <v>40</v>
      </c>
      <c r="O2263" s="85"/>
      <c r="P2263" s="223">
        <f>O2263*H2263</f>
        <v>0</v>
      </c>
      <c r="Q2263" s="223">
        <v>0.00051999999999999995</v>
      </c>
      <c r="R2263" s="223">
        <f>Q2263*H2263</f>
        <v>0.00051999999999999995</v>
      </c>
      <c r="S2263" s="223">
        <v>0</v>
      </c>
      <c r="T2263" s="224">
        <f>S2263*H2263</f>
        <v>0</v>
      </c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R2263" s="225" t="s">
        <v>295</v>
      </c>
      <c r="AT2263" s="225" t="s">
        <v>240</v>
      </c>
      <c r="AU2263" s="225" t="s">
        <v>78</v>
      </c>
      <c r="AY2263" s="18" t="s">
        <v>238</v>
      </c>
      <c r="BE2263" s="226">
        <f>IF(N2263="základní",J2263,0)</f>
        <v>0</v>
      </c>
      <c r="BF2263" s="226">
        <f>IF(N2263="snížená",J2263,0)</f>
        <v>0</v>
      </c>
      <c r="BG2263" s="226">
        <f>IF(N2263="zákl. přenesená",J2263,0)</f>
        <v>0</v>
      </c>
      <c r="BH2263" s="226">
        <f>IF(N2263="sníž. přenesená",J2263,0)</f>
        <v>0</v>
      </c>
      <c r="BI2263" s="226">
        <f>IF(N2263="nulová",J2263,0)</f>
        <v>0</v>
      </c>
      <c r="BJ2263" s="18" t="s">
        <v>76</v>
      </c>
      <c r="BK2263" s="226">
        <f>ROUND(I2263*H2263,2)</f>
        <v>0</v>
      </c>
      <c r="BL2263" s="18" t="s">
        <v>295</v>
      </c>
      <c r="BM2263" s="225" t="s">
        <v>1980</v>
      </c>
    </row>
    <row r="2264" s="2" customFormat="1">
      <c r="A2264" s="39"/>
      <c r="B2264" s="40"/>
      <c r="C2264" s="41"/>
      <c r="D2264" s="227" t="s">
        <v>245</v>
      </c>
      <c r="E2264" s="41"/>
      <c r="F2264" s="228" t="s">
        <v>1979</v>
      </c>
      <c r="G2264" s="41"/>
      <c r="H2264" s="41"/>
      <c r="I2264" s="229"/>
      <c r="J2264" s="41"/>
      <c r="K2264" s="41"/>
      <c r="L2264" s="45"/>
      <c r="M2264" s="230"/>
      <c r="N2264" s="231"/>
      <c r="O2264" s="85"/>
      <c r="P2264" s="85"/>
      <c r="Q2264" s="85"/>
      <c r="R2264" s="85"/>
      <c r="S2264" s="85"/>
      <c r="T2264" s="86"/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T2264" s="18" t="s">
        <v>245</v>
      </c>
      <c r="AU2264" s="18" t="s">
        <v>78</v>
      </c>
    </row>
    <row r="2265" s="13" customFormat="1">
      <c r="A2265" s="13"/>
      <c r="B2265" s="234"/>
      <c r="C2265" s="235"/>
      <c r="D2265" s="227" t="s">
        <v>248</v>
      </c>
      <c r="E2265" s="236" t="s">
        <v>19</v>
      </c>
      <c r="F2265" s="237" t="s">
        <v>321</v>
      </c>
      <c r="G2265" s="235"/>
      <c r="H2265" s="236" t="s">
        <v>19</v>
      </c>
      <c r="I2265" s="238"/>
      <c r="J2265" s="235"/>
      <c r="K2265" s="235"/>
      <c r="L2265" s="239"/>
      <c r="M2265" s="240"/>
      <c r="N2265" s="241"/>
      <c r="O2265" s="241"/>
      <c r="P2265" s="241"/>
      <c r="Q2265" s="241"/>
      <c r="R2265" s="241"/>
      <c r="S2265" s="241"/>
      <c r="T2265" s="24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3" t="s">
        <v>248</v>
      </c>
      <c r="AU2265" s="243" t="s">
        <v>78</v>
      </c>
      <c r="AV2265" s="13" t="s">
        <v>76</v>
      </c>
      <c r="AW2265" s="13" t="s">
        <v>32</v>
      </c>
      <c r="AX2265" s="13" t="s">
        <v>69</v>
      </c>
      <c r="AY2265" s="243" t="s">
        <v>238</v>
      </c>
    </row>
    <row r="2266" s="14" customFormat="1">
      <c r="A2266" s="14"/>
      <c r="B2266" s="244"/>
      <c r="C2266" s="245"/>
      <c r="D2266" s="227" t="s">
        <v>248</v>
      </c>
      <c r="E2266" s="246" t="s">
        <v>19</v>
      </c>
      <c r="F2266" s="247" t="s">
        <v>76</v>
      </c>
      <c r="G2266" s="245"/>
      <c r="H2266" s="248">
        <v>1</v>
      </c>
      <c r="I2266" s="249"/>
      <c r="J2266" s="245"/>
      <c r="K2266" s="245"/>
      <c r="L2266" s="250"/>
      <c r="M2266" s="251"/>
      <c r="N2266" s="252"/>
      <c r="O2266" s="252"/>
      <c r="P2266" s="252"/>
      <c r="Q2266" s="252"/>
      <c r="R2266" s="252"/>
      <c r="S2266" s="252"/>
      <c r="T2266" s="253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4" t="s">
        <v>248</v>
      </c>
      <c r="AU2266" s="254" t="s">
        <v>78</v>
      </c>
      <c r="AV2266" s="14" t="s">
        <v>78</v>
      </c>
      <c r="AW2266" s="14" t="s">
        <v>32</v>
      </c>
      <c r="AX2266" s="14" t="s">
        <v>69</v>
      </c>
      <c r="AY2266" s="254" t="s">
        <v>238</v>
      </c>
    </row>
    <row r="2267" s="15" customFormat="1">
      <c r="A2267" s="15"/>
      <c r="B2267" s="255"/>
      <c r="C2267" s="256"/>
      <c r="D2267" s="227" t="s">
        <v>248</v>
      </c>
      <c r="E2267" s="257" t="s">
        <v>19</v>
      </c>
      <c r="F2267" s="258" t="s">
        <v>253</v>
      </c>
      <c r="G2267" s="256"/>
      <c r="H2267" s="259">
        <v>1</v>
      </c>
      <c r="I2267" s="260"/>
      <c r="J2267" s="256"/>
      <c r="K2267" s="256"/>
      <c r="L2267" s="261"/>
      <c r="M2267" s="262"/>
      <c r="N2267" s="263"/>
      <c r="O2267" s="263"/>
      <c r="P2267" s="263"/>
      <c r="Q2267" s="263"/>
      <c r="R2267" s="263"/>
      <c r="S2267" s="263"/>
      <c r="T2267" s="264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65" t="s">
        <v>248</v>
      </c>
      <c r="AU2267" s="265" t="s">
        <v>78</v>
      </c>
      <c r="AV2267" s="15" t="s">
        <v>244</v>
      </c>
      <c r="AW2267" s="15" t="s">
        <v>32</v>
      </c>
      <c r="AX2267" s="15" t="s">
        <v>76</v>
      </c>
      <c r="AY2267" s="265" t="s">
        <v>238</v>
      </c>
    </row>
    <row r="2268" s="2" customFormat="1" ht="24.15" customHeight="1">
      <c r="A2268" s="39"/>
      <c r="B2268" s="40"/>
      <c r="C2268" s="214" t="s">
        <v>1981</v>
      </c>
      <c r="D2268" s="214" t="s">
        <v>240</v>
      </c>
      <c r="E2268" s="215" t="s">
        <v>1982</v>
      </c>
      <c r="F2268" s="216" t="s">
        <v>1983</v>
      </c>
      <c r="G2268" s="217" t="s">
        <v>1933</v>
      </c>
      <c r="H2268" s="218">
        <v>1</v>
      </c>
      <c r="I2268" s="219"/>
      <c r="J2268" s="220">
        <f>ROUND(I2268*H2268,2)</f>
        <v>0</v>
      </c>
      <c r="K2268" s="216" t="s">
        <v>243</v>
      </c>
      <c r="L2268" s="45"/>
      <c r="M2268" s="221" t="s">
        <v>19</v>
      </c>
      <c r="N2268" s="222" t="s">
        <v>40</v>
      </c>
      <c r="O2268" s="85"/>
      <c r="P2268" s="223">
        <f>O2268*H2268</f>
        <v>0</v>
      </c>
      <c r="Q2268" s="223">
        <v>0</v>
      </c>
      <c r="R2268" s="223">
        <f>Q2268*H2268</f>
        <v>0</v>
      </c>
      <c r="S2268" s="223">
        <v>0.0091999999999999998</v>
      </c>
      <c r="T2268" s="224">
        <f>S2268*H2268</f>
        <v>0.0091999999999999998</v>
      </c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R2268" s="225" t="s">
        <v>295</v>
      </c>
      <c r="AT2268" s="225" t="s">
        <v>240</v>
      </c>
      <c r="AU2268" s="225" t="s">
        <v>78</v>
      </c>
      <c r="AY2268" s="18" t="s">
        <v>238</v>
      </c>
      <c r="BE2268" s="226">
        <f>IF(N2268="základní",J2268,0)</f>
        <v>0</v>
      </c>
      <c r="BF2268" s="226">
        <f>IF(N2268="snížená",J2268,0)</f>
        <v>0</v>
      </c>
      <c r="BG2268" s="226">
        <f>IF(N2268="zákl. přenesená",J2268,0)</f>
        <v>0</v>
      </c>
      <c r="BH2268" s="226">
        <f>IF(N2268="sníž. přenesená",J2268,0)</f>
        <v>0</v>
      </c>
      <c r="BI2268" s="226">
        <f>IF(N2268="nulová",J2268,0)</f>
        <v>0</v>
      </c>
      <c r="BJ2268" s="18" t="s">
        <v>76</v>
      </c>
      <c r="BK2268" s="226">
        <f>ROUND(I2268*H2268,2)</f>
        <v>0</v>
      </c>
      <c r="BL2268" s="18" t="s">
        <v>295</v>
      </c>
      <c r="BM2268" s="225" t="s">
        <v>1984</v>
      </c>
    </row>
    <row r="2269" s="2" customFormat="1">
      <c r="A2269" s="39"/>
      <c r="B2269" s="40"/>
      <c r="C2269" s="41"/>
      <c r="D2269" s="227" t="s">
        <v>245</v>
      </c>
      <c r="E2269" s="41"/>
      <c r="F2269" s="228" t="s">
        <v>1983</v>
      </c>
      <c r="G2269" s="41"/>
      <c r="H2269" s="41"/>
      <c r="I2269" s="229"/>
      <c r="J2269" s="41"/>
      <c r="K2269" s="41"/>
      <c r="L2269" s="45"/>
      <c r="M2269" s="230"/>
      <c r="N2269" s="231"/>
      <c r="O2269" s="85"/>
      <c r="P2269" s="85"/>
      <c r="Q2269" s="85"/>
      <c r="R2269" s="85"/>
      <c r="S2269" s="85"/>
      <c r="T2269" s="86"/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39"/>
      <c r="AE2269" s="39"/>
      <c r="AT2269" s="18" t="s">
        <v>245</v>
      </c>
      <c r="AU2269" s="18" t="s">
        <v>78</v>
      </c>
    </row>
    <row r="2270" s="2" customFormat="1">
      <c r="A2270" s="39"/>
      <c r="B2270" s="40"/>
      <c r="C2270" s="41"/>
      <c r="D2270" s="232" t="s">
        <v>246</v>
      </c>
      <c r="E2270" s="41"/>
      <c r="F2270" s="233" t="s">
        <v>1985</v>
      </c>
      <c r="G2270" s="41"/>
      <c r="H2270" s="41"/>
      <c r="I2270" s="229"/>
      <c r="J2270" s="41"/>
      <c r="K2270" s="41"/>
      <c r="L2270" s="45"/>
      <c r="M2270" s="230"/>
      <c r="N2270" s="231"/>
      <c r="O2270" s="85"/>
      <c r="P2270" s="85"/>
      <c r="Q2270" s="85"/>
      <c r="R2270" s="85"/>
      <c r="S2270" s="85"/>
      <c r="T2270" s="86"/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T2270" s="18" t="s">
        <v>246</v>
      </c>
      <c r="AU2270" s="18" t="s">
        <v>78</v>
      </c>
    </row>
    <row r="2271" s="13" customFormat="1">
      <c r="A2271" s="13"/>
      <c r="B2271" s="234"/>
      <c r="C2271" s="235"/>
      <c r="D2271" s="227" t="s">
        <v>248</v>
      </c>
      <c r="E2271" s="236" t="s">
        <v>19</v>
      </c>
      <c r="F2271" s="237" t="s">
        <v>262</v>
      </c>
      <c r="G2271" s="235"/>
      <c r="H2271" s="236" t="s">
        <v>19</v>
      </c>
      <c r="I2271" s="238"/>
      <c r="J2271" s="235"/>
      <c r="K2271" s="235"/>
      <c r="L2271" s="239"/>
      <c r="M2271" s="240"/>
      <c r="N2271" s="241"/>
      <c r="O2271" s="241"/>
      <c r="P2271" s="241"/>
      <c r="Q2271" s="241"/>
      <c r="R2271" s="241"/>
      <c r="S2271" s="241"/>
      <c r="T2271" s="24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3" t="s">
        <v>248</v>
      </c>
      <c r="AU2271" s="243" t="s">
        <v>78</v>
      </c>
      <c r="AV2271" s="13" t="s">
        <v>76</v>
      </c>
      <c r="AW2271" s="13" t="s">
        <v>32</v>
      </c>
      <c r="AX2271" s="13" t="s">
        <v>69</v>
      </c>
      <c r="AY2271" s="243" t="s">
        <v>238</v>
      </c>
    </row>
    <row r="2272" s="14" customFormat="1">
      <c r="A2272" s="14"/>
      <c r="B2272" s="244"/>
      <c r="C2272" s="245"/>
      <c r="D2272" s="227" t="s">
        <v>248</v>
      </c>
      <c r="E2272" s="246" t="s">
        <v>19</v>
      </c>
      <c r="F2272" s="247" t="s">
        <v>1986</v>
      </c>
      <c r="G2272" s="245"/>
      <c r="H2272" s="248">
        <v>1</v>
      </c>
      <c r="I2272" s="249"/>
      <c r="J2272" s="245"/>
      <c r="K2272" s="245"/>
      <c r="L2272" s="250"/>
      <c r="M2272" s="251"/>
      <c r="N2272" s="252"/>
      <c r="O2272" s="252"/>
      <c r="P2272" s="252"/>
      <c r="Q2272" s="252"/>
      <c r="R2272" s="252"/>
      <c r="S2272" s="252"/>
      <c r="T2272" s="253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4" t="s">
        <v>248</v>
      </c>
      <c r="AU2272" s="254" t="s">
        <v>78</v>
      </c>
      <c r="AV2272" s="14" t="s">
        <v>78</v>
      </c>
      <c r="AW2272" s="14" t="s">
        <v>32</v>
      </c>
      <c r="AX2272" s="14" t="s">
        <v>69</v>
      </c>
      <c r="AY2272" s="254" t="s">
        <v>238</v>
      </c>
    </row>
    <row r="2273" s="16" customFormat="1">
      <c r="A2273" s="16"/>
      <c r="B2273" s="266"/>
      <c r="C2273" s="267"/>
      <c r="D2273" s="227" t="s">
        <v>248</v>
      </c>
      <c r="E2273" s="268" t="s">
        <v>19</v>
      </c>
      <c r="F2273" s="269" t="s">
        <v>264</v>
      </c>
      <c r="G2273" s="267"/>
      <c r="H2273" s="270">
        <v>1</v>
      </c>
      <c r="I2273" s="271"/>
      <c r="J2273" s="267"/>
      <c r="K2273" s="267"/>
      <c r="L2273" s="272"/>
      <c r="M2273" s="273"/>
      <c r="N2273" s="274"/>
      <c r="O2273" s="274"/>
      <c r="P2273" s="274"/>
      <c r="Q2273" s="274"/>
      <c r="R2273" s="274"/>
      <c r="S2273" s="274"/>
      <c r="T2273" s="275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T2273" s="276" t="s">
        <v>248</v>
      </c>
      <c r="AU2273" s="276" t="s">
        <v>78</v>
      </c>
      <c r="AV2273" s="16" t="s">
        <v>109</v>
      </c>
      <c r="AW2273" s="16" t="s">
        <v>32</v>
      </c>
      <c r="AX2273" s="16" t="s">
        <v>69</v>
      </c>
      <c r="AY2273" s="276" t="s">
        <v>238</v>
      </c>
    </row>
    <row r="2274" s="15" customFormat="1">
      <c r="A2274" s="15"/>
      <c r="B2274" s="255"/>
      <c r="C2274" s="256"/>
      <c r="D2274" s="227" t="s">
        <v>248</v>
      </c>
      <c r="E2274" s="257" t="s">
        <v>19</v>
      </c>
      <c r="F2274" s="258" t="s">
        <v>253</v>
      </c>
      <c r="G2274" s="256"/>
      <c r="H2274" s="259">
        <v>1</v>
      </c>
      <c r="I2274" s="260"/>
      <c r="J2274" s="256"/>
      <c r="K2274" s="256"/>
      <c r="L2274" s="261"/>
      <c r="M2274" s="262"/>
      <c r="N2274" s="263"/>
      <c r="O2274" s="263"/>
      <c r="P2274" s="263"/>
      <c r="Q2274" s="263"/>
      <c r="R2274" s="263"/>
      <c r="S2274" s="263"/>
      <c r="T2274" s="264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65" t="s">
        <v>248</v>
      </c>
      <c r="AU2274" s="265" t="s">
        <v>78</v>
      </c>
      <c r="AV2274" s="15" t="s">
        <v>244</v>
      </c>
      <c r="AW2274" s="15" t="s">
        <v>32</v>
      </c>
      <c r="AX2274" s="15" t="s">
        <v>76</v>
      </c>
      <c r="AY2274" s="265" t="s">
        <v>238</v>
      </c>
    </row>
    <row r="2275" s="2" customFormat="1" ht="16.5" customHeight="1">
      <c r="A2275" s="39"/>
      <c r="B2275" s="40"/>
      <c r="C2275" s="214" t="s">
        <v>1286</v>
      </c>
      <c r="D2275" s="214" t="s">
        <v>240</v>
      </c>
      <c r="E2275" s="215" t="s">
        <v>1987</v>
      </c>
      <c r="F2275" s="216" t="s">
        <v>1988</v>
      </c>
      <c r="G2275" s="217" t="s">
        <v>1933</v>
      </c>
      <c r="H2275" s="218">
        <v>4</v>
      </c>
      <c r="I2275" s="219"/>
      <c r="J2275" s="220">
        <f>ROUND(I2275*H2275,2)</f>
        <v>0</v>
      </c>
      <c r="K2275" s="216" t="s">
        <v>243</v>
      </c>
      <c r="L2275" s="45"/>
      <c r="M2275" s="221" t="s">
        <v>19</v>
      </c>
      <c r="N2275" s="222" t="s">
        <v>40</v>
      </c>
      <c r="O2275" s="85"/>
      <c r="P2275" s="223">
        <f>O2275*H2275</f>
        <v>0</v>
      </c>
      <c r="Q2275" s="223">
        <v>0</v>
      </c>
      <c r="R2275" s="223">
        <f>Q2275*H2275</f>
        <v>0</v>
      </c>
      <c r="S2275" s="223">
        <v>0.034700000000000002</v>
      </c>
      <c r="T2275" s="224">
        <f>S2275*H2275</f>
        <v>0.13880000000000001</v>
      </c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R2275" s="225" t="s">
        <v>295</v>
      </c>
      <c r="AT2275" s="225" t="s">
        <v>240</v>
      </c>
      <c r="AU2275" s="225" t="s">
        <v>78</v>
      </c>
      <c r="AY2275" s="18" t="s">
        <v>238</v>
      </c>
      <c r="BE2275" s="226">
        <f>IF(N2275="základní",J2275,0)</f>
        <v>0</v>
      </c>
      <c r="BF2275" s="226">
        <f>IF(N2275="snížená",J2275,0)</f>
        <v>0</v>
      </c>
      <c r="BG2275" s="226">
        <f>IF(N2275="zákl. přenesená",J2275,0)</f>
        <v>0</v>
      </c>
      <c r="BH2275" s="226">
        <f>IF(N2275="sníž. přenesená",J2275,0)</f>
        <v>0</v>
      </c>
      <c r="BI2275" s="226">
        <f>IF(N2275="nulová",J2275,0)</f>
        <v>0</v>
      </c>
      <c r="BJ2275" s="18" t="s">
        <v>76</v>
      </c>
      <c r="BK2275" s="226">
        <f>ROUND(I2275*H2275,2)</f>
        <v>0</v>
      </c>
      <c r="BL2275" s="18" t="s">
        <v>295</v>
      </c>
      <c r="BM2275" s="225" t="s">
        <v>1989</v>
      </c>
    </row>
    <row r="2276" s="2" customFormat="1">
      <c r="A2276" s="39"/>
      <c r="B2276" s="40"/>
      <c r="C2276" s="41"/>
      <c r="D2276" s="227" t="s">
        <v>245</v>
      </c>
      <c r="E2276" s="41"/>
      <c r="F2276" s="228" t="s">
        <v>1988</v>
      </c>
      <c r="G2276" s="41"/>
      <c r="H2276" s="41"/>
      <c r="I2276" s="229"/>
      <c r="J2276" s="41"/>
      <c r="K2276" s="41"/>
      <c r="L2276" s="45"/>
      <c r="M2276" s="230"/>
      <c r="N2276" s="231"/>
      <c r="O2276" s="85"/>
      <c r="P2276" s="85"/>
      <c r="Q2276" s="85"/>
      <c r="R2276" s="85"/>
      <c r="S2276" s="85"/>
      <c r="T2276" s="86"/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39"/>
      <c r="AE2276" s="39"/>
      <c r="AT2276" s="18" t="s">
        <v>245</v>
      </c>
      <c r="AU2276" s="18" t="s">
        <v>78</v>
      </c>
    </row>
    <row r="2277" s="2" customFormat="1">
      <c r="A2277" s="39"/>
      <c r="B2277" s="40"/>
      <c r="C2277" s="41"/>
      <c r="D2277" s="232" t="s">
        <v>246</v>
      </c>
      <c r="E2277" s="41"/>
      <c r="F2277" s="233" t="s">
        <v>1990</v>
      </c>
      <c r="G2277" s="41"/>
      <c r="H2277" s="41"/>
      <c r="I2277" s="229"/>
      <c r="J2277" s="41"/>
      <c r="K2277" s="41"/>
      <c r="L2277" s="45"/>
      <c r="M2277" s="230"/>
      <c r="N2277" s="231"/>
      <c r="O2277" s="85"/>
      <c r="P2277" s="85"/>
      <c r="Q2277" s="85"/>
      <c r="R2277" s="85"/>
      <c r="S2277" s="85"/>
      <c r="T2277" s="86"/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T2277" s="18" t="s">
        <v>246</v>
      </c>
      <c r="AU2277" s="18" t="s">
        <v>78</v>
      </c>
    </row>
    <row r="2278" s="13" customFormat="1">
      <c r="A2278" s="13"/>
      <c r="B2278" s="234"/>
      <c r="C2278" s="235"/>
      <c r="D2278" s="227" t="s">
        <v>248</v>
      </c>
      <c r="E2278" s="236" t="s">
        <v>19</v>
      </c>
      <c r="F2278" s="237" t="s">
        <v>262</v>
      </c>
      <c r="G2278" s="235"/>
      <c r="H2278" s="236" t="s">
        <v>19</v>
      </c>
      <c r="I2278" s="238"/>
      <c r="J2278" s="235"/>
      <c r="K2278" s="235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248</v>
      </c>
      <c r="AU2278" s="243" t="s">
        <v>78</v>
      </c>
      <c r="AV2278" s="13" t="s">
        <v>76</v>
      </c>
      <c r="AW2278" s="13" t="s">
        <v>32</v>
      </c>
      <c r="AX2278" s="13" t="s">
        <v>69</v>
      </c>
      <c r="AY2278" s="243" t="s">
        <v>238</v>
      </c>
    </row>
    <row r="2279" s="14" customFormat="1">
      <c r="A2279" s="14"/>
      <c r="B2279" s="244"/>
      <c r="C2279" s="245"/>
      <c r="D2279" s="227" t="s">
        <v>248</v>
      </c>
      <c r="E2279" s="246" t="s">
        <v>19</v>
      </c>
      <c r="F2279" s="247" t="s">
        <v>1991</v>
      </c>
      <c r="G2279" s="245"/>
      <c r="H2279" s="248">
        <v>1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248</v>
      </c>
      <c r="AU2279" s="254" t="s">
        <v>78</v>
      </c>
      <c r="AV2279" s="14" t="s">
        <v>78</v>
      </c>
      <c r="AW2279" s="14" t="s">
        <v>32</v>
      </c>
      <c r="AX2279" s="14" t="s">
        <v>69</v>
      </c>
      <c r="AY2279" s="254" t="s">
        <v>238</v>
      </c>
    </row>
    <row r="2280" s="14" customFormat="1">
      <c r="A2280" s="14"/>
      <c r="B2280" s="244"/>
      <c r="C2280" s="245"/>
      <c r="D2280" s="227" t="s">
        <v>248</v>
      </c>
      <c r="E2280" s="246" t="s">
        <v>19</v>
      </c>
      <c r="F2280" s="247" t="s">
        <v>1955</v>
      </c>
      <c r="G2280" s="245"/>
      <c r="H2280" s="248">
        <v>1</v>
      </c>
      <c r="I2280" s="249"/>
      <c r="J2280" s="245"/>
      <c r="K2280" s="245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4" t="s">
        <v>248</v>
      </c>
      <c r="AU2280" s="254" t="s">
        <v>78</v>
      </c>
      <c r="AV2280" s="14" t="s">
        <v>78</v>
      </c>
      <c r="AW2280" s="14" t="s">
        <v>32</v>
      </c>
      <c r="AX2280" s="14" t="s">
        <v>69</v>
      </c>
      <c r="AY2280" s="254" t="s">
        <v>238</v>
      </c>
    </row>
    <row r="2281" s="14" customFormat="1">
      <c r="A2281" s="14"/>
      <c r="B2281" s="244"/>
      <c r="C2281" s="245"/>
      <c r="D2281" s="227" t="s">
        <v>248</v>
      </c>
      <c r="E2281" s="246" t="s">
        <v>19</v>
      </c>
      <c r="F2281" s="247" t="s">
        <v>1992</v>
      </c>
      <c r="G2281" s="245"/>
      <c r="H2281" s="248">
        <v>1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248</v>
      </c>
      <c r="AU2281" s="254" t="s">
        <v>78</v>
      </c>
      <c r="AV2281" s="14" t="s">
        <v>78</v>
      </c>
      <c r="AW2281" s="14" t="s">
        <v>32</v>
      </c>
      <c r="AX2281" s="14" t="s">
        <v>69</v>
      </c>
      <c r="AY2281" s="254" t="s">
        <v>238</v>
      </c>
    </row>
    <row r="2282" s="16" customFormat="1">
      <c r="A2282" s="16"/>
      <c r="B2282" s="266"/>
      <c r="C2282" s="267"/>
      <c r="D2282" s="227" t="s">
        <v>248</v>
      </c>
      <c r="E2282" s="268" t="s">
        <v>19</v>
      </c>
      <c r="F2282" s="269" t="s">
        <v>264</v>
      </c>
      <c r="G2282" s="267"/>
      <c r="H2282" s="270">
        <v>3</v>
      </c>
      <c r="I2282" s="271"/>
      <c r="J2282" s="267"/>
      <c r="K2282" s="267"/>
      <c r="L2282" s="272"/>
      <c r="M2282" s="273"/>
      <c r="N2282" s="274"/>
      <c r="O2282" s="274"/>
      <c r="P2282" s="274"/>
      <c r="Q2282" s="274"/>
      <c r="R2282" s="274"/>
      <c r="S2282" s="274"/>
      <c r="T2282" s="275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76" t="s">
        <v>248</v>
      </c>
      <c r="AU2282" s="276" t="s">
        <v>78</v>
      </c>
      <c r="AV2282" s="16" t="s">
        <v>109</v>
      </c>
      <c r="AW2282" s="16" t="s">
        <v>32</v>
      </c>
      <c r="AX2282" s="16" t="s">
        <v>69</v>
      </c>
      <c r="AY2282" s="276" t="s">
        <v>238</v>
      </c>
    </row>
    <row r="2283" s="13" customFormat="1">
      <c r="A2283" s="13"/>
      <c r="B2283" s="234"/>
      <c r="C2283" s="235"/>
      <c r="D2283" s="227" t="s">
        <v>248</v>
      </c>
      <c r="E2283" s="236" t="s">
        <v>19</v>
      </c>
      <c r="F2283" s="237" t="s">
        <v>774</v>
      </c>
      <c r="G2283" s="235"/>
      <c r="H2283" s="236" t="s">
        <v>19</v>
      </c>
      <c r="I2283" s="238"/>
      <c r="J2283" s="235"/>
      <c r="K2283" s="235"/>
      <c r="L2283" s="239"/>
      <c r="M2283" s="240"/>
      <c r="N2283" s="241"/>
      <c r="O2283" s="241"/>
      <c r="P2283" s="241"/>
      <c r="Q2283" s="241"/>
      <c r="R2283" s="241"/>
      <c r="S2283" s="241"/>
      <c r="T2283" s="242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3" t="s">
        <v>248</v>
      </c>
      <c r="AU2283" s="243" t="s">
        <v>78</v>
      </c>
      <c r="AV2283" s="13" t="s">
        <v>76</v>
      </c>
      <c r="AW2283" s="13" t="s">
        <v>32</v>
      </c>
      <c r="AX2283" s="13" t="s">
        <v>69</v>
      </c>
      <c r="AY2283" s="243" t="s">
        <v>238</v>
      </c>
    </row>
    <row r="2284" s="14" customFormat="1">
      <c r="A2284" s="14"/>
      <c r="B2284" s="244"/>
      <c r="C2284" s="245"/>
      <c r="D2284" s="227" t="s">
        <v>248</v>
      </c>
      <c r="E2284" s="246" t="s">
        <v>19</v>
      </c>
      <c r="F2284" s="247" t="s">
        <v>1993</v>
      </c>
      <c r="G2284" s="245"/>
      <c r="H2284" s="248">
        <v>1</v>
      </c>
      <c r="I2284" s="249"/>
      <c r="J2284" s="245"/>
      <c r="K2284" s="245"/>
      <c r="L2284" s="250"/>
      <c r="M2284" s="251"/>
      <c r="N2284" s="252"/>
      <c r="O2284" s="252"/>
      <c r="P2284" s="252"/>
      <c r="Q2284" s="252"/>
      <c r="R2284" s="252"/>
      <c r="S2284" s="252"/>
      <c r="T2284" s="253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4" t="s">
        <v>248</v>
      </c>
      <c r="AU2284" s="254" t="s">
        <v>78</v>
      </c>
      <c r="AV2284" s="14" t="s">
        <v>78</v>
      </c>
      <c r="AW2284" s="14" t="s">
        <v>32</v>
      </c>
      <c r="AX2284" s="14" t="s">
        <v>69</v>
      </c>
      <c r="AY2284" s="254" t="s">
        <v>238</v>
      </c>
    </row>
    <row r="2285" s="16" customFormat="1">
      <c r="A2285" s="16"/>
      <c r="B2285" s="266"/>
      <c r="C2285" s="267"/>
      <c r="D2285" s="227" t="s">
        <v>248</v>
      </c>
      <c r="E2285" s="268" t="s">
        <v>19</v>
      </c>
      <c r="F2285" s="269" t="s">
        <v>541</v>
      </c>
      <c r="G2285" s="267"/>
      <c r="H2285" s="270">
        <v>1</v>
      </c>
      <c r="I2285" s="271"/>
      <c r="J2285" s="267"/>
      <c r="K2285" s="267"/>
      <c r="L2285" s="272"/>
      <c r="M2285" s="273"/>
      <c r="N2285" s="274"/>
      <c r="O2285" s="274"/>
      <c r="P2285" s="274"/>
      <c r="Q2285" s="274"/>
      <c r="R2285" s="274"/>
      <c r="S2285" s="274"/>
      <c r="T2285" s="275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76" t="s">
        <v>248</v>
      </c>
      <c r="AU2285" s="276" t="s">
        <v>78</v>
      </c>
      <c r="AV2285" s="16" t="s">
        <v>109</v>
      </c>
      <c r="AW2285" s="16" t="s">
        <v>32</v>
      </c>
      <c r="AX2285" s="16" t="s">
        <v>69</v>
      </c>
      <c r="AY2285" s="276" t="s">
        <v>238</v>
      </c>
    </row>
    <row r="2286" s="15" customFormat="1">
      <c r="A2286" s="15"/>
      <c r="B2286" s="255"/>
      <c r="C2286" s="256"/>
      <c r="D2286" s="227" t="s">
        <v>248</v>
      </c>
      <c r="E2286" s="257" t="s">
        <v>19</v>
      </c>
      <c r="F2286" s="258" t="s">
        <v>253</v>
      </c>
      <c r="G2286" s="256"/>
      <c r="H2286" s="259">
        <v>4</v>
      </c>
      <c r="I2286" s="260"/>
      <c r="J2286" s="256"/>
      <c r="K2286" s="256"/>
      <c r="L2286" s="261"/>
      <c r="M2286" s="262"/>
      <c r="N2286" s="263"/>
      <c r="O2286" s="263"/>
      <c r="P2286" s="263"/>
      <c r="Q2286" s="263"/>
      <c r="R2286" s="263"/>
      <c r="S2286" s="263"/>
      <c r="T2286" s="264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65" t="s">
        <v>248</v>
      </c>
      <c r="AU2286" s="265" t="s">
        <v>78</v>
      </c>
      <c r="AV2286" s="15" t="s">
        <v>244</v>
      </c>
      <c r="AW2286" s="15" t="s">
        <v>32</v>
      </c>
      <c r="AX2286" s="15" t="s">
        <v>76</v>
      </c>
      <c r="AY2286" s="265" t="s">
        <v>238</v>
      </c>
    </row>
    <row r="2287" s="2" customFormat="1" ht="16.5" customHeight="1">
      <c r="A2287" s="39"/>
      <c r="B2287" s="40"/>
      <c r="C2287" s="214" t="s">
        <v>1994</v>
      </c>
      <c r="D2287" s="214" t="s">
        <v>240</v>
      </c>
      <c r="E2287" s="215" t="s">
        <v>1995</v>
      </c>
      <c r="F2287" s="216" t="s">
        <v>1996</v>
      </c>
      <c r="G2287" s="217" t="s">
        <v>1933</v>
      </c>
      <c r="H2287" s="218">
        <v>4</v>
      </c>
      <c r="I2287" s="219"/>
      <c r="J2287" s="220">
        <f>ROUND(I2287*H2287,2)</f>
        <v>0</v>
      </c>
      <c r="K2287" s="216" t="s">
        <v>243</v>
      </c>
      <c r="L2287" s="45"/>
      <c r="M2287" s="221" t="s">
        <v>19</v>
      </c>
      <c r="N2287" s="222" t="s">
        <v>40</v>
      </c>
      <c r="O2287" s="85"/>
      <c r="P2287" s="223">
        <f>O2287*H2287</f>
        <v>0</v>
      </c>
      <c r="Q2287" s="223">
        <v>0</v>
      </c>
      <c r="R2287" s="223">
        <f>Q2287*H2287</f>
        <v>0</v>
      </c>
      <c r="S2287" s="223">
        <v>0.00156</v>
      </c>
      <c r="T2287" s="224">
        <f>S2287*H2287</f>
        <v>0.0062399999999999999</v>
      </c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R2287" s="225" t="s">
        <v>295</v>
      </c>
      <c r="AT2287" s="225" t="s">
        <v>240</v>
      </c>
      <c r="AU2287" s="225" t="s">
        <v>78</v>
      </c>
      <c r="AY2287" s="18" t="s">
        <v>238</v>
      </c>
      <c r="BE2287" s="226">
        <f>IF(N2287="základní",J2287,0)</f>
        <v>0</v>
      </c>
      <c r="BF2287" s="226">
        <f>IF(N2287="snížená",J2287,0)</f>
        <v>0</v>
      </c>
      <c r="BG2287" s="226">
        <f>IF(N2287="zákl. přenesená",J2287,0)</f>
        <v>0</v>
      </c>
      <c r="BH2287" s="226">
        <f>IF(N2287="sníž. přenesená",J2287,0)</f>
        <v>0</v>
      </c>
      <c r="BI2287" s="226">
        <f>IF(N2287="nulová",J2287,0)</f>
        <v>0</v>
      </c>
      <c r="BJ2287" s="18" t="s">
        <v>76</v>
      </c>
      <c r="BK2287" s="226">
        <f>ROUND(I2287*H2287,2)</f>
        <v>0</v>
      </c>
      <c r="BL2287" s="18" t="s">
        <v>295</v>
      </c>
      <c r="BM2287" s="225" t="s">
        <v>1997</v>
      </c>
    </row>
    <row r="2288" s="2" customFormat="1">
      <c r="A2288" s="39"/>
      <c r="B2288" s="40"/>
      <c r="C2288" s="41"/>
      <c r="D2288" s="227" t="s">
        <v>245</v>
      </c>
      <c r="E2288" s="41"/>
      <c r="F2288" s="228" t="s">
        <v>1996</v>
      </c>
      <c r="G2288" s="41"/>
      <c r="H2288" s="41"/>
      <c r="I2288" s="229"/>
      <c r="J2288" s="41"/>
      <c r="K2288" s="41"/>
      <c r="L2288" s="45"/>
      <c r="M2288" s="230"/>
      <c r="N2288" s="231"/>
      <c r="O2288" s="85"/>
      <c r="P2288" s="85"/>
      <c r="Q2288" s="85"/>
      <c r="R2288" s="85"/>
      <c r="S2288" s="85"/>
      <c r="T2288" s="86"/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T2288" s="18" t="s">
        <v>245</v>
      </c>
      <c r="AU2288" s="18" t="s">
        <v>78</v>
      </c>
    </row>
    <row r="2289" s="2" customFormat="1">
      <c r="A2289" s="39"/>
      <c r="B2289" s="40"/>
      <c r="C2289" s="41"/>
      <c r="D2289" s="232" t="s">
        <v>246</v>
      </c>
      <c r="E2289" s="41"/>
      <c r="F2289" s="233" t="s">
        <v>1998</v>
      </c>
      <c r="G2289" s="41"/>
      <c r="H2289" s="41"/>
      <c r="I2289" s="229"/>
      <c r="J2289" s="41"/>
      <c r="K2289" s="41"/>
      <c r="L2289" s="45"/>
      <c r="M2289" s="230"/>
      <c r="N2289" s="231"/>
      <c r="O2289" s="85"/>
      <c r="P2289" s="85"/>
      <c r="Q2289" s="85"/>
      <c r="R2289" s="85"/>
      <c r="S2289" s="85"/>
      <c r="T2289" s="86"/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T2289" s="18" t="s">
        <v>246</v>
      </c>
      <c r="AU2289" s="18" t="s">
        <v>78</v>
      </c>
    </row>
    <row r="2290" s="13" customFormat="1">
      <c r="A2290" s="13"/>
      <c r="B2290" s="234"/>
      <c r="C2290" s="235"/>
      <c r="D2290" s="227" t="s">
        <v>248</v>
      </c>
      <c r="E2290" s="236" t="s">
        <v>19</v>
      </c>
      <c r="F2290" s="237" t="s">
        <v>1999</v>
      </c>
      <c r="G2290" s="235"/>
      <c r="H2290" s="236" t="s">
        <v>19</v>
      </c>
      <c r="I2290" s="238"/>
      <c r="J2290" s="235"/>
      <c r="K2290" s="235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248</v>
      </c>
      <c r="AU2290" s="243" t="s">
        <v>78</v>
      </c>
      <c r="AV2290" s="13" t="s">
        <v>76</v>
      </c>
      <c r="AW2290" s="13" t="s">
        <v>32</v>
      </c>
      <c r="AX2290" s="13" t="s">
        <v>69</v>
      </c>
      <c r="AY2290" s="243" t="s">
        <v>238</v>
      </c>
    </row>
    <row r="2291" s="14" customFormat="1">
      <c r="A2291" s="14"/>
      <c r="B2291" s="244"/>
      <c r="C2291" s="245"/>
      <c r="D2291" s="227" t="s">
        <v>248</v>
      </c>
      <c r="E2291" s="246" t="s">
        <v>19</v>
      </c>
      <c r="F2291" s="247" t="s">
        <v>2000</v>
      </c>
      <c r="G2291" s="245"/>
      <c r="H2291" s="248">
        <v>4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248</v>
      </c>
      <c r="AU2291" s="254" t="s">
        <v>78</v>
      </c>
      <c r="AV2291" s="14" t="s">
        <v>78</v>
      </c>
      <c r="AW2291" s="14" t="s">
        <v>32</v>
      </c>
      <c r="AX2291" s="14" t="s">
        <v>69</v>
      </c>
      <c r="AY2291" s="254" t="s">
        <v>238</v>
      </c>
    </row>
    <row r="2292" s="15" customFormat="1">
      <c r="A2292" s="15"/>
      <c r="B2292" s="255"/>
      <c r="C2292" s="256"/>
      <c r="D2292" s="227" t="s">
        <v>248</v>
      </c>
      <c r="E2292" s="257" t="s">
        <v>19</v>
      </c>
      <c r="F2292" s="258" t="s">
        <v>253</v>
      </c>
      <c r="G2292" s="256"/>
      <c r="H2292" s="259">
        <v>4</v>
      </c>
      <c r="I2292" s="260"/>
      <c r="J2292" s="256"/>
      <c r="K2292" s="256"/>
      <c r="L2292" s="261"/>
      <c r="M2292" s="262"/>
      <c r="N2292" s="263"/>
      <c r="O2292" s="263"/>
      <c r="P2292" s="263"/>
      <c r="Q2292" s="263"/>
      <c r="R2292" s="263"/>
      <c r="S2292" s="263"/>
      <c r="T2292" s="264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65" t="s">
        <v>248</v>
      </c>
      <c r="AU2292" s="265" t="s">
        <v>78</v>
      </c>
      <c r="AV2292" s="15" t="s">
        <v>244</v>
      </c>
      <c r="AW2292" s="15" t="s">
        <v>32</v>
      </c>
      <c r="AX2292" s="15" t="s">
        <v>76</v>
      </c>
      <c r="AY2292" s="265" t="s">
        <v>238</v>
      </c>
    </row>
    <row r="2293" s="2" customFormat="1" ht="16.5" customHeight="1">
      <c r="A2293" s="39"/>
      <c r="B2293" s="40"/>
      <c r="C2293" s="214" t="s">
        <v>1317</v>
      </c>
      <c r="D2293" s="214" t="s">
        <v>240</v>
      </c>
      <c r="E2293" s="215" t="s">
        <v>2001</v>
      </c>
      <c r="F2293" s="216" t="s">
        <v>2002</v>
      </c>
      <c r="G2293" s="217" t="s">
        <v>1933</v>
      </c>
      <c r="H2293" s="218">
        <v>14</v>
      </c>
      <c r="I2293" s="219"/>
      <c r="J2293" s="220">
        <f>ROUND(I2293*H2293,2)</f>
        <v>0</v>
      </c>
      <c r="K2293" s="216" t="s">
        <v>243</v>
      </c>
      <c r="L2293" s="45"/>
      <c r="M2293" s="221" t="s">
        <v>19</v>
      </c>
      <c r="N2293" s="222" t="s">
        <v>40</v>
      </c>
      <c r="O2293" s="85"/>
      <c r="P2293" s="223">
        <f>O2293*H2293</f>
        <v>0</v>
      </c>
      <c r="Q2293" s="223">
        <v>0</v>
      </c>
      <c r="R2293" s="223">
        <f>Q2293*H2293</f>
        <v>0</v>
      </c>
      <c r="S2293" s="223">
        <v>0.00085999999999999998</v>
      </c>
      <c r="T2293" s="224">
        <f>S2293*H2293</f>
        <v>0.01204</v>
      </c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R2293" s="225" t="s">
        <v>295</v>
      </c>
      <c r="AT2293" s="225" t="s">
        <v>240</v>
      </c>
      <c r="AU2293" s="225" t="s">
        <v>78</v>
      </c>
      <c r="AY2293" s="18" t="s">
        <v>238</v>
      </c>
      <c r="BE2293" s="226">
        <f>IF(N2293="základní",J2293,0)</f>
        <v>0</v>
      </c>
      <c r="BF2293" s="226">
        <f>IF(N2293="snížená",J2293,0)</f>
        <v>0</v>
      </c>
      <c r="BG2293" s="226">
        <f>IF(N2293="zákl. přenesená",J2293,0)</f>
        <v>0</v>
      </c>
      <c r="BH2293" s="226">
        <f>IF(N2293="sníž. přenesená",J2293,0)</f>
        <v>0</v>
      </c>
      <c r="BI2293" s="226">
        <f>IF(N2293="nulová",J2293,0)</f>
        <v>0</v>
      </c>
      <c r="BJ2293" s="18" t="s">
        <v>76</v>
      </c>
      <c r="BK2293" s="226">
        <f>ROUND(I2293*H2293,2)</f>
        <v>0</v>
      </c>
      <c r="BL2293" s="18" t="s">
        <v>295</v>
      </c>
      <c r="BM2293" s="225" t="s">
        <v>2003</v>
      </c>
    </row>
    <row r="2294" s="2" customFormat="1">
      <c r="A2294" s="39"/>
      <c r="B2294" s="40"/>
      <c r="C2294" s="41"/>
      <c r="D2294" s="227" t="s">
        <v>245</v>
      </c>
      <c r="E2294" s="41"/>
      <c r="F2294" s="228" t="s">
        <v>2002</v>
      </c>
      <c r="G2294" s="41"/>
      <c r="H2294" s="41"/>
      <c r="I2294" s="229"/>
      <c r="J2294" s="41"/>
      <c r="K2294" s="41"/>
      <c r="L2294" s="45"/>
      <c r="M2294" s="230"/>
      <c r="N2294" s="231"/>
      <c r="O2294" s="85"/>
      <c r="P2294" s="85"/>
      <c r="Q2294" s="85"/>
      <c r="R2294" s="85"/>
      <c r="S2294" s="85"/>
      <c r="T2294" s="86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T2294" s="18" t="s">
        <v>245</v>
      </c>
      <c r="AU2294" s="18" t="s">
        <v>78</v>
      </c>
    </row>
    <row r="2295" s="2" customFormat="1">
      <c r="A2295" s="39"/>
      <c r="B2295" s="40"/>
      <c r="C2295" s="41"/>
      <c r="D2295" s="232" t="s">
        <v>246</v>
      </c>
      <c r="E2295" s="41"/>
      <c r="F2295" s="233" t="s">
        <v>2004</v>
      </c>
      <c r="G2295" s="41"/>
      <c r="H2295" s="41"/>
      <c r="I2295" s="229"/>
      <c r="J2295" s="41"/>
      <c r="K2295" s="41"/>
      <c r="L2295" s="45"/>
      <c r="M2295" s="230"/>
      <c r="N2295" s="231"/>
      <c r="O2295" s="85"/>
      <c r="P2295" s="85"/>
      <c r="Q2295" s="85"/>
      <c r="R2295" s="85"/>
      <c r="S2295" s="85"/>
      <c r="T2295" s="86"/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T2295" s="18" t="s">
        <v>246</v>
      </c>
      <c r="AU2295" s="18" t="s">
        <v>78</v>
      </c>
    </row>
    <row r="2296" s="13" customFormat="1">
      <c r="A2296" s="13"/>
      <c r="B2296" s="234"/>
      <c r="C2296" s="235"/>
      <c r="D2296" s="227" t="s">
        <v>248</v>
      </c>
      <c r="E2296" s="236" t="s">
        <v>19</v>
      </c>
      <c r="F2296" s="237" t="s">
        <v>2005</v>
      </c>
      <c r="G2296" s="235"/>
      <c r="H2296" s="236" t="s">
        <v>19</v>
      </c>
      <c r="I2296" s="238"/>
      <c r="J2296" s="235"/>
      <c r="K2296" s="235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248</v>
      </c>
      <c r="AU2296" s="243" t="s">
        <v>78</v>
      </c>
      <c r="AV2296" s="13" t="s">
        <v>76</v>
      </c>
      <c r="AW2296" s="13" t="s">
        <v>32</v>
      </c>
      <c r="AX2296" s="13" t="s">
        <v>69</v>
      </c>
      <c r="AY2296" s="243" t="s">
        <v>238</v>
      </c>
    </row>
    <row r="2297" s="14" customFormat="1">
      <c r="A2297" s="14"/>
      <c r="B2297" s="244"/>
      <c r="C2297" s="245"/>
      <c r="D2297" s="227" t="s">
        <v>248</v>
      </c>
      <c r="E2297" s="246" t="s">
        <v>19</v>
      </c>
      <c r="F2297" s="247" t="s">
        <v>2006</v>
      </c>
      <c r="G2297" s="245"/>
      <c r="H2297" s="248">
        <v>13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248</v>
      </c>
      <c r="AU2297" s="254" t="s">
        <v>78</v>
      </c>
      <c r="AV2297" s="14" t="s">
        <v>78</v>
      </c>
      <c r="AW2297" s="14" t="s">
        <v>32</v>
      </c>
      <c r="AX2297" s="14" t="s">
        <v>69</v>
      </c>
      <c r="AY2297" s="254" t="s">
        <v>238</v>
      </c>
    </row>
    <row r="2298" s="13" customFormat="1">
      <c r="A2298" s="13"/>
      <c r="B2298" s="234"/>
      <c r="C2298" s="235"/>
      <c r="D2298" s="227" t="s">
        <v>248</v>
      </c>
      <c r="E2298" s="236" t="s">
        <v>19</v>
      </c>
      <c r="F2298" s="237" t="s">
        <v>2007</v>
      </c>
      <c r="G2298" s="235"/>
      <c r="H2298" s="236" t="s">
        <v>19</v>
      </c>
      <c r="I2298" s="238"/>
      <c r="J2298" s="235"/>
      <c r="K2298" s="235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248</v>
      </c>
      <c r="AU2298" s="243" t="s">
        <v>78</v>
      </c>
      <c r="AV2298" s="13" t="s">
        <v>76</v>
      </c>
      <c r="AW2298" s="13" t="s">
        <v>32</v>
      </c>
      <c r="AX2298" s="13" t="s">
        <v>69</v>
      </c>
      <c r="AY2298" s="243" t="s">
        <v>238</v>
      </c>
    </row>
    <row r="2299" s="14" customFormat="1">
      <c r="A2299" s="14"/>
      <c r="B2299" s="244"/>
      <c r="C2299" s="245"/>
      <c r="D2299" s="227" t="s">
        <v>248</v>
      </c>
      <c r="E2299" s="246" t="s">
        <v>19</v>
      </c>
      <c r="F2299" s="247" t="s">
        <v>292</v>
      </c>
      <c r="G2299" s="245"/>
      <c r="H2299" s="248">
        <v>1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248</v>
      </c>
      <c r="AU2299" s="254" t="s">
        <v>78</v>
      </c>
      <c r="AV2299" s="14" t="s">
        <v>78</v>
      </c>
      <c r="AW2299" s="14" t="s">
        <v>32</v>
      </c>
      <c r="AX2299" s="14" t="s">
        <v>69</v>
      </c>
      <c r="AY2299" s="254" t="s">
        <v>238</v>
      </c>
    </row>
    <row r="2300" s="15" customFormat="1">
      <c r="A2300" s="15"/>
      <c r="B2300" s="255"/>
      <c r="C2300" s="256"/>
      <c r="D2300" s="227" t="s">
        <v>248</v>
      </c>
      <c r="E2300" s="257" t="s">
        <v>19</v>
      </c>
      <c r="F2300" s="258" t="s">
        <v>253</v>
      </c>
      <c r="G2300" s="256"/>
      <c r="H2300" s="259">
        <v>14</v>
      </c>
      <c r="I2300" s="260"/>
      <c r="J2300" s="256"/>
      <c r="K2300" s="256"/>
      <c r="L2300" s="261"/>
      <c r="M2300" s="262"/>
      <c r="N2300" s="263"/>
      <c r="O2300" s="263"/>
      <c r="P2300" s="263"/>
      <c r="Q2300" s="263"/>
      <c r="R2300" s="263"/>
      <c r="S2300" s="263"/>
      <c r="T2300" s="264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T2300" s="265" t="s">
        <v>248</v>
      </c>
      <c r="AU2300" s="265" t="s">
        <v>78</v>
      </c>
      <c r="AV2300" s="15" t="s">
        <v>244</v>
      </c>
      <c r="AW2300" s="15" t="s">
        <v>32</v>
      </c>
      <c r="AX2300" s="15" t="s">
        <v>76</v>
      </c>
      <c r="AY2300" s="265" t="s">
        <v>238</v>
      </c>
    </row>
    <row r="2301" s="2" customFormat="1" ht="16.5" customHeight="1">
      <c r="A2301" s="39"/>
      <c r="B2301" s="40"/>
      <c r="C2301" s="214" t="s">
        <v>2008</v>
      </c>
      <c r="D2301" s="214" t="s">
        <v>240</v>
      </c>
      <c r="E2301" s="215" t="s">
        <v>2009</v>
      </c>
      <c r="F2301" s="216" t="s">
        <v>2010</v>
      </c>
      <c r="G2301" s="217" t="s">
        <v>281</v>
      </c>
      <c r="H2301" s="218">
        <v>5</v>
      </c>
      <c r="I2301" s="219"/>
      <c r="J2301" s="220">
        <f>ROUND(I2301*H2301,2)</f>
        <v>0</v>
      </c>
      <c r="K2301" s="216" t="s">
        <v>243</v>
      </c>
      <c r="L2301" s="45"/>
      <c r="M2301" s="221" t="s">
        <v>19</v>
      </c>
      <c r="N2301" s="222" t="s">
        <v>40</v>
      </c>
      <c r="O2301" s="85"/>
      <c r="P2301" s="223">
        <f>O2301*H2301</f>
        <v>0</v>
      </c>
      <c r="Q2301" s="223">
        <v>0</v>
      </c>
      <c r="R2301" s="223">
        <f>Q2301*H2301</f>
        <v>0</v>
      </c>
      <c r="S2301" s="223">
        <v>0.0022499999999999998</v>
      </c>
      <c r="T2301" s="224">
        <f>S2301*H2301</f>
        <v>0.01125</v>
      </c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R2301" s="225" t="s">
        <v>295</v>
      </c>
      <c r="AT2301" s="225" t="s">
        <v>240</v>
      </c>
      <c r="AU2301" s="225" t="s">
        <v>78</v>
      </c>
      <c r="AY2301" s="18" t="s">
        <v>238</v>
      </c>
      <c r="BE2301" s="226">
        <f>IF(N2301="základní",J2301,0)</f>
        <v>0</v>
      </c>
      <c r="BF2301" s="226">
        <f>IF(N2301="snížená",J2301,0)</f>
        <v>0</v>
      </c>
      <c r="BG2301" s="226">
        <f>IF(N2301="zákl. přenesená",J2301,0)</f>
        <v>0</v>
      </c>
      <c r="BH2301" s="226">
        <f>IF(N2301="sníž. přenesená",J2301,0)</f>
        <v>0</v>
      </c>
      <c r="BI2301" s="226">
        <f>IF(N2301="nulová",J2301,0)</f>
        <v>0</v>
      </c>
      <c r="BJ2301" s="18" t="s">
        <v>76</v>
      </c>
      <c r="BK2301" s="226">
        <f>ROUND(I2301*H2301,2)</f>
        <v>0</v>
      </c>
      <c r="BL2301" s="18" t="s">
        <v>295</v>
      </c>
      <c r="BM2301" s="225" t="s">
        <v>2011</v>
      </c>
    </row>
    <row r="2302" s="2" customFormat="1">
      <c r="A2302" s="39"/>
      <c r="B2302" s="40"/>
      <c r="C2302" s="41"/>
      <c r="D2302" s="227" t="s">
        <v>245</v>
      </c>
      <c r="E2302" s="41"/>
      <c r="F2302" s="228" t="s">
        <v>2010</v>
      </c>
      <c r="G2302" s="41"/>
      <c r="H2302" s="41"/>
      <c r="I2302" s="229"/>
      <c r="J2302" s="41"/>
      <c r="K2302" s="41"/>
      <c r="L2302" s="45"/>
      <c r="M2302" s="230"/>
      <c r="N2302" s="231"/>
      <c r="O2302" s="85"/>
      <c r="P2302" s="85"/>
      <c r="Q2302" s="85"/>
      <c r="R2302" s="85"/>
      <c r="S2302" s="85"/>
      <c r="T2302" s="86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T2302" s="18" t="s">
        <v>245</v>
      </c>
      <c r="AU2302" s="18" t="s">
        <v>78</v>
      </c>
    </row>
    <row r="2303" s="2" customFormat="1">
      <c r="A2303" s="39"/>
      <c r="B2303" s="40"/>
      <c r="C2303" s="41"/>
      <c r="D2303" s="232" t="s">
        <v>246</v>
      </c>
      <c r="E2303" s="41"/>
      <c r="F2303" s="233" t="s">
        <v>2012</v>
      </c>
      <c r="G2303" s="41"/>
      <c r="H2303" s="41"/>
      <c r="I2303" s="229"/>
      <c r="J2303" s="41"/>
      <c r="K2303" s="41"/>
      <c r="L2303" s="45"/>
      <c r="M2303" s="230"/>
      <c r="N2303" s="231"/>
      <c r="O2303" s="85"/>
      <c r="P2303" s="85"/>
      <c r="Q2303" s="85"/>
      <c r="R2303" s="85"/>
      <c r="S2303" s="85"/>
      <c r="T2303" s="86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T2303" s="18" t="s">
        <v>246</v>
      </c>
      <c r="AU2303" s="18" t="s">
        <v>78</v>
      </c>
    </row>
    <row r="2304" s="13" customFormat="1">
      <c r="A2304" s="13"/>
      <c r="B2304" s="234"/>
      <c r="C2304" s="235"/>
      <c r="D2304" s="227" t="s">
        <v>248</v>
      </c>
      <c r="E2304" s="236" t="s">
        <v>19</v>
      </c>
      <c r="F2304" s="237" t="s">
        <v>262</v>
      </c>
      <c r="G2304" s="235"/>
      <c r="H2304" s="236" t="s">
        <v>19</v>
      </c>
      <c r="I2304" s="238"/>
      <c r="J2304" s="235"/>
      <c r="K2304" s="235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248</v>
      </c>
      <c r="AU2304" s="243" t="s">
        <v>78</v>
      </c>
      <c r="AV2304" s="13" t="s">
        <v>76</v>
      </c>
      <c r="AW2304" s="13" t="s">
        <v>32</v>
      </c>
      <c r="AX2304" s="13" t="s">
        <v>69</v>
      </c>
      <c r="AY2304" s="243" t="s">
        <v>238</v>
      </c>
    </row>
    <row r="2305" s="14" customFormat="1">
      <c r="A2305" s="14"/>
      <c r="B2305" s="244"/>
      <c r="C2305" s="245"/>
      <c r="D2305" s="227" t="s">
        <v>248</v>
      </c>
      <c r="E2305" s="246" t="s">
        <v>19</v>
      </c>
      <c r="F2305" s="247" t="s">
        <v>1966</v>
      </c>
      <c r="G2305" s="245"/>
      <c r="H2305" s="248">
        <v>2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248</v>
      </c>
      <c r="AU2305" s="254" t="s">
        <v>78</v>
      </c>
      <c r="AV2305" s="14" t="s">
        <v>78</v>
      </c>
      <c r="AW2305" s="14" t="s">
        <v>32</v>
      </c>
      <c r="AX2305" s="14" t="s">
        <v>69</v>
      </c>
      <c r="AY2305" s="254" t="s">
        <v>238</v>
      </c>
    </row>
    <row r="2306" s="16" customFormat="1">
      <c r="A2306" s="16"/>
      <c r="B2306" s="266"/>
      <c r="C2306" s="267"/>
      <c r="D2306" s="227" t="s">
        <v>248</v>
      </c>
      <c r="E2306" s="268" t="s">
        <v>19</v>
      </c>
      <c r="F2306" s="269" t="s">
        <v>264</v>
      </c>
      <c r="G2306" s="267"/>
      <c r="H2306" s="270">
        <v>2</v>
      </c>
      <c r="I2306" s="271"/>
      <c r="J2306" s="267"/>
      <c r="K2306" s="267"/>
      <c r="L2306" s="272"/>
      <c r="M2306" s="273"/>
      <c r="N2306" s="274"/>
      <c r="O2306" s="274"/>
      <c r="P2306" s="274"/>
      <c r="Q2306" s="274"/>
      <c r="R2306" s="274"/>
      <c r="S2306" s="274"/>
      <c r="T2306" s="275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T2306" s="276" t="s">
        <v>248</v>
      </c>
      <c r="AU2306" s="276" t="s">
        <v>78</v>
      </c>
      <c r="AV2306" s="16" t="s">
        <v>109</v>
      </c>
      <c r="AW2306" s="16" t="s">
        <v>32</v>
      </c>
      <c r="AX2306" s="16" t="s">
        <v>69</v>
      </c>
      <c r="AY2306" s="276" t="s">
        <v>238</v>
      </c>
    </row>
    <row r="2307" s="13" customFormat="1">
      <c r="A2307" s="13"/>
      <c r="B2307" s="234"/>
      <c r="C2307" s="235"/>
      <c r="D2307" s="227" t="s">
        <v>248</v>
      </c>
      <c r="E2307" s="236" t="s">
        <v>19</v>
      </c>
      <c r="F2307" s="237" t="s">
        <v>774</v>
      </c>
      <c r="G2307" s="235"/>
      <c r="H2307" s="236" t="s">
        <v>19</v>
      </c>
      <c r="I2307" s="238"/>
      <c r="J2307" s="235"/>
      <c r="K2307" s="235"/>
      <c r="L2307" s="239"/>
      <c r="M2307" s="240"/>
      <c r="N2307" s="241"/>
      <c r="O2307" s="241"/>
      <c r="P2307" s="241"/>
      <c r="Q2307" s="241"/>
      <c r="R2307" s="241"/>
      <c r="S2307" s="241"/>
      <c r="T2307" s="24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3" t="s">
        <v>248</v>
      </c>
      <c r="AU2307" s="243" t="s">
        <v>78</v>
      </c>
      <c r="AV2307" s="13" t="s">
        <v>76</v>
      </c>
      <c r="AW2307" s="13" t="s">
        <v>32</v>
      </c>
      <c r="AX2307" s="13" t="s">
        <v>69</v>
      </c>
      <c r="AY2307" s="243" t="s">
        <v>238</v>
      </c>
    </row>
    <row r="2308" s="14" customFormat="1">
      <c r="A2308" s="14"/>
      <c r="B2308" s="244"/>
      <c r="C2308" s="245"/>
      <c r="D2308" s="227" t="s">
        <v>248</v>
      </c>
      <c r="E2308" s="246" t="s">
        <v>19</v>
      </c>
      <c r="F2308" s="247" t="s">
        <v>1947</v>
      </c>
      <c r="G2308" s="245"/>
      <c r="H2308" s="248">
        <v>1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248</v>
      </c>
      <c r="AU2308" s="254" t="s">
        <v>78</v>
      </c>
      <c r="AV2308" s="14" t="s">
        <v>78</v>
      </c>
      <c r="AW2308" s="14" t="s">
        <v>32</v>
      </c>
      <c r="AX2308" s="14" t="s">
        <v>69</v>
      </c>
      <c r="AY2308" s="254" t="s">
        <v>238</v>
      </c>
    </row>
    <row r="2309" s="16" customFormat="1">
      <c r="A2309" s="16"/>
      <c r="B2309" s="266"/>
      <c r="C2309" s="267"/>
      <c r="D2309" s="227" t="s">
        <v>248</v>
      </c>
      <c r="E2309" s="268" t="s">
        <v>19</v>
      </c>
      <c r="F2309" s="269" t="s">
        <v>541</v>
      </c>
      <c r="G2309" s="267"/>
      <c r="H2309" s="270">
        <v>1</v>
      </c>
      <c r="I2309" s="271"/>
      <c r="J2309" s="267"/>
      <c r="K2309" s="267"/>
      <c r="L2309" s="272"/>
      <c r="M2309" s="273"/>
      <c r="N2309" s="274"/>
      <c r="O2309" s="274"/>
      <c r="P2309" s="274"/>
      <c r="Q2309" s="274"/>
      <c r="R2309" s="274"/>
      <c r="S2309" s="274"/>
      <c r="T2309" s="275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76" t="s">
        <v>248</v>
      </c>
      <c r="AU2309" s="276" t="s">
        <v>78</v>
      </c>
      <c r="AV2309" s="16" t="s">
        <v>109</v>
      </c>
      <c r="AW2309" s="16" t="s">
        <v>32</v>
      </c>
      <c r="AX2309" s="16" t="s">
        <v>69</v>
      </c>
      <c r="AY2309" s="276" t="s">
        <v>238</v>
      </c>
    </row>
    <row r="2310" s="13" customFormat="1">
      <c r="A2310" s="13"/>
      <c r="B2310" s="234"/>
      <c r="C2310" s="235"/>
      <c r="D2310" s="227" t="s">
        <v>248</v>
      </c>
      <c r="E2310" s="236" t="s">
        <v>19</v>
      </c>
      <c r="F2310" s="237" t="s">
        <v>779</v>
      </c>
      <c r="G2310" s="235"/>
      <c r="H2310" s="236" t="s">
        <v>19</v>
      </c>
      <c r="I2310" s="238"/>
      <c r="J2310" s="235"/>
      <c r="K2310" s="235"/>
      <c r="L2310" s="239"/>
      <c r="M2310" s="240"/>
      <c r="N2310" s="241"/>
      <c r="O2310" s="241"/>
      <c r="P2310" s="241"/>
      <c r="Q2310" s="241"/>
      <c r="R2310" s="241"/>
      <c r="S2310" s="241"/>
      <c r="T2310" s="242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3" t="s">
        <v>248</v>
      </c>
      <c r="AU2310" s="243" t="s">
        <v>78</v>
      </c>
      <c r="AV2310" s="13" t="s">
        <v>76</v>
      </c>
      <c r="AW2310" s="13" t="s">
        <v>32</v>
      </c>
      <c r="AX2310" s="13" t="s">
        <v>69</v>
      </c>
      <c r="AY2310" s="243" t="s">
        <v>238</v>
      </c>
    </row>
    <row r="2311" s="14" customFormat="1">
      <c r="A2311" s="14"/>
      <c r="B2311" s="244"/>
      <c r="C2311" s="245"/>
      <c r="D2311" s="227" t="s">
        <v>248</v>
      </c>
      <c r="E2311" s="246" t="s">
        <v>19</v>
      </c>
      <c r="F2311" s="247" t="s">
        <v>1960</v>
      </c>
      <c r="G2311" s="245"/>
      <c r="H2311" s="248">
        <v>2</v>
      </c>
      <c r="I2311" s="249"/>
      <c r="J2311" s="245"/>
      <c r="K2311" s="245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4" t="s">
        <v>248</v>
      </c>
      <c r="AU2311" s="254" t="s">
        <v>78</v>
      </c>
      <c r="AV2311" s="14" t="s">
        <v>78</v>
      </c>
      <c r="AW2311" s="14" t="s">
        <v>32</v>
      </c>
      <c r="AX2311" s="14" t="s">
        <v>69</v>
      </c>
      <c r="AY2311" s="254" t="s">
        <v>238</v>
      </c>
    </row>
    <row r="2312" s="16" customFormat="1">
      <c r="A2312" s="16"/>
      <c r="B2312" s="266"/>
      <c r="C2312" s="267"/>
      <c r="D2312" s="227" t="s">
        <v>248</v>
      </c>
      <c r="E2312" s="268" t="s">
        <v>19</v>
      </c>
      <c r="F2312" s="269" t="s">
        <v>550</v>
      </c>
      <c r="G2312" s="267"/>
      <c r="H2312" s="270">
        <v>2</v>
      </c>
      <c r="I2312" s="271"/>
      <c r="J2312" s="267"/>
      <c r="K2312" s="267"/>
      <c r="L2312" s="272"/>
      <c r="M2312" s="273"/>
      <c r="N2312" s="274"/>
      <c r="O2312" s="274"/>
      <c r="P2312" s="274"/>
      <c r="Q2312" s="274"/>
      <c r="R2312" s="274"/>
      <c r="S2312" s="274"/>
      <c r="T2312" s="275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T2312" s="276" t="s">
        <v>248</v>
      </c>
      <c r="AU2312" s="276" t="s">
        <v>78</v>
      </c>
      <c r="AV2312" s="16" t="s">
        <v>109</v>
      </c>
      <c r="AW2312" s="16" t="s">
        <v>32</v>
      </c>
      <c r="AX2312" s="16" t="s">
        <v>69</v>
      </c>
      <c r="AY2312" s="276" t="s">
        <v>238</v>
      </c>
    </row>
    <row r="2313" s="15" customFormat="1">
      <c r="A2313" s="15"/>
      <c r="B2313" s="255"/>
      <c r="C2313" s="256"/>
      <c r="D2313" s="227" t="s">
        <v>248</v>
      </c>
      <c r="E2313" s="257" t="s">
        <v>19</v>
      </c>
      <c r="F2313" s="258" t="s">
        <v>253</v>
      </c>
      <c r="G2313" s="256"/>
      <c r="H2313" s="259">
        <v>5</v>
      </c>
      <c r="I2313" s="260"/>
      <c r="J2313" s="256"/>
      <c r="K2313" s="256"/>
      <c r="L2313" s="261"/>
      <c r="M2313" s="262"/>
      <c r="N2313" s="263"/>
      <c r="O2313" s="263"/>
      <c r="P2313" s="263"/>
      <c r="Q2313" s="263"/>
      <c r="R2313" s="263"/>
      <c r="S2313" s="263"/>
      <c r="T2313" s="26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5" t="s">
        <v>248</v>
      </c>
      <c r="AU2313" s="265" t="s">
        <v>78</v>
      </c>
      <c r="AV2313" s="15" t="s">
        <v>244</v>
      </c>
      <c r="AW2313" s="15" t="s">
        <v>32</v>
      </c>
      <c r="AX2313" s="15" t="s">
        <v>76</v>
      </c>
      <c r="AY2313" s="265" t="s">
        <v>238</v>
      </c>
    </row>
    <row r="2314" s="2" customFormat="1" ht="21.75" customHeight="1">
      <c r="A2314" s="39"/>
      <c r="B2314" s="40"/>
      <c r="C2314" s="214" t="s">
        <v>1323</v>
      </c>
      <c r="D2314" s="214" t="s">
        <v>240</v>
      </c>
      <c r="E2314" s="215" t="s">
        <v>2013</v>
      </c>
      <c r="F2314" s="216" t="s">
        <v>2014</v>
      </c>
      <c r="G2314" s="217" t="s">
        <v>281</v>
      </c>
      <c r="H2314" s="218">
        <v>5</v>
      </c>
      <c r="I2314" s="219"/>
      <c r="J2314" s="220">
        <f>ROUND(I2314*H2314,2)</f>
        <v>0</v>
      </c>
      <c r="K2314" s="216" t="s">
        <v>243</v>
      </c>
      <c r="L2314" s="45"/>
      <c r="M2314" s="221" t="s">
        <v>19</v>
      </c>
      <c r="N2314" s="222" t="s">
        <v>40</v>
      </c>
      <c r="O2314" s="85"/>
      <c r="P2314" s="223">
        <f>O2314*H2314</f>
        <v>0</v>
      </c>
      <c r="Q2314" s="223">
        <v>0</v>
      </c>
      <c r="R2314" s="223">
        <f>Q2314*H2314</f>
        <v>0</v>
      </c>
      <c r="S2314" s="223">
        <v>0.00051999999999999995</v>
      </c>
      <c r="T2314" s="224">
        <f>S2314*H2314</f>
        <v>0.0025999999999999999</v>
      </c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R2314" s="225" t="s">
        <v>295</v>
      </c>
      <c r="AT2314" s="225" t="s">
        <v>240</v>
      </c>
      <c r="AU2314" s="225" t="s">
        <v>78</v>
      </c>
      <c r="AY2314" s="18" t="s">
        <v>238</v>
      </c>
      <c r="BE2314" s="226">
        <f>IF(N2314="základní",J2314,0)</f>
        <v>0</v>
      </c>
      <c r="BF2314" s="226">
        <f>IF(N2314="snížená",J2314,0)</f>
        <v>0</v>
      </c>
      <c r="BG2314" s="226">
        <f>IF(N2314="zákl. přenesená",J2314,0)</f>
        <v>0</v>
      </c>
      <c r="BH2314" s="226">
        <f>IF(N2314="sníž. přenesená",J2314,0)</f>
        <v>0</v>
      </c>
      <c r="BI2314" s="226">
        <f>IF(N2314="nulová",J2314,0)</f>
        <v>0</v>
      </c>
      <c r="BJ2314" s="18" t="s">
        <v>76</v>
      </c>
      <c r="BK2314" s="226">
        <f>ROUND(I2314*H2314,2)</f>
        <v>0</v>
      </c>
      <c r="BL2314" s="18" t="s">
        <v>295</v>
      </c>
      <c r="BM2314" s="225" t="s">
        <v>2015</v>
      </c>
    </row>
    <row r="2315" s="2" customFormat="1">
      <c r="A2315" s="39"/>
      <c r="B2315" s="40"/>
      <c r="C2315" s="41"/>
      <c r="D2315" s="227" t="s">
        <v>245</v>
      </c>
      <c r="E2315" s="41"/>
      <c r="F2315" s="228" t="s">
        <v>2014</v>
      </c>
      <c r="G2315" s="41"/>
      <c r="H2315" s="41"/>
      <c r="I2315" s="229"/>
      <c r="J2315" s="41"/>
      <c r="K2315" s="41"/>
      <c r="L2315" s="45"/>
      <c r="M2315" s="230"/>
      <c r="N2315" s="231"/>
      <c r="O2315" s="85"/>
      <c r="P2315" s="85"/>
      <c r="Q2315" s="85"/>
      <c r="R2315" s="85"/>
      <c r="S2315" s="85"/>
      <c r="T2315" s="86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T2315" s="18" t="s">
        <v>245</v>
      </c>
      <c r="AU2315" s="18" t="s">
        <v>78</v>
      </c>
    </row>
    <row r="2316" s="2" customFormat="1">
      <c r="A2316" s="39"/>
      <c r="B2316" s="40"/>
      <c r="C2316" s="41"/>
      <c r="D2316" s="232" t="s">
        <v>246</v>
      </c>
      <c r="E2316" s="41"/>
      <c r="F2316" s="233" t="s">
        <v>2016</v>
      </c>
      <c r="G2316" s="41"/>
      <c r="H2316" s="41"/>
      <c r="I2316" s="229"/>
      <c r="J2316" s="41"/>
      <c r="K2316" s="41"/>
      <c r="L2316" s="45"/>
      <c r="M2316" s="230"/>
      <c r="N2316" s="231"/>
      <c r="O2316" s="85"/>
      <c r="P2316" s="85"/>
      <c r="Q2316" s="85"/>
      <c r="R2316" s="85"/>
      <c r="S2316" s="85"/>
      <c r="T2316" s="86"/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T2316" s="18" t="s">
        <v>246</v>
      </c>
      <c r="AU2316" s="18" t="s">
        <v>78</v>
      </c>
    </row>
    <row r="2317" s="13" customFormat="1">
      <c r="A2317" s="13"/>
      <c r="B2317" s="234"/>
      <c r="C2317" s="235"/>
      <c r="D2317" s="227" t="s">
        <v>248</v>
      </c>
      <c r="E2317" s="236" t="s">
        <v>19</v>
      </c>
      <c r="F2317" s="237" t="s">
        <v>2017</v>
      </c>
      <c r="G2317" s="235"/>
      <c r="H2317" s="236" t="s">
        <v>19</v>
      </c>
      <c r="I2317" s="238"/>
      <c r="J2317" s="235"/>
      <c r="K2317" s="235"/>
      <c r="L2317" s="239"/>
      <c r="M2317" s="240"/>
      <c r="N2317" s="241"/>
      <c r="O2317" s="241"/>
      <c r="P2317" s="241"/>
      <c r="Q2317" s="241"/>
      <c r="R2317" s="241"/>
      <c r="S2317" s="241"/>
      <c r="T2317" s="242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3" t="s">
        <v>248</v>
      </c>
      <c r="AU2317" s="243" t="s">
        <v>78</v>
      </c>
      <c r="AV2317" s="13" t="s">
        <v>76</v>
      </c>
      <c r="AW2317" s="13" t="s">
        <v>32</v>
      </c>
      <c r="AX2317" s="13" t="s">
        <v>69</v>
      </c>
      <c r="AY2317" s="243" t="s">
        <v>238</v>
      </c>
    </row>
    <row r="2318" s="14" customFormat="1">
      <c r="A2318" s="14"/>
      <c r="B2318" s="244"/>
      <c r="C2318" s="245"/>
      <c r="D2318" s="227" t="s">
        <v>248</v>
      </c>
      <c r="E2318" s="246" t="s">
        <v>19</v>
      </c>
      <c r="F2318" s="247" t="s">
        <v>2018</v>
      </c>
      <c r="G2318" s="245"/>
      <c r="H2318" s="248">
        <v>5</v>
      </c>
      <c r="I2318" s="249"/>
      <c r="J2318" s="245"/>
      <c r="K2318" s="245"/>
      <c r="L2318" s="250"/>
      <c r="M2318" s="251"/>
      <c r="N2318" s="252"/>
      <c r="O2318" s="252"/>
      <c r="P2318" s="252"/>
      <c r="Q2318" s="252"/>
      <c r="R2318" s="252"/>
      <c r="S2318" s="252"/>
      <c r="T2318" s="253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4" t="s">
        <v>248</v>
      </c>
      <c r="AU2318" s="254" t="s">
        <v>78</v>
      </c>
      <c r="AV2318" s="14" t="s">
        <v>78</v>
      </c>
      <c r="AW2318" s="14" t="s">
        <v>32</v>
      </c>
      <c r="AX2318" s="14" t="s">
        <v>69</v>
      </c>
      <c r="AY2318" s="254" t="s">
        <v>238</v>
      </c>
    </row>
    <row r="2319" s="15" customFormat="1">
      <c r="A2319" s="15"/>
      <c r="B2319" s="255"/>
      <c r="C2319" s="256"/>
      <c r="D2319" s="227" t="s">
        <v>248</v>
      </c>
      <c r="E2319" s="257" t="s">
        <v>19</v>
      </c>
      <c r="F2319" s="258" t="s">
        <v>253</v>
      </c>
      <c r="G2319" s="256"/>
      <c r="H2319" s="259">
        <v>5</v>
      </c>
      <c r="I2319" s="260"/>
      <c r="J2319" s="256"/>
      <c r="K2319" s="256"/>
      <c r="L2319" s="261"/>
      <c r="M2319" s="262"/>
      <c r="N2319" s="263"/>
      <c r="O2319" s="263"/>
      <c r="P2319" s="263"/>
      <c r="Q2319" s="263"/>
      <c r="R2319" s="263"/>
      <c r="S2319" s="263"/>
      <c r="T2319" s="264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65" t="s">
        <v>248</v>
      </c>
      <c r="AU2319" s="265" t="s">
        <v>78</v>
      </c>
      <c r="AV2319" s="15" t="s">
        <v>244</v>
      </c>
      <c r="AW2319" s="15" t="s">
        <v>32</v>
      </c>
      <c r="AX2319" s="15" t="s">
        <v>76</v>
      </c>
      <c r="AY2319" s="265" t="s">
        <v>238</v>
      </c>
    </row>
    <row r="2320" s="2" customFormat="1" ht="16.5" customHeight="1">
      <c r="A2320" s="39"/>
      <c r="B2320" s="40"/>
      <c r="C2320" s="214" t="s">
        <v>2019</v>
      </c>
      <c r="D2320" s="214" t="s">
        <v>240</v>
      </c>
      <c r="E2320" s="215" t="s">
        <v>2020</v>
      </c>
      <c r="F2320" s="216" t="s">
        <v>2021</v>
      </c>
      <c r="G2320" s="217" t="s">
        <v>281</v>
      </c>
      <c r="H2320" s="218">
        <v>20</v>
      </c>
      <c r="I2320" s="219"/>
      <c r="J2320" s="220">
        <f>ROUND(I2320*H2320,2)</f>
        <v>0</v>
      </c>
      <c r="K2320" s="216" t="s">
        <v>243</v>
      </c>
      <c r="L2320" s="45"/>
      <c r="M2320" s="221" t="s">
        <v>19</v>
      </c>
      <c r="N2320" s="222" t="s">
        <v>40</v>
      </c>
      <c r="O2320" s="85"/>
      <c r="P2320" s="223">
        <f>O2320*H2320</f>
        <v>0</v>
      </c>
      <c r="Q2320" s="223">
        <v>0</v>
      </c>
      <c r="R2320" s="223">
        <f>Q2320*H2320</f>
        <v>0</v>
      </c>
      <c r="S2320" s="223">
        <v>0.00084999999999999995</v>
      </c>
      <c r="T2320" s="224">
        <f>S2320*H2320</f>
        <v>0.016999999999999998</v>
      </c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R2320" s="225" t="s">
        <v>295</v>
      </c>
      <c r="AT2320" s="225" t="s">
        <v>240</v>
      </c>
      <c r="AU2320" s="225" t="s">
        <v>78</v>
      </c>
      <c r="AY2320" s="18" t="s">
        <v>238</v>
      </c>
      <c r="BE2320" s="226">
        <f>IF(N2320="základní",J2320,0)</f>
        <v>0</v>
      </c>
      <c r="BF2320" s="226">
        <f>IF(N2320="snížená",J2320,0)</f>
        <v>0</v>
      </c>
      <c r="BG2320" s="226">
        <f>IF(N2320="zákl. přenesená",J2320,0)</f>
        <v>0</v>
      </c>
      <c r="BH2320" s="226">
        <f>IF(N2320="sníž. přenesená",J2320,0)</f>
        <v>0</v>
      </c>
      <c r="BI2320" s="226">
        <f>IF(N2320="nulová",J2320,0)</f>
        <v>0</v>
      </c>
      <c r="BJ2320" s="18" t="s">
        <v>76</v>
      </c>
      <c r="BK2320" s="226">
        <f>ROUND(I2320*H2320,2)</f>
        <v>0</v>
      </c>
      <c r="BL2320" s="18" t="s">
        <v>295</v>
      </c>
      <c r="BM2320" s="225" t="s">
        <v>2022</v>
      </c>
    </row>
    <row r="2321" s="2" customFormat="1">
      <c r="A2321" s="39"/>
      <c r="B2321" s="40"/>
      <c r="C2321" s="41"/>
      <c r="D2321" s="227" t="s">
        <v>245</v>
      </c>
      <c r="E2321" s="41"/>
      <c r="F2321" s="228" t="s">
        <v>2021</v>
      </c>
      <c r="G2321" s="41"/>
      <c r="H2321" s="41"/>
      <c r="I2321" s="229"/>
      <c r="J2321" s="41"/>
      <c r="K2321" s="41"/>
      <c r="L2321" s="45"/>
      <c r="M2321" s="230"/>
      <c r="N2321" s="231"/>
      <c r="O2321" s="85"/>
      <c r="P2321" s="85"/>
      <c r="Q2321" s="85"/>
      <c r="R2321" s="85"/>
      <c r="S2321" s="85"/>
      <c r="T2321" s="86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T2321" s="18" t="s">
        <v>245</v>
      </c>
      <c r="AU2321" s="18" t="s">
        <v>78</v>
      </c>
    </row>
    <row r="2322" s="2" customFormat="1">
      <c r="A2322" s="39"/>
      <c r="B2322" s="40"/>
      <c r="C2322" s="41"/>
      <c r="D2322" s="232" t="s">
        <v>246</v>
      </c>
      <c r="E2322" s="41"/>
      <c r="F2322" s="233" t="s">
        <v>2023</v>
      </c>
      <c r="G2322" s="41"/>
      <c r="H2322" s="41"/>
      <c r="I2322" s="229"/>
      <c r="J2322" s="41"/>
      <c r="K2322" s="41"/>
      <c r="L2322" s="45"/>
      <c r="M2322" s="230"/>
      <c r="N2322" s="231"/>
      <c r="O2322" s="85"/>
      <c r="P2322" s="85"/>
      <c r="Q2322" s="85"/>
      <c r="R2322" s="85"/>
      <c r="S2322" s="85"/>
      <c r="T2322" s="86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T2322" s="18" t="s">
        <v>246</v>
      </c>
      <c r="AU2322" s="18" t="s">
        <v>78</v>
      </c>
    </row>
    <row r="2323" s="13" customFormat="1">
      <c r="A2323" s="13"/>
      <c r="B2323" s="234"/>
      <c r="C2323" s="235"/>
      <c r="D2323" s="227" t="s">
        <v>248</v>
      </c>
      <c r="E2323" s="236" t="s">
        <v>19</v>
      </c>
      <c r="F2323" s="237" t="s">
        <v>2024</v>
      </c>
      <c r="G2323" s="235"/>
      <c r="H2323" s="236" t="s">
        <v>19</v>
      </c>
      <c r="I2323" s="238"/>
      <c r="J2323" s="235"/>
      <c r="K2323" s="235"/>
      <c r="L2323" s="239"/>
      <c r="M2323" s="240"/>
      <c r="N2323" s="241"/>
      <c r="O2323" s="241"/>
      <c r="P2323" s="241"/>
      <c r="Q2323" s="241"/>
      <c r="R2323" s="241"/>
      <c r="S2323" s="241"/>
      <c r="T2323" s="242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3" t="s">
        <v>248</v>
      </c>
      <c r="AU2323" s="243" t="s">
        <v>78</v>
      </c>
      <c r="AV2323" s="13" t="s">
        <v>76</v>
      </c>
      <c r="AW2323" s="13" t="s">
        <v>32</v>
      </c>
      <c r="AX2323" s="13" t="s">
        <v>69</v>
      </c>
      <c r="AY2323" s="243" t="s">
        <v>238</v>
      </c>
    </row>
    <row r="2324" s="14" customFormat="1">
      <c r="A2324" s="14"/>
      <c r="B2324" s="244"/>
      <c r="C2324" s="245"/>
      <c r="D2324" s="227" t="s">
        <v>248</v>
      </c>
      <c r="E2324" s="246" t="s">
        <v>19</v>
      </c>
      <c r="F2324" s="247" t="s">
        <v>2025</v>
      </c>
      <c r="G2324" s="245"/>
      <c r="H2324" s="248">
        <v>6</v>
      </c>
      <c r="I2324" s="249"/>
      <c r="J2324" s="245"/>
      <c r="K2324" s="245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4" t="s">
        <v>248</v>
      </c>
      <c r="AU2324" s="254" t="s">
        <v>78</v>
      </c>
      <c r="AV2324" s="14" t="s">
        <v>78</v>
      </c>
      <c r="AW2324" s="14" t="s">
        <v>32</v>
      </c>
      <c r="AX2324" s="14" t="s">
        <v>69</v>
      </c>
      <c r="AY2324" s="254" t="s">
        <v>238</v>
      </c>
    </row>
    <row r="2325" s="13" customFormat="1">
      <c r="A2325" s="13"/>
      <c r="B2325" s="234"/>
      <c r="C2325" s="235"/>
      <c r="D2325" s="227" t="s">
        <v>248</v>
      </c>
      <c r="E2325" s="236" t="s">
        <v>19</v>
      </c>
      <c r="F2325" s="237" t="s">
        <v>2005</v>
      </c>
      <c r="G2325" s="235"/>
      <c r="H2325" s="236" t="s">
        <v>19</v>
      </c>
      <c r="I2325" s="238"/>
      <c r="J2325" s="235"/>
      <c r="K2325" s="235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248</v>
      </c>
      <c r="AU2325" s="243" t="s">
        <v>78</v>
      </c>
      <c r="AV2325" s="13" t="s">
        <v>76</v>
      </c>
      <c r="AW2325" s="13" t="s">
        <v>32</v>
      </c>
      <c r="AX2325" s="13" t="s">
        <v>69</v>
      </c>
      <c r="AY2325" s="243" t="s">
        <v>238</v>
      </c>
    </row>
    <row r="2326" s="14" customFormat="1">
      <c r="A2326" s="14"/>
      <c r="B2326" s="244"/>
      <c r="C2326" s="245"/>
      <c r="D2326" s="227" t="s">
        <v>248</v>
      </c>
      <c r="E2326" s="246" t="s">
        <v>19</v>
      </c>
      <c r="F2326" s="247" t="s">
        <v>2006</v>
      </c>
      <c r="G2326" s="245"/>
      <c r="H2326" s="248">
        <v>13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248</v>
      </c>
      <c r="AU2326" s="254" t="s">
        <v>78</v>
      </c>
      <c r="AV2326" s="14" t="s">
        <v>78</v>
      </c>
      <c r="AW2326" s="14" t="s">
        <v>32</v>
      </c>
      <c r="AX2326" s="14" t="s">
        <v>69</v>
      </c>
      <c r="AY2326" s="254" t="s">
        <v>238</v>
      </c>
    </row>
    <row r="2327" s="13" customFormat="1">
      <c r="A2327" s="13"/>
      <c r="B2327" s="234"/>
      <c r="C2327" s="235"/>
      <c r="D2327" s="227" t="s">
        <v>248</v>
      </c>
      <c r="E2327" s="236" t="s">
        <v>19</v>
      </c>
      <c r="F2327" s="237" t="s">
        <v>2007</v>
      </c>
      <c r="G2327" s="235"/>
      <c r="H2327" s="236" t="s">
        <v>19</v>
      </c>
      <c r="I2327" s="238"/>
      <c r="J2327" s="235"/>
      <c r="K2327" s="235"/>
      <c r="L2327" s="239"/>
      <c r="M2327" s="240"/>
      <c r="N2327" s="241"/>
      <c r="O2327" s="241"/>
      <c r="P2327" s="241"/>
      <c r="Q2327" s="241"/>
      <c r="R2327" s="241"/>
      <c r="S2327" s="241"/>
      <c r="T2327" s="242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3" t="s">
        <v>248</v>
      </c>
      <c r="AU2327" s="243" t="s">
        <v>78</v>
      </c>
      <c r="AV2327" s="13" t="s">
        <v>76</v>
      </c>
      <c r="AW2327" s="13" t="s">
        <v>32</v>
      </c>
      <c r="AX2327" s="13" t="s">
        <v>69</v>
      </c>
      <c r="AY2327" s="243" t="s">
        <v>238</v>
      </c>
    </row>
    <row r="2328" s="14" customFormat="1">
      <c r="A2328" s="14"/>
      <c r="B2328" s="244"/>
      <c r="C2328" s="245"/>
      <c r="D2328" s="227" t="s">
        <v>248</v>
      </c>
      <c r="E2328" s="246" t="s">
        <v>19</v>
      </c>
      <c r="F2328" s="247" t="s">
        <v>292</v>
      </c>
      <c r="G2328" s="245"/>
      <c r="H2328" s="248">
        <v>1</v>
      </c>
      <c r="I2328" s="249"/>
      <c r="J2328" s="245"/>
      <c r="K2328" s="245"/>
      <c r="L2328" s="250"/>
      <c r="M2328" s="251"/>
      <c r="N2328" s="252"/>
      <c r="O2328" s="252"/>
      <c r="P2328" s="252"/>
      <c r="Q2328" s="252"/>
      <c r="R2328" s="252"/>
      <c r="S2328" s="252"/>
      <c r="T2328" s="253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4" t="s">
        <v>248</v>
      </c>
      <c r="AU2328" s="254" t="s">
        <v>78</v>
      </c>
      <c r="AV2328" s="14" t="s">
        <v>78</v>
      </c>
      <c r="AW2328" s="14" t="s">
        <v>32</v>
      </c>
      <c r="AX2328" s="14" t="s">
        <v>69</v>
      </c>
      <c r="AY2328" s="254" t="s">
        <v>238</v>
      </c>
    </row>
    <row r="2329" s="15" customFormat="1">
      <c r="A2329" s="15"/>
      <c r="B2329" s="255"/>
      <c r="C2329" s="256"/>
      <c r="D2329" s="227" t="s">
        <v>248</v>
      </c>
      <c r="E2329" s="257" t="s">
        <v>19</v>
      </c>
      <c r="F2329" s="258" t="s">
        <v>253</v>
      </c>
      <c r="G2329" s="256"/>
      <c r="H2329" s="259">
        <v>20</v>
      </c>
      <c r="I2329" s="260"/>
      <c r="J2329" s="256"/>
      <c r="K2329" s="256"/>
      <c r="L2329" s="261"/>
      <c r="M2329" s="262"/>
      <c r="N2329" s="263"/>
      <c r="O2329" s="263"/>
      <c r="P2329" s="263"/>
      <c r="Q2329" s="263"/>
      <c r="R2329" s="263"/>
      <c r="S2329" s="263"/>
      <c r="T2329" s="264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65" t="s">
        <v>248</v>
      </c>
      <c r="AU2329" s="265" t="s">
        <v>78</v>
      </c>
      <c r="AV2329" s="15" t="s">
        <v>244</v>
      </c>
      <c r="AW2329" s="15" t="s">
        <v>32</v>
      </c>
      <c r="AX2329" s="15" t="s">
        <v>76</v>
      </c>
      <c r="AY2329" s="265" t="s">
        <v>238</v>
      </c>
    </row>
    <row r="2330" s="2" customFormat="1" ht="16.5" customHeight="1">
      <c r="A2330" s="39"/>
      <c r="B2330" s="40"/>
      <c r="C2330" s="214" t="s">
        <v>1345</v>
      </c>
      <c r="D2330" s="214" t="s">
        <v>240</v>
      </c>
      <c r="E2330" s="215" t="s">
        <v>2026</v>
      </c>
      <c r="F2330" s="216" t="s">
        <v>2027</v>
      </c>
      <c r="G2330" s="217" t="s">
        <v>281</v>
      </c>
      <c r="H2330" s="218">
        <v>5</v>
      </c>
      <c r="I2330" s="219"/>
      <c r="J2330" s="220">
        <f>ROUND(I2330*H2330,2)</f>
        <v>0</v>
      </c>
      <c r="K2330" s="216" t="s">
        <v>243</v>
      </c>
      <c r="L2330" s="45"/>
      <c r="M2330" s="221" t="s">
        <v>19</v>
      </c>
      <c r="N2330" s="222" t="s">
        <v>40</v>
      </c>
      <c r="O2330" s="85"/>
      <c r="P2330" s="223">
        <f>O2330*H2330</f>
        <v>0</v>
      </c>
      <c r="Q2330" s="223">
        <v>0</v>
      </c>
      <c r="R2330" s="223">
        <f>Q2330*H2330</f>
        <v>0</v>
      </c>
      <c r="S2330" s="223">
        <v>0.00122</v>
      </c>
      <c r="T2330" s="224">
        <f>S2330*H2330</f>
        <v>0.0060999999999999995</v>
      </c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39"/>
      <c r="AE2330" s="39"/>
      <c r="AR2330" s="225" t="s">
        <v>295</v>
      </c>
      <c r="AT2330" s="225" t="s">
        <v>240</v>
      </c>
      <c r="AU2330" s="225" t="s">
        <v>78</v>
      </c>
      <c r="AY2330" s="18" t="s">
        <v>238</v>
      </c>
      <c r="BE2330" s="226">
        <f>IF(N2330="základní",J2330,0)</f>
        <v>0</v>
      </c>
      <c r="BF2330" s="226">
        <f>IF(N2330="snížená",J2330,0)</f>
        <v>0</v>
      </c>
      <c r="BG2330" s="226">
        <f>IF(N2330="zákl. přenesená",J2330,0)</f>
        <v>0</v>
      </c>
      <c r="BH2330" s="226">
        <f>IF(N2330="sníž. přenesená",J2330,0)</f>
        <v>0</v>
      </c>
      <c r="BI2330" s="226">
        <f>IF(N2330="nulová",J2330,0)</f>
        <v>0</v>
      </c>
      <c r="BJ2330" s="18" t="s">
        <v>76</v>
      </c>
      <c r="BK2330" s="226">
        <f>ROUND(I2330*H2330,2)</f>
        <v>0</v>
      </c>
      <c r="BL2330" s="18" t="s">
        <v>295</v>
      </c>
      <c r="BM2330" s="225" t="s">
        <v>2028</v>
      </c>
    </row>
    <row r="2331" s="2" customFormat="1">
      <c r="A2331" s="39"/>
      <c r="B2331" s="40"/>
      <c r="C2331" s="41"/>
      <c r="D2331" s="227" t="s">
        <v>245</v>
      </c>
      <c r="E2331" s="41"/>
      <c r="F2331" s="228" t="s">
        <v>2027</v>
      </c>
      <c r="G2331" s="41"/>
      <c r="H2331" s="41"/>
      <c r="I2331" s="229"/>
      <c r="J2331" s="41"/>
      <c r="K2331" s="41"/>
      <c r="L2331" s="45"/>
      <c r="M2331" s="230"/>
      <c r="N2331" s="231"/>
      <c r="O2331" s="85"/>
      <c r="P2331" s="85"/>
      <c r="Q2331" s="85"/>
      <c r="R2331" s="85"/>
      <c r="S2331" s="85"/>
      <c r="T2331" s="86"/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T2331" s="18" t="s">
        <v>245</v>
      </c>
      <c r="AU2331" s="18" t="s">
        <v>78</v>
      </c>
    </row>
    <row r="2332" s="2" customFormat="1">
      <c r="A2332" s="39"/>
      <c r="B2332" s="40"/>
      <c r="C2332" s="41"/>
      <c r="D2332" s="232" t="s">
        <v>246</v>
      </c>
      <c r="E2332" s="41"/>
      <c r="F2332" s="233" t="s">
        <v>2029</v>
      </c>
      <c r="G2332" s="41"/>
      <c r="H2332" s="41"/>
      <c r="I2332" s="229"/>
      <c r="J2332" s="41"/>
      <c r="K2332" s="41"/>
      <c r="L2332" s="45"/>
      <c r="M2332" s="230"/>
      <c r="N2332" s="231"/>
      <c r="O2332" s="85"/>
      <c r="P2332" s="85"/>
      <c r="Q2332" s="85"/>
      <c r="R2332" s="85"/>
      <c r="S2332" s="85"/>
      <c r="T2332" s="86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T2332" s="18" t="s">
        <v>246</v>
      </c>
      <c r="AU2332" s="18" t="s">
        <v>78</v>
      </c>
    </row>
    <row r="2333" s="13" customFormat="1">
      <c r="A2333" s="13"/>
      <c r="B2333" s="234"/>
      <c r="C2333" s="235"/>
      <c r="D2333" s="227" t="s">
        <v>248</v>
      </c>
      <c r="E2333" s="236" t="s">
        <v>19</v>
      </c>
      <c r="F2333" s="237" t="s">
        <v>2030</v>
      </c>
      <c r="G2333" s="235"/>
      <c r="H2333" s="236" t="s">
        <v>19</v>
      </c>
      <c r="I2333" s="238"/>
      <c r="J2333" s="235"/>
      <c r="K2333" s="235"/>
      <c r="L2333" s="239"/>
      <c r="M2333" s="240"/>
      <c r="N2333" s="241"/>
      <c r="O2333" s="241"/>
      <c r="P2333" s="241"/>
      <c r="Q2333" s="241"/>
      <c r="R2333" s="241"/>
      <c r="S2333" s="241"/>
      <c r="T2333" s="242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3" t="s">
        <v>248</v>
      </c>
      <c r="AU2333" s="243" t="s">
        <v>78</v>
      </c>
      <c r="AV2333" s="13" t="s">
        <v>76</v>
      </c>
      <c r="AW2333" s="13" t="s">
        <v>32</v>
      </c>
      <c r="AX2333" s="13" t="s">
        <v>69</v>
      </c>
      <c r="AY2333" s="243" t="s">
        <v>238</v>
      </c>
    </row>
    <row r="2334" s="14" customFormat="1">
      <c r="A2334" s="14"/>
      <c r="B2334" s="244"/>
      <c r="C2334" s="245"/>
      <c r="D2334" s="227" t="s">
        <v>248</v>
      </c>
      <c r="E2334" s="246" t="s">
        <v>19</v>
      </c>
      <c r="F2334" s="247" t="s">
        <v>2018</v>
      </c>
      <c r="G2334" s="245"/>
      <c r="H2334" s="248">
        <v>5</v>
      </c>
      <c r="I2334" s="249"/>
      <c r="J2334" s="245"/>
      <c r="K2334" s="245"/>
      <c r="L2334" s="250"/>
      <c r="M2334" s="251"/>
      <c r="N2334" s="252"/>
      <c r="O2334" s="252"/>
      <c r="P2334" s="252"/>
      <c r="Q2334" s="252"/>
      <c r="R2334" s="252"/>
      <c r="S2334" s="252"/>
      <c r="T2334" s="253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4" t="s">
        <v>248</v>
      </c>
      <c r="AU2334" s="254" t="s">
        <v>78</v>
      </c>
      <c r="AV2334" s="14" t="s">
        <v>78</v>
      </c>
      <c r="AW2334" s="14" t="s">
        <v>32</v>
      </c>
      <c r="AX2334" s="14" t="s">
        <v>69</v>
      </c>
      <c r="AY2334" s="254" t="s">
        <v>238</v>
      </c>
    </row>
    <row r="2335" s="15" customFormat="1">
      <c r="A2335" s="15"/>
      <c r="B2335" s="255"/>
      <c r="C2335" s="256"/>
      <c r="D2335" s="227" t="s">
        <v>248</v>
      </c>
      <c r="E2335" s="257" t="s">
        <v>19</v>
      </c>
      <c r="F2335" s="258" t="s">
        <v>253</v>
      </c>
      <c r="G2335" s="256"/>
      <c r="H2335" s="259">
        <v>5</v>
      </c>
      <c r="I2335" s="260"/>
      <c r="J2335" s="256"/>
      <c r="K2335" s="256"/>
      <c r="L2335" s="261"/>
      <c r="M2335" s="262"/>
      <c r="N2335" s="263"/>
      <c r="O2335" s="263"/>
      <c r="P2335" s="263"/>
      <c r="Q2335" s="263"/>
      <c r="R2335" s="263"/>
      <c r="S2335" s="263"/>
      <c r="T2335" s="264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65" t="s">
        <v>248</v>
      </c>
      <c r="AU2335" s="265" t="s">
        <v>78</v>
      </c>
      <c r="AV2335" s="15" t="s">
        <v>244</v>
      </c>
      <c r="AW2335" s="15" t="s">
        <v>32</v>
      </c>
      <c r="AX2335" s="15" t="s">
        <v>76</v>
      </c>
      <c r="AY2335" s="265" t="s">
        <v>238</v>
      </c>
    </row>
    <row r="2336" s="2" customFormat="1" ht="33" customHeight="1">
      <c r="A2336" s="39"/>
      <c r="B2336" s="40"/>
      <c r="C2336" s="214" t="s">
        <v>2031</v>
      </c>
      <c r="D2336" s="214" t="s">
        <v>240</v>
      </c>
      <c r="E2336" s="215" t="s">
        <v>2032</v>
      </c>
      <c r="F2336" s="216" t="s">
        <v>2033</v>
      </c>
      <c r="G2336" s="217" t="s">
        <v>384</v>
      </c>
      <c r="H2336" s="218">
        <v>1.0560000000000001</v>
      </c>
      <c r="I2336" s="219"/>
      <c r="J2336" s="220">
        <f>ROUND(I2336*H2336,2)</f>
        <v>0</v>
      </c>
      <c r="K2336" s="216" t="s">
        <v>243</v>
      </c>
      <c r="L2336" s="45"/>
      <c r="M2336" s="221" t="s">
        <v>19</v>
      </c>
      <c r="N2336" s="222" t="s">
        <v>40</v>
      </c>
      <c r="O2336" s="85"/>
      <c r="P2336" s="223">
        <f>O2336*H2336</f>
        <v>0</v>
      </c>
      <c r="Q2336" s="223">
        <v>0</v>
      </c>
      <c r="R2336" s="223">
        <f>Q2336*H2336</f>
        <v>0</v>
      </c>
      <c r="S2336" s="223">
        <v>0</v>
      </c>
      <c r="T2336" s="224">
        <f>S2336*H2336</f>
        <v>0</v>
      </c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R2336" s="225" t="s">
        <v>295</v>
      </c>
      <c r="AT2336" s="225" t="s">
        <v>240</v>
      </c>
      <c r="AU2336" s="225" t="s">
        <v>78</v>
      </c>
      <c r="AY2336" s="18" t="s">
        <v>238</v>
      </c>
      <c r="BE2336" s="226">
        <f>IF(N2336="základní",J2336,0)</f>
        <v>0</v>
      </c>
      <c r="BF2336" s="226">
        <f>IF(N2336="snížená",J2336,0)</f>
        <v>0</v>
      </c>
      <c r="BG2336" s="226">
        <f>IF(N2336="zákl. přenesená",J2336,0)</f>
        <v>0</v>
      </c>
      <c r="BH2336" s="226">
        <f>IF(N2336="sníž. přenesená",J2336,0)</f>
        <v>0</v>
      </c>
      <c r="BI2336" s="226">
        <f>IF(N2336="nulová",J2336,0)</f>
        <v>0</v>
      </c>
      <c r="BJ2336" s="18" t="s">
        <v>76</v>
      </c>
      <c r="BK2336" s="226">
        <f>ROUND(I2336*H2336,2)</f>
        <v>0</v>
      </c>
      <c r="BL2336" s="18" t="s">
        <v>295</v>
      </c>
      <c r="BM2336" s="225" t="s">
        <v>2034</v>
      </c>
    </row>
    <row r="2337" s="2" customFormat="1">
      <c r="A2337" s="39"/>
      <c r="B2337" s="40"/>
      <c r="C2337" s="41"/>
      <c r="D2337" s="227" t="s">
        <v>245</v>
      </c>
      <c r="E2337" s="41"/>
      <c r="F2337" s="228" t="s">
        <v>2033</v>
      </c>
      <c r="G2337" s="41"/>
      <c r="H2337" s="41"/>
      <c r="I2337" s="229"/>
      <c r="J2337" s="41"/>
      <c r="K2337" s="41"/>
      <c r="L2337" s="45"/>
      <c r="M2337" s="230"/>
      <c r="N2337" s="231"/>
      <c r="O2337" s="85"/>
      <c r="P2337" s="85"/>
      <c r="Q2337" s="85"/>
      <c r="R2337" s="85"/>
      <c r="S2337" s="85"/>
      <c r="T2337" s="86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T2337" s="18" t="s">
        <v>245</v>
      </c>
      <c r="AU2337" s="18" t="s">
        <v>78</v>
      </c>
    </row>
    <row r="2338" s="2" customFormat="1">
      <c r="A2338" s="39"/>
      <c r="B2338" s="40"/>
      <c r="C2338" s="41"/>
      <c r="D2338" s="232" t="s">
        <v>246</v>
      </c>
      <c r="E2338" s="41"/>
      <c r="F2338" s="233" t="s">
        <v>2035</v>
      </c>
      <c r="G2338" s="41"/>
      <c r="H2338" s="41"/>
      <c r="I2338" s="229"/>
      <c r="J2338" s="41"/>
      <c r="K2338" s="41"/>
      <c r="L2338" s="45"/>
      <c r="M2338" s="230"/>
      <c r="N2338" s="231"/>
      <c r="O2338" s="85"/>
      <c r="P2338" s="85"/>
      <c r="Q2338" s="85"/>
      <c r="R2338" s="85"/>
      <c r="S2338" s="85"/>
      <c r="T2338" s="86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T2338" s="18" t="s">
        <v>246</v>
      </c>
      <c r="AU2338" s="18" t="s">
        <v>78</v>
      </c>
    </row>
    <row r="2339" s="12" customFormat="1" ht="22.8" customHeight="1">
      <c r="A2339" s="12"/>
      <c r="B2339" s="198"/>
      <c r="C2339" s="199"/>
      <c r="D2339" s="200" t="s">
        <v>68</v>
      </c>
      <c r="E2339" s="212" t="s">
        <v>2036</v>
      </c>
      <c r="F2339" s="212" t="s">
        <v>2037</v>
      </c>
      <c r="G2339" s="199"/>
      <c r="H2339" s="199"/>
      <c r="I2339" s="202"/>
      <c r="J2339" s="213">
        <f>BK2339</f>
        <v>0</v>
      </c>
      <c r="K2339" s="199"/>
      <c r="L2339" s="204"/>
      <c r="M2339" s="205"/>
      <c r="N2339" s="206"/>
      <c r="O2339" s="206"/>
      <c r="P2339" s="207">
        <f>SUM(P2340:P2357)</f>
        <v>0</v>
      </c>
      <c r="Q2339" s="206"/>
      <c r="R2339" s="207">
        <f>SUM(R2340:R2357)</f>
        <v>0</v>
      </c>
      <c r="S2339" s="206"/>
      <c r="T2339" s="208">
        <f>SUM(T2340:T2357)</f>
        <v>0.081599599999999994</v>
      </c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R2339" s="209" t="s">
        <v>78</v>
      </c>
      <c r="AT2339" s="210" t="s">
        <v>68</v>
      </c>
      <c r="AU2339" s="210" t="s">
        <v>76</v>
      </c>
      <c r="AY2339" s="209" t="s">
        <v>238</v>
      </c>
      <c r="BK2339" s="211">
        <f>SUM(BK2340:BK2357)</f>
        <v>0</v>
      </c>
    </row>
    <row r="2340" s="2" customFormat="1" ht="24.15" customHeight="1">
      <c r="A2340" s="39"/>
      <c r="B2340" s="40"/>
      <c r="C2340" s="214" t="s">
        <v>1379</v>
      </c>
      <c r="D2340" s="214" t="s">
        <v>240</v>
      </c>
      <c r="E2340" s="215" t="s">
        <v>2038</v>
      </c>
      <c r="F2340" s="216" t="s">
        <v>2039</v>
      </c>
      <c r="G2340" s="217" t="s">
        <v>107</v>
      </c>
      <c r="H2340" s="218">
        <v>87.579999999999998</v>
      </c>
      <c r="I2340" s="219"/>
      <c r="J2340" s="220">
        <f>ROUND(I2340*H2340,2)</f>
        <v>0</v>
      </c>
      <c r="K2340" s="216" t="s">
        <v>243</v>
      </c>
      <c r="L2340" s="45"/>
      <c r="M2340" s="221" t="s">
        <v>19</v>
      </c>
      <c r="N2340" s="222" t="s">
        <v>40</v>
      </c>
      <c r="O2340" s="85"/>
      <c r="P2340" s="223">
        <f>O2340*H2340</f>
        <v>0</v>
      </c>
      <c r="Q2340" s="223">
        <v>0</v>
      </c>
      <c r="R2340" s="223">
        <f>Q2340*H2340</f>
        <v>0</v>
      </c>
      <c r="S2340" s="223">
        <v>0.00062</v>
      </c>
      <c r="T2340" s="224">
        <f>S2340*H2340</f>
        <v>0.054299599999999996</v>
      </c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R2340" s="225" t="s">
        <v>295</v>
      </c>
      <c r="AT2340" s="225" t="s">
        <v>240</v>
      </c>
      <c r="AU2340" s="225" t="s">
        <v>78</v>
      </c>
      <c r="AY2340" s="18" t="s">
        <v>238</v>
      </c>
      <c r="BE2340" s="226">
        <f>IF(N2340="základní",J2340,0)</f>
        <v>0</v>
      </c>
      <c r="BF2340" s="226">
        <f>IF(N2340="snížená",J2340,0)</f>
        <v>0</v>
      </c>
      <c r="BG2340" s="226">
        <f>IF(N2340="zákl. přenesená",J2340,0)</f>
        <v>0</v>
      </c>
      <c r="BH2340" s="226">
        <f>IF(N2340="sníž. přenesená",J2340,0)</f>
        <v>0</v>
      </c>
      <c r="BI2340" s="226">
        <f>IF(N2340="nulová",J2340,0)</f>
        <v>0</v>
      </c>
      <c r="BJ2340" s="18" t="s">
        <v>76</v>
      </c>
      <c r="BK2340" s="226">
        <f>ROUND(I2340*H2340,2)</f>
        <v>0</v>
      </c>
      <c r="BL2340" s="18" t="s">
        <v>295</v>
      </c>
      <c r="BM2340" s="225" t="s">
        <v>2040</v>
      </c>
    </row>
    <row r="2341" s="2" customFormat="1">
      <c r="A2341" s="39"/>
      <c r="B2341" s="40"/>
      <c r="C2341" s="41"/>
      <c r="D2341" s="227" t="s">
        <v>245</v>
      </c>
      <c r="E2341" s="41"/>
      <c r="F2341" s="228" t="s">
        <v>2039</v>
      </c>
      <c r="G2341" s="41"/>
      <c r="H2341" s="41"/>
      <c r="I2341" s="229"/>
      <c r="J2341" s="41"/>
      <c r="K2341" s="41"/>
      <c r="L2341" s="45"/>
      <c r="M2341" s="230"/>
      <c r="N2341" s="231"/>
      <c r="O2341" s="85"/>
      <c r="P2341" s="85"/>
      <c r="Q2341" s="85"/>
      <c r="R2341" s="85"/>
      <c r="S2341" s="85"/>
      <c r="T2341" s="86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T2341" s="18" t="s">
        <v>245</v>
      </c>
      <c r="AU2341" s="18" t="s">
        <v>78</v>
      </c>
    </row>
    <row r="2342" s="2" customFormat="1">
      <c r="A2342" s="39"/>
      <c r="B2342" s="40"/>
      <c r="C2342" s="41"/>
      <c r="D2342" s="232" t="s">
        <v>246</v>
      </c>
      <c r="E2342" s="41"/>
      <c r="F2342" s="233" t="s">
        <v>2041</v>
      </c>
      <c r="G2342" s="41"/>
      <c r="H2342" s="41"/>
      <c r="I2342" s="229"/>
      <c r="J2342" s="41"/>
      <c r="K2342" s="41"/>
      <c r="L2342" s="45"/>
      <c r="M2342" s="230"/>
      <c r="N2342" s="231"/>
      <c r="O2342" s="85"/>
      <c r="P2342" s="85"/>
      <c r="Q2342" s="85"/>
      <c r="R2342" s="85"/>
      <c r="S2342" s="85"/>
      <c r="T2342" s="86"/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T2342" s="18" t="s">
        <v>246</v>
      </c>
      <c r="AU2342" s="18" t="s">
        <v>78</v>
      </c>
    </row>
    <row r="2343" s="13" customFormat="1">
      <c r="A2343" s="13"/>
      <c r="B2343" s="234"/>
      <c r="C2343" s="235"/>
      <c r="D2343" s="227" t="s">
        <v>248</v>
      </c>
      <c r="E2343" s="236" t="s">
        <v>19</v>
      </c>
      <c r="F2343" s="237" t="s">
        <v>533</v>
      </c>
      <c r="G2343" s="235"/>
      <c r="H2343" s="236" t="s">
        <v>19</v>
      </c>
      <c r="I2343" s="238"/>
      <c r="J2343" s="235"/>
      <c r="K2343" s="235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248</v>
      </c>
      <c r="AU2343" s="243" t="s">
        <v>78</v>
      </c>
      <c r="AV2343" s="13" t="s">
        <v>76</v>
      </c>
      <c r="AW2343" s="13" t="s">
        <v>32</v>
      </c>
      <c r="AX2343" s="13" t="s">
        <v>69</v>
      </c>
      <c r="AY2343" s="243" t="s">
        <v>238</v>
      </c>
    </row>
    <row r="2344" s="14" customFormat="1">
      <c r="A2344" s="14"/>
      <c r="B2344" s="244"/>
      <c r="C2344" s="245"/>
      <c r="D2344" s="227" t="s">
        <v>248</v>
      </c>
      <c r="E2344" s="246" t="s">
        <v>19</v>
      </c>
      <c r="F2344" s="247" t="s">
        <v>2042</v>
      </c>
      <c r="G2344" s="245"/>
      <c r="H2344" s="248">
        <v>34.719999999999999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248</v>
      </c>
      <c r="AU2344" s="254" t="s">
        <v>78</v>
      </c>
      <c r="AV2344" s="14" t="s">
        <v>78</v>
      </c>
      <c r="AW2344" s="14" t="s">
        <v>32</v>
      </c>
      <c r="AX2344" s="14" t="s">
        <v>69</v>
      </c>
      <c r="AY2344" s="254" t="s">
        <v>238</v>
      </c>
    </row>
    <row r="2345" s="14" customFormat="1">
      <c r="A2345" s="14"/>
      <c r="B2345" s="244"/>
      <c r="C2345" s="245"/>
      <c r="D2345" s="227" t="s">
        <v>248</v>
      </c>
      <c r="E2345" s="246" t="s">
        <v>19</v>
      </c>
      <c r="F2345" s="247" t="s">
        <v>2043</v>
      </c>
      <c r="G2345" s="245"/>
      <c r="H2345" s="248">
        <v>45.359999999999999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248</v>
      </c>
      <c r="AU2345" s="254" t="s">
        <v>78</v>
      </c>
      <c r="AV2345" s="14" t="s">
        <v>78</v>
      </c>
      <c r="AW2345" s="14" t="s">
        <v>32</v>
      </c>
      <c r="AX2345" s="14" t="s">
        <v>69</v>
      </c>
      <c r="AY2345" s="254" t="s">
        <v>238</v>
      </c>
    </row>
    <row r="2346" s="14" customFormat="1">
      <c r="A2346" s="14"/>
      <c r="B2346" s="244"/>
      <c r="C2346" s="245"/>
      <c r="D2346" s="227" t="s">
        <v>248</v>
      </c>
      <c r="E2346" s="246" t="s">
        <v>19</v>
      </c>
      <c r="F2346" s="247" t="s">
        <v>2044</v>
      </c>
      <c r="G2346" s="245"/>
      <c r="H2346" s="248">
        <v>5.5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248</v>
      </c>
      <c r="AU2346" s="254" t="s">
        <v>78</v>
      </c>
      <c r="AV2346" s="14" t="s">
        <v>78</v>
      </c>
      <c r="AW2346" s="14" t="s">
        <v>32</v>
      </c>
      <c r="AX2346" s="14" t="s">
        <v>69</v>
      </c>
      <c r="AY2346" s="254" t="s">
        <v>238</v>
      </c>
    </row>
    <row r="2347" s="14" customFormat="1">
      <c r="A2347" s="14"/>
      <c r="B2347" s="244"/>
      <c r="C2347" s="245"/>
      <c r="D2347" s="227" t="s">
        <v>248</v>
      </c>
      <c r="E2347" s="246" t="s">
        <v>19</v>
      </c>
      <c r="F2347" s="247" t="s">
        <v>2045</v>
      </c>
      <c r="G2347" s="245"/>
      <c r="H2347" s="248">
        <v>2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248</v>
      </c>
      <c r="AU2347" s="254" t="s">
        <v>78</v>
      </c>
      <c r="AV2347" s="14" t="s">
        <v>78</v>
      </c>
      <c r="AW2347" s="14" t="s">
        <v>32</v>
      </c>
      <c r="AX2347" s="14" t="s">
        <v>69</v>
      </c>
      <c r="AY2347" s="254" t="s">
        <v>238</v>
      </c>
    </row>
    <row r="2348" s="15" customFormat="1">
      <c r="A2348" s="15"/>
      <c r="B2348" s="255"/>
      <c r="C2348" s="256"/>
      <c r="D2348" s="227" t="s">
        <v>248</v>
      </c>
      <c r="E2348" s="257" t="s">
        <v>19</v>
      </c>
      <c r="F2348" s="258" t="s">
        <v>253</v>
      </c>
      <c r="G2348" s="256"/>
      <c r="H2348" s="259">
        <v>87.579999999999998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248</v>
      </c>
      <c r="AU2348" s="265" t="s">
        <v>78</v>
      </c>
      <c r="AV2348" s="15" t="s">
        <v>244</v>
      </c>
      <c r="AW2348" s="15" t="s">
        <v>32</v>
      </c>
      <c r="AX2348" s="15" t="s">
        <v>76</v>
      </c>
      <c r="AY2348" s="265" t="s">
        <v>238</v>
      </c>
    </row>
    <row r="2349" s="2" customFormat="1" ht="21.75" customHeight="1">
      <c r="A2349" s="39"/>
      <c r="B2349" s="40"/>
      <c r="C2349" s="214" t="s">
        <v>2046</v>
      </c>
      <c r="D2349" s="214" t="s">
        <v>240</v>
      </c>
      <c r="E2349" s="215" t="s">
        <v>2047</v>
      </c>
      <c r="F2349" s="216" t="s">
        <v>2048</v>
      </c>
      <c r="G2349" s="217" t="s">
        <v>281</v>
      </c>
      <c r="H2349" s="218">
        <v>80</v>
      </c>
      <c r="I2349" s="219"/>
      <c r="J2349" s="220">
        <f>ROUND(I2349*H2349,2)</f>
        <v>0</v>
      </c>
      <c r="K2349" s="216" t="s">
        <v>243</v>
      </c>
      <c r="L2349" s="45"/>
      <c r="M2349" s="221" t="s">
        <v>19</v>
      </c>
      <c r="N2349" s="222" t="s">
        <v>40</v>
      </c>
      <c r="O2349" s="85"/>
      <c r="P2349" s="223">
        <f>O2349*H2349</f>
        <v>0</v>
      </c>
      <c r="Q2349" s="223">
        <v>0</v>
      </c>
      <c r="R2349" s="223">
        <f>Q2349*H2349</f>
        <v>0</v>
      </c>
      <c r="S2349" s="223">
        <v>0.00025000000000000001</v>
      </c>
      <c r="T2349" s="224">
        <f>S2349*H2349</f>
        <v>0.02</v>
      </c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R2349" s="225" t="s">
        <v>295</v>
      </c>
      <c r="AT2349" s="225" t="s">
        <v>240</v>
      </c>
      <c r="AU2349" s="225" t="s">
        <v>78</v>
      </c>
      <c r="AY2349" s="18" t="s">
        <v>238</v>
      </c>
      <c r="BE2349" s="226">
        <f>IF(N2349="základní",J2349,0)</f>
        <v>0</v>
      </c>
      <c r="BF2349" s="226">
        <f>IF(N2349="snížená",J2349,0)</f>
        <v>0</v>
      </c>
      <c r="BG2349" s="226">
        <f>IF(N2349="zákl. přenesená",J2349,0)</f>
        <v>0</v>
      </c>
      <c r="BH2349" s="226">
        <f>IF(N2349="sníž. přenesená",J2349,0)</f>
        <v>0</v>
      </c>
      <c r="BI2349" s="226">
        <f>IF(N2349="nulová",J2349,0)</f>
        <v>0</v>
      </c>
      <c r="BJ2349" s="18" t="s">
        <v>76</v>
      </c>
      <c r="BK2349" s="226">
        <f>ROUND(I2349*H2349,2)</f>
        <v>0</v>
      </c>
      <c r="BL2349" s="18" t="s">
        <v>295</v>
      </c>
      <c r="BM2349" s="225" t="s">
        <v>2049</v>
      </c>
    </row>
    <row r="2350" s="2" customFormat="1">
      <c r="A2350" s="39"/>
      <c r="B2350" s="40"/>
      <c r="C2350" s="41"/>
      <c r="D2350" s="227" t="s">
        <v>245</v>
      </c>
      <c r="E2350" s="41"/>
      <c r="F2350" s="228" t="s">
        <v>2048</v>
      </c>
      <c r="G2350" s="41"/>
      <c r="H2350" s="41"/>
      <c r="I2350" s="229"/>
      <c r="J2350" s="41"/>
      <c r="K2350" s="41"/>
      <c r="L2350" s="45"/>
      <c r="M2350" s="230"/>
      <c r="N2350" s="231"/>
      <c r="O2350" s="85"/>
      <c r="P2350" s="85"/>
      <c r="Q2350" s="85"/>
      <c r="R2350" s="85"/>
      <c r="S2350" s="85"/>
      <c r="T2350" s="86"/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T2350" s="18" t="s">
        <v>245</v>
      </c>
      <c r="AU2350" s="18" t="s">
        <v>78</v>
      </c>
    </row>
    <row r="2351" s="2" customFormat="1">
      <c r="A2351" s="39"/>
      <c r="B2351" s="40"/>
      <c r="C2351" s="41"/>
      <c r="D2351" s="232" t="s">
        <v>246</v>
      </c>
      <c r="E2351" s="41"/>
      <c r="F2351" s="233" t="s">
        <v>2050</v>
      </c>
      <c r="G2351" s="41"/>
      <c r="H2351" s="41"/>
      <c r="I2351" s="229"/>
      <c r="J2351" s="41"/>
      <c r="K2351" s="41"/>
      <c r="L2351" s="45"/>
      <c r="M2351" s="230"/>
      <c r="N2351" s="231"/>
      <c r="O2351" s="85"/>
      <c r="P2351" s="85"/>
      <c r="Q2351" s="85"/>
      <c r="R2351" s="85"/>
      <c r="S2351" s="85"/>
      <c r="T2351" s="86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T2351" s="18" t="s">
        <v>246</v>
      </c>
      <c r="AU2351" s="18" t="s">
        <v>78</v>
      </c>
    </row>
    <row r="2352" s="2" customFormat="1" ht="24.15" customHeight="1">
      <c r="A2352" s="39"/>
      <c r="B2352" s="40"/>
      <c r="C2352" s="214" t="s">
        <v>1400</v>
      </c>
      <c r="D2352" s="214" t="s">
        <v>240</v>
      </c>
      <c r="E2352" s="215" t="s">
        <v>2051</v>
      </c>
      <c r="F2352" s="216" t="s">
        <v>2052</v>
      </c>
      <c r="G2352" s="217" t="s">
        <v>281</v>
      </c>
      <c r="H2352" s="218">
        <v>10</v>
      </c>
      <c r="I2352" s="219"/>
      <c r="J2352" s="220">
        <f>ROUND(I2352*H2352,2)</f>
        <v>0</v>
      </c>
      <c r="K2352" s="216" t="s">
        <v>243</v>
      </c>
      <c r="L2352" s="45"/>
      <c r="M2352" s="221" t="s">
        <v>19</v>
      </c>
      <c r="N2352" s="222" t="s">
        <v>40</v>
      </c>
      <c r="O2352" s="85"/>
      <c r="P2352" s="223">
        <f>O2352*H2352</f>
        <v>0</v>
      </c>
      <c r="Q2352" s="223">
        <v>0</v>
      </c>
      <c r="R2352" s="223">
        <f>Q2352*H2352</f>
        <v>0</v>
      </c>
      <c r="S2352" s="223">
        <v>0.00044999999999999999</v>
      </c>
      <c r="T2352" s="224">
        <f>S2352*H2352</f>
        <v>0.0044999999999999997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25" t="s">
        <v>295</v>
      </c>
      <c r="AT2352" s="225" t="s">
        <v>240</v>
      </c>
      <c r="AU2352" s="225" t="s">
        <v>78</v>
      </c>
      <c r="AY2352" s="18" t="s">
        <v>238</v>
      </c>
      <c r="BE2352" s="226">
        <f>IF(N2352="základní",J2352,0)</f>
        <v>0</v>
      </c>
      <c r="BF2352" s="226">
        <f>IF(N2352="snížená",J2352,0)</f>
        <v>0</v>
      </c>
      <c r="BG2352" s="226">
        <f>IF(N2352="zákl. přenesená",J2352,0)</f>
        <v>0</v>
      </c>
      <c r="BH2352" s="226">
        <f>IF(N2352="sníž. přenesená",J2352,0)</f>
        <v>0</v>
      </c>
      <c r="BI2352" s="226">
        <f>IF(N2352="nulová",J2352,0)</f>
        <v>0</v>
      </c>
      <c r="BJ2352" s="18" t="s">
        <v>76</v>
      </c>
      <c r="BK2352" s="226">
        <f>ROUND(I2352*H2352,2)</f>
        <v>0</v>
      </c>
      <c r="BL2352" s="18" t="s">
        <v>295</v>
      </c>
      <c r="BM2352" s="225" t="s">
        <v>2053</v>
      </c>
    </row>
    <row r="2353" s="2" customFormat="1">
      <c r="A2353" s="39"/>
      <c r="B2353" s="40"/>
      <c r="C2353" s="41"/>
      <c r="D2353" s="227" t="s">
        <v>245</v>
      </c>
      <c r="E2353" s="41"/>
      <c r="F2353" s="228" t="s">
        <v>2052</v>
      </c>
      <c r="G2353" s="41"/>
      <c r="H2353" s="41"/>
      <c r="I2353" s="229"/>
      <c r="J2353" s="41"/>
      <c r="K2353" s="41"/>
      <c r="L2353" s="45"/>
      <c r="M2353" s="230"/>
      <c r="N2353" s="231"/>
      <c r="O2353" s="85"/>
      <c r="P2353" s="85"/>
      <c r="Q2353" s="85"/>
      <c r="R2353" s="85"/>
      <c r="S2353" s="85"/>
      <c r="T2353" s="86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T2353" s="18" t="s">
        <v>245</v>
      </c>
      <c r="AU2353" s="18" t="s">
        <v>78</v>
      </c>
    </row>
    <row r="2354" s="2" customFormat="1">
      <c r="A2354" s="39"/>
      <c r="B2354" s="40"/>
      <c r="C2354" s="41"/>
      <c r="D2354" s="232" t="s">
        <v>246</v>
      </c>
      <c r="E2354" s="41"/>
      <c r="F2354" s="233" t="s">
        <v>2054</v>
      </c>
      <c r="G2354" s="41"/>
      <c r="H2354" s="41"/>
      <c r="I2354" s="229"/>
      <c r="J2354" s="41"/>
      <c r="K2354" s="41"/>
      <c r="L2354" s="45"/>
      <c r="M2354" s="230"/>
      <c r="N2354" s="231"/>
      <c r="O2354" s="85"/>
      <c r="P2354" s="85"/>
      <c r="Q2354" s="85"/>
      <c r="R2354" s="85"/>
      <c r="S2354" s="85"/>
      <c r="T2354" s="86"/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T2354" s="18" t="s">
        <v>246</v>
      </c>
      <c r="AU2354" s="18" t="s">
        <v>78</v>
      </c>
    </row>
    <row r="2355" s="2" customFormat="1" ht="24.15" customHeight="1">
      <c r="A2355" s="39"/>
      <c r="B2355" s="40"/>
      <c r="C2355" s="214" t="s">
        <v>2055</v>
      </c>
      <c r="D2355" s="214" t="s">
        <v>240</v>
      </c>
      <c r="E2355" s="215" t="s">
        <v>2056</v>
      </c>
      <c r="F2355" s="216" t="s">
        <v>2057</v>
      </c>
      <c r="G2355" s="217" t="s">
        <v>281</v>
      </c>
      <c r="H2355" s="218">
        <v>10</v>
      </c>
      <c r="I2355" s="219"/>
      <c r="J2355" s="220">
        <f>ROUND(I2355*H2355,2)</f>
        <v>0</v>
      </c>
      <c r="K2355" s="216" t="s">
        <v>243</v>
      </c>
      <c r="L2355" s="45"/>
      <c r="M2355" s="221" t="s">
        <v>19</v>
      </c>
      <c r="N2355" s="222" t="s">
        <v>40</v>
      </c>
      <c r="O2355" s="85"/>
      <c r="P2355" s="223">
        <f>O2355*H2355</f>
        <v>0</v>
      </c>
      <c r="Q2355" s="223">
        <v>0</v>
      </c>
      <c r="R2355" s="223">
        <f>Q2355*H2355</f>
        <v>0</v>
      </c>
      <c r="S2355" s="223">
        <v>0.00027999999999999998</v>
      </c>
      <c r="T2355" s="224">
        <f>S2355*H2355</f>
        <v>0.0027999999999999995</v>
      </c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R2355" s="225" t="s">
        <v>295</v>
      </c>
      <c r="AT2355" s="225" t="s">
        <v>240</v>
      </c>
      <c r="AU2355" s="225" t="s">
        <v>78</v>
      </c>
      <c r="AY2355" s="18" t="s">
        <v>238</v>
      </c>
      <c r="BE2355" s="226">
        <f>IF(N2355="základní",J2355,0)</f>
        <v>0</v>
      </c>
      <c r="BF2355" s="226">
        <f>IF(N2355="snížená",J2355,0)</f>
        <v>0</v>
      </c>
      <c r="BG2355" s="226">
        <f>IF(N2355="zákl. přenesená",J2355,0)</f>
        <v>0</v>
      </c>
      <c r="BH2355" s="226">
        <f>IF(N2355="sníž. přenesená",J2355,0)</f>
        <v>0</v>
      </c>
      <c r="BI2355" s="226">
        <f>IF(N2355="nulová",J2355,0)</f>
        <v>0</v>
      </c>
      <c r="BJ2355" s="18" t="s">
        <v>76</v>
      </c>
      <c r="BK2355" s="226">
        <f>ROUND(I2355*H2355,2)</f>
        <v>0</v>
      </c>
      <c r="BL2355" s="18" t="s">
        <v>295</v>
      </c>
      <c r="BM2355" s="225" t="s">
        <v>2058</v>
      </c>
    </row>
    <row r="2356" s="2" customFormat="1">
      <c r="A2356" s="39"/>
      <c r="B2356" s="40"/>
      <c r="C2356" s="41"/>
      <c r="D2356" s="227" t="s">
        <v>245</v>
      </c>
      <c r="E2356" s="41"/>
      <c r="F2356" s="228" t="s">
        <v>2057</v>
      </c>
      <c r="G2356" s="41"/>
      <c r="H2356" s="41"/>
      <c r="I2356" s="229"/>
      <c r="J2356" s="41"/>
      <c r="K2356" s="41"/>
      <c r="L2356" s="45"/>
      <c r="M2356" s="230"/>
      <c r="N2356" s="231"/>
      <c r="O2356" s="85"/>
      <c r="P2356" s="85"/>
      <c r="Q2356" s="85"/>
      <c r="R2356" s="85"/>
      <c r="S2356" s="85"/>
      <c r="T2356" s="86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T2356" s="18" t="s">
        <v>245</v>
      </c>
      <c r="AU2356" s="18" t="s">
        <v>78</v>
      </c>
    </row>
    <row r="2357" s="2" customFormat="1">
      <c r="A2357" s="39"/>
      <c r="B2357" s="40"/>
      <c r="C2357" s="41"/>
      <c r="D2357" s="232" t="s">
        <v>246</v>
      </c>
      <c r="E2357" s="41"/>
      <c r="F2357" s="233" t="s">
        <v>2059</v>
      </c>
      <c r="G2357" s="41"/>
      <c r="H2357" s="41"/>
      <c r="I2357" s="229"/>
      <c r="J2357" s="41"/>
      <c r="K2357" s="41"/>
      <c r="L2357" s="45"/>
      <c r="M2357" s="230"/>
      <c r="N2357" s="231"/>
      <c r="O2357" s="85"/>
      <c r="P2357" s="85"/>
      <c r="Q2357" s="85"/>
      <c r="R2357" s="85"/>
      <c r="S2357" s="85"/>
      <c r="T2357" s="86"/>
      <c r="U2357" s="39"/>
      <c r="V2357" s="39"/>
      <c r="W2357" s="39"/>
      <c r="X2357" s="39"/>
      <c r="Y2357" s="39"/>
      <c r="Z2357" s="39"/>
      <c r="AA2357" s="39"/>
      <c r="AB2357" s="39"/>
      <c r="AC2357" s="39"/>
      <c r="AD2357" s="39"/>
      <c r="AE2357" s="39"/>
      <c r="AT2357" s="18" t="s">
        <v>246</v>
      </c>
      <c r="AU2357" s="18" t="s">
        <v>78</v>
      </c>
    </row>
    <row r="2358" s="12" customFormat="1" ht="22.8" customHeight="1">
      <c r="A2358" s="12"/>
      <c r="B2358" s="198"/>
      <c r="C2358" s="199"/>
      <c r="D2358" s="200" t="s">
        <v>68</v>
      </c>
      <c r="E2358" s="212" t="s">
        <v>2060</v>
      </c>
      <c r="F2358" s="212" t="s">
        <v>2061</v>
      </c>
      <c r="G2358" s="199"/>
      <c r="H2358" s="199"/>
      <c r="I2358" s="202"/>
      <c r="J2358" s="213">
        <f>BK2358</f>
        <v>0</v>
      </c>
      <c r="K2358" s="199"/>
      <c r="L2358" s="204"/>
      <c r="M2358" s="205"/>
      <c r="N2358" s="206"/>
      <c r="O2358" s="206"/>
      <c r="P2358" s="207">
        <f>SUM(P2359:P2366)</f>
        <v>0</v>
      </c>
      <c r="Q2358" s="206"/>
      <c r="R2358" s="207">
        <f>SUM(R2359:R2366)</f>
        <v>1.5</v>
      </c>
      <c r="S2358" s="206"/>
      <c r="T2358" s="208">
        <f>SUM(T2359:T2366)</f>
        <v>0</v>
      </c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R2358" s="209" t="s">
        <v>78</v>
      </c>
      <c r="AT2358" s="210" t="s">
        <v>68</v>
      </c>
      <c r="AU2358" s="210" t="s">
        <v>76</v>
      </c>
      <c r="AY2358" s="209" t="s">
        <v>238</v>
      </c>
      <c r="BK2358" s="211">
        <f>SUM(BK2359:BK2366)</f>
        <v>0</v>
      </c>
    </row>
    <row r="2359" s="2" customFormat="1" ht="66.75" customHeight="1">
      <c r="A2359" s="39"/>
      <c r="B2359" s="40"/>
      <c r="C2359" s="214" t="s">
        <v>1412</v>
      </c>
      <c r="D2359" s="214" t="s">
        <v>240</v>
      </c>
      <c r="E2359" s="215" t="s">
        <v>2062</v>
      </c>
      <c r="F2359" s="216" t="s">
        <v>2063</v>
      </c>
      <c r="G2359" s="217" t="s">
        <v>1253</v>
      </c>
      <c r="H2359" s="218">
        <v>1</v>
      </c>
      <c r="I2359" s="219"/>
      <c r="J2359" s="220">
        <f>ROUND(I2359*H2359,2)</f>
        <v>0</v>
      </c>
      <c r="K2359" s="216" t="s">
        <v>581</v>
      </c>
      <c r="L2359" s="45"/>
      <c r="M2359" s="221" t="s">
        <v>19</v>
      </c>
      <c r="N2359" s="222" t="s">
        <v>40</v>
      </c>
      <c r="O2359" s="85"/>
      <c r="P2359" s="223">
        <f>O2359*H2359</f>
        <v>0</v>
      </c>
      <c r="Q2359" s="223">
        <v>1.5</v>
      </c>
      <c r="R2359" s="223">
        <f>Q2359*H2359</f>
        <v>1.5</v>
      </c>
      <c r="S2359" s="223">
        <v>0</v>
      </c>
      <c r="T2359" s="224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25" t="s">
        <v>295</v>
      </c>
      <c r="AT2359" s="225" t="s">
        <v>240</v>
      </c>
      <c r="AU2359" s="225" t="s">
        <v>78</v>
      </c>
      <c r="AY2359" s="18" t="s">
        <v>238</v>
      </c>
      <c r="BE2359" s="226">
        <f>IF(N2359="základní",J2359,0)</f>
        <v>0</v>
      </c>
      <c r="BF2359" s="226">
        <f>IF(N2359="snížená",J2359,0)</f>
        <v>0</v>
      </c>
      <c r="BG2359" s="226">
        <f>IF(N2359="zákl. přenesená",J2359,0)</f>
        <v>0</v>
      </c>
      <c r="BH2359" s="226">
        <f>IF(N2359="sníž. přenesená",J2359,0)</f>
        <v>0</v>
      </c>
      <c r="BI2359" s="226">
        <f>IF(N2359="nulová",J2359,0)</f>
        <v>0</v>
      </c>
      <c r="BJ2359" s="18" t="s">
        <v>76</v>
      </c>
      <c r="BK2359" s="226">
        <f>ROUND(I2359*H2359,2)</f>
        <v>0</v>
      </c>
      <c r="BL2359" s="18" t="s">
        <v>295</v>
      </c>
      <c r="BM2359" s="225" t="s">
        <v>2064</v>
      </c>
    </row>
    <row r="2360" s="2" customFormat="1">
      <c r="A2360" s="39"/>
      <c r="B2360" s="40"/>
      <c r="C2360" s="41"/>
      <c r="D2360" s="227" t="s">
        <v>245</v>
      </c>
      <c r="E2360" s="41"/>
      <c r="F2360" s="228" t="s">
        <v>2063</v>
      </c>
      <c r="G2360" s="41"/>
      <c r="H2360" s="41"/>
      <c r="I2360" s="229"/>
      <c r="J2360" s="41"/>
      <c r="K2360" s="41"/>
      <c r="L2360" s="45"/>
      <c r="M2360" s="230"/>
      <c r="N2360" s="231"/>
      <c r="O2360" s="85"/>
      <c r="P2360" s="85"/>
      <c r="Q2360" s="85"/>
      <c r="R2360" s="85"/>
      <c r="S2360" s="85"/>
      <c r="T2360" s="86"/>
      <c r="U2360" s="39"/>
      <c r="V2360" s="39"/>
      <c r="W2360" s="39"/>
      <c r="X2360" s="39"/>
      <c r="Y2360" s="39"/>
      <c r="Z2360" s="39"/>
      <c r="AA2360" s="39"/>
      <c r="AB2360" s="39"/>
      <c r="AC2360" s="39"/>
      <c r="AD2360" s="39"/>
      <c r="AE2360" s="39"/>
      <c r="AT2360" s="18" t="s">
        <v>245</v>
      </c>
      <c r="AU2360" s="18" t="s">
        <v>78</v>
      </c>
    </row>
    <row r="2361" s="2" customFormat="1" ht="24.15" customHeight="1">
      <c r="A2361" s="39"/>
      <c r="B2361" s="40"/>
      <c r="C2361" s="214" t="s">
        <v>2065</v>
      </c>
      <c r="D2361" s="214" t="s">
        <v>240</v>
      </c>
      <c r="E2361" s="215" t="s">
        <v>2066</v>
      </c>
      <c r="F2361" s="216" t="s">
        <v>2067</v>
      </c>
      <c r="G2361" s="217" t="s">
        <v>384</v>
      </c>
      <c r="H2361" s="218">
        <v>1.5</v>
      </c>
      <c r="I2361" s="219"/>
      <c r="J2361" s="220">
        <f>ROUND(I2361*H2361,2)</f>
        <v>0</v>
      </c>
      <c r="K2361" s="216" t="s">
        <v>243</v>
      </c>
      <c r="L2361" s="45"/>
      <c r="M2361" s="221" t="s">
        <v>19</v>
      </c>
      <c r="N2361" s="222" t="s">
        <v>40</v>
      </c>
      <c r="O2361" s="85"/>
      <c r="P2361" s="223">
        <f>O2361*H2361</f>
        <v>0</v>
      </c>
      <c r="Q2361" s="223">
        <v>0</v>
      </c>
      <c r="R2361" s="223">
        <f>Q2361*H2361</f>
        <v>0</v>
      </c>
      <c r="S2361" s="223">
        <v>0</v>
      </c>
      <c r="T2361" s="224">
        <f>S2361*H2361</f>
        <v>0</v>
      </c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R2361" s="225" t="s">
        <v>295</v>
      </c>
      <c r="AT2361" s="225" t="s">
        <v>240</v>
      </c>
      <c r="AU2361" s="225" t="s">
        <v>78</v>
      </c>
      <c r="AY2361" s="18" t="s">
        <v>238</v>
      </c>
      <c r="BE2361" s="226">
        <f>IF(N2361="základní",J2361,0)</f>
        <v>0</v>
      </c>
      <c r="BF2361" s="226">
        <f>IF(N2361="snížená",J2361,0)</f>
        <v>0</v>
      </c>
      <c r="BG2361" s="226">
        <f>IF(N2361="zákl. přenesená",J2361,0)</f>
        <v>0</v>
      </c>
      <c r="BH2361" s="226">
        <f>IF(N2361="sníž. přenesená",J2361,0)</f>
        <v>0</v>
      </c>
      <c r="BI2361" s="226">
        <f>IF(N2361="nulová",J2361,0)</f>
        <v>0</v>
      </c>
      <c r="BJ2361" s="18" t="s">
        <v>76</v>
      </c>
      <c r="BK2361" s="226">
        <f>ROUND(I2361*H2361,2)</f>
        <v>0</v>
      </c>
      <c r="BL2361" s="18" t="s">
        <v>295</v>
      </c>
      <c r="BM2361" s="225" t="s">
        <v>2068</v>
      </c>
    </row>
    <row r="2362" s="2" customFormat="1">
      <c r="A2362" s="39"/>
      <c r="B2362" s="40"/>
      <c r="C2362" s="41"/>
      <c r="D2362" s="227" t="s">
        <v>245</v>
      </c>
      <c r="E2362" s="41"/>
      <c r="F2362" s="228" t="s">
        <v>2067</v>
      </c>
      <c r="G2362" s="41"/>
      <c r="H2362" s="41"/>
      <c r="I2362" s="229"/>
      <c r="J2362" s="41"/>
      <c r="K2362" s="41"/>
      <c r="L2362" s="45"/>
      <c r="M2362" s="230"/>
      <c r="N2362" s="231"/>
      <c r="O2362" s="85"/>
      <c r="P2362" s="85"/>
      <c r="Q2362" s="85"/>
      <c r="R2362" s="85"/>
      <c r="S2362" s="85"/>
      <c r="T2362" s="86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T2362" s="18" t="s">
        <v>245</v>
      </c>
      <c r="AU2362" s="18" t="s">
        <v>78</v>
      </c>
    </row>
    <row r="2363" s="2" customFormat="1">
      <c r="A2363" s="39"/>
      <c r="B2363" s="40"/>
      <c r="C2363" s="41"/>
      <c r="D2363" s="232" t="s">
        <v>246</v>
      </c>
      <c r="E2363" s="41"/>
      <c r="F2363" s="233" t="s">
        <v>2069</v>
      </c>
      <c r="G2363" s="41"/>
      <c r="H2363" s="41"/>
      <c r="I2363" s="229"/>
      <c r="J2363" s="41"/>
      <c r="K2363" s="41"/>
      <c r="L2363" s="45"/>
      <c r="M2363" s="230"/>
      <c r="N2363" s="231"/>
      <c r="O2363" s="85"/>
      <c r="P2363" s="85"/>
      <c r="Q2363" s="85"/>
      <c r="R2363" s="85"/>
      <c r="S2363" s="85"/>
      <c r="T2363" s="86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T2363" s="18" t="s">
        <v>246</v>
      </c>
      <c r="AU2363" s="18" t="s">
        <v>78</v>
      </c>
    </row>
    <row r="2364" s="2" customFormat="1" ht="24.15" customHeight="1">
      <c r="A2364" s="39"/>
      <c r="B2364" s="40"/>
      <c r="C2364" s="214" t="s">
        <v>1416</v>
      </c>
      <c r="D2364" s="214" t="s">
        <v>240</v>
      </c>
      <c r="E2364" s="215" t="s">
        <v>2070</v>
      </c>
      <c r="F2364" s="216" t="s">
        <v>2071</v>
      </c>
      <c r="G2364" s="217" t="s">
        <v>384</v>
      </c>
      <c r="H2364" s="218">
        <v>1.5</v>
      </c>
      <c r="I2364" s="219"/>
      <c r="J2364" s="220">
        <f>ROUND(I2364*H2364,2)</f>
        <v>0</v>
      </c>
      <c r="K2364" s="216" t="s">
        <v>243</v>
      </c>
      <c r="L2364" s="45"/>
      <c r="M2364" s="221" t="s">
        <v>19</v>
      </c>
      <c r="N2364" s="222" t="s">
        <v>40</v>
      </c>
      <c r="O2364" s="85"/>
      <c r="P2364" s="223">
        <f>O2364*H2364</f>
        <v>0</v>
      </c>
      <c r="Q2364" s="223">
        <v>0</v>
      </c>
      <c r="R2364" s="223">
        <f>Q2364*H2364</f>
        <v>0</v>
      </c>
      <c r="S2364" s="223">
        <v>0</v>
      </c>
      <c r="T2364" s="224">
        <f>S2364*H2364</f>
        <v>0</v>
      </c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R2364" s="225" t="s">
        <v>295</v>
      </c>
      <c r="AT2364" s="225" t="s">
        <v>240</v>
      </c>
      <c r="AU2364" s="225" t="s">
        <v>78</v>
      </c>
      <c r="AY2364" s="18" t="s">
        <v>238</v>
      </c>
      <c r="BE2364" s="226">
        <f>IF(N2364="základní",J2364,0)</f>
        <v>0</v>
      </c>
      <c r="BF2364" s="226">
        <f>IF(N2364="snížená",J2364,0)</f>
        <v>0</v>
      </c>
      <c r="BG2364" s="226">
        <f>IF(N2364="zákl. přenesená",J2364,0)</f>
        <v>0</v>
      </c>
      <c r="BH2364" s="226">
        <f>IF(N2364="sníž. přenesená",J2364,0)</f>
        <v>0</v>
      </c>
      <c r="BI2364" s="226">
        <f>IF(N2364="nulová",J2364,0)</f>
        <v>0</v>
      </c>
      <c r="BJ2364" s="18" t="s">
        <v>76</v>
      </c>
      <c r="BK2364" s="226">
        <f>ROUND(I2364*H2364,2)</f>
        <v>0</v>
      </c>
      <c r="BL2364" s="18" t="s">
        <v>295</v>
      </c>
      <c r="BM2364" s="225" t="s">
        <v>2072</v>
      </c>
    </row>
    <row r="2365" s="2" customFormat="1">
      <c r="A2365" s="39"/>
      <c r="B2365" s="40"/>
      <c r="C2365" s="41"/>
      <c r="D2365" s="227" t="s">
        <v>245</v>
      </c>
      <c r="E2365" s="41"/>
      <c r="F2365" s="228" t="s">
        <v>2071</v>
      </c>
      <c r="G2365" s="41"/>
      <c r="H2365" s="41"/>
      <c r="I2365" s="229"/>
      <c r="J2365" s="41"/>
      <c r="K2365" s="41"/>
      <c r="L2365" s="45"/>
      <c r="M2365" s="230"/>
      <c r="N2365" s="231"/>
      <c r="O2365" s="85"/>
      <c r="P2365" s="85"/>
      <c r="Q2365" s="85"/>
      <c r="R2365" s="85"/>
      <c r="S2365" s="85"/>
      <c r="T2365" s="86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T2365" s="18" t="s">
        <v>245</v>
      </c>
      <c r="AU2365" s="18" t="s">
        <v>78</v>
      </c>
    </row>
    <row r="2366" s="2" customFormat="1">
      <c r="A2366" s="39"/>
      <c r="B2366" s="40"/>
      <c r="C2366" s="41"/>
      <c r="D2366" s="232" t="s">
        <v>246</v>
      </c>
      <c r="E2366" s="41"/>
      <c r="F2366" s="233" t="s">
        <v>2073</v>
      </c>
      <c r="G2366" s="41"/>
      <c r="H2366" s="41"/>
      <c r="I2366" s="229"/>
      <c r="J2366" s="41"/>
      <c r="K2366" s="41"/>
      <c r="L2366" s="45"/>
      <c r="M2366" s="230"/>
      <c r="N2366" s="231"/>
      <c r="O2366" s="85"/>
      <c r="P2366" s="85"/>
      <c r="Q2366" s="85"/>
      <c r="R2366" s="85"/>
      <c r="S2366" s="85"/>
      <c r="T2366" s="86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T2366" s="18" t="s">
        <v>246</v>
      </c>
      <c r="AU2366" s="18" t="s">
        <v>78</v>
      </c>
    </row>
    <row r="2367" s="12" customFormat="1" ht="22.8" customHeight="1">
      <c r="A2367" s="12"/>
      <c r="B2367" s="198"/>
      <c r="C2367" s="199"/>
      <c r="D2367" s="200" t="s">
        <v>68</v>
      </c>
      <c r="E2367" s="212" t="s">
        <v>2074</v>
      </c>
      <c r="F2367" s="212" t="s">
        <v>2075</v>
      </c>
      <c r="G2367" s="199"/>
      <c r="H2367" s="199"/>
      <c r="I2367" s="202"/>
      <c r="J2367" s="213">
        <f>BK2367</f>
        <v>0</v>
      </c>
      <c r="K2367" s="199"/>
      <c r="L2367" s="204"/>
      <c r="M2367" s="205"/>
      <c r="N2367" s="206"/>
      <c r="O2367" s="206"/>
      <c r="P2367" s="207">
        <f>SUM(P2368:P2379)</f>
        <v>0</v>
      </c>
      <c r="Q2367" s="206"/>
      <c r="R2367" s="207">
        <f>SUM(R2368:R2379)</f>
        <v>0.53859689999999993</v>
      </c>
      <c r="S2367" s="206"/>
      <c r="T2367" s="208">
        <f>SUM(T2368:T2379)</f>
        <v>0</v>
      </c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R2367" s="209" t="s">
        <v>78</v>
      </c>
      <c r="AT2367" s="210" t="s">
        <v>68</v>
      </c>
      <c r="AU2367" s="210" t="s">
        <v>76</v>
      </c>
      <c r="AY2367" s="209" t="s">
        <v>238</v>
      </c>
      <c r="BK2367" s="211">
        <f>SUM(BK2368:BK2379)</f>
        <v>0</v>
      </c>
    </row>
    <row r="2368" s="2" customFormat="1" ht="24.15" customHeight="1">
      <c r="A2368" s="39"/>
      <c r="B2368" s="40"/>
      <c r="C2368" s="214" t="s">
        <v>2076</v>
      </c>
      <c r="D2368" s="214" t="s">
        <v>240</v>
      </c>
      <c r="E2368" s="215" t="s">
        <v>2077</v>
      </c>
      <c r="F2368" s="216" t="s">
        <v>2078</v>
      </c>
      <c r="G2368" s="217" t="s">
        <v>112</v>
      </c>
      <c r="H2368" s="218">
        <v>34.109999999999999</v>
      </c>
      <c r="I2368" s="219"/>
      <c r="J2368" s="220">
        <f>ROUND(I2368*H2368,2)</f>
        <v>0</v>
      </c>
      <c r="K2368" s="216" t="s">
        <v>243</v>
      </c>
      <c r="L2368" s="45"/>
      <c r="M2368" s="221" t="s">
        <v>19</v>
      </c>
      <c r="N2368" s="222" t="s">
        <v>40</v>
      </c>
      <c r="O2368" s="85"/>
      <c r="P2368" s="223">
        <f>O2368*H2368</f>
        <v>0</v>
      </c>
      <c r="Q2368" s="223">
        <v>0.015789999999999998</v>
      </c>
      <c r="R2368" s="223">
        <f>Q2368*H2368</f>
        <v>0.53859689999999993</v>
      </c>
      <c r="S2368" s="223">
        <v>0</v>
      </c>
      <c r="T2368" s="224">
        <f>S2368*H2368</f>
        <v>0</v>
      </c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R2368" s="225" t="s">
        <v>295</v>
      </c>
      <c r="AT2368" s="225" t="s">
        <v>240</v>
      </c>
      <c r="AU2368" s="225" t="s">
        <v>78</v>
      </c>
      <c r="AY2368" s="18" t="s">
        <v>238</v>
      </c>
      <c r="BE2368" s="226">
        <f>IF(N2368="základní",J2368,0)</f>
        <v>0</v>
      </c>
      <c r="BF2368" s="226">
        <f>IF(N2368="snížená",J2368,0)</f>
        <v>0</v>
      </c>
      <c r="BG2368" s="226">
        <f>IF(N2368="zákl. přenesená",J2368,0)</f>
        <v>0</v>
      </c>
      <c r="BH2368" s="226">
        <f>IF(N2368="sníž. přenesená",J2368,0)</f>
        <v>0</v>
      </c>
      <c r="BI2368" s="226">
        <f>IF(N2368="nulová",J2368,0)</f>
        <v>0</v>
      </c>
      <c r="BJ2368" s="18" t="s">
        <v>76</v>
      </c>
      <c r="BK2368" s="226">
        <f>ROUND(I2368*H2368,2)</f>
        <v>0</v>
      </c>
      <c r="BL2368" s="18" t="s">
        <v>295</v>
      </c>
      <c r="BM2368" s="225" t="s">
        <v>2079</v>
      </c>
    </row>
    <row r="2369" s="2" customFormat="1">
      <c r="A2369" s="39"/>
      <c r="B2369" s="40"/>
      <c r="C2369" s="41"/>
      <c r="D2369" s="227" t="s">
        <v>245</v>
      </c>
      <c r="E2369" s="41"/>
      <c r="F2369" s="228" t="s">
        <v>2078</v>
      </c>
      <c r="G2369" s="41"/>
      <c r="H2369" s="41"/>
      <c r="I2369" s="229"/>
      <c r="J2369" s="41"/>
      <c r="K2369" s="41"/>
      <c r="L2369" s="45"/>
      <c r="M2369" s="230"/>
      <c r="N2369" s="231"/>
      <c r="O2369" s="85"/>
      <c r="P2369" s="85"/>
      <c r="Q2369" s="85"/>
      <c r="R2369" s="85"/>
      <c r="S2369" s="85"/>
      <c r="T2369" s="86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T2369" s="18" t="s">
        <v>245</v>
      </c>
      <c r="AU2369" s="18" t="s">
        <v>78</v>
      </c>
    </row>
    <row r="2370" s="2" customFormat="1">
      <c r="A2370" s="39"/>
      <c r="B2370" s="40"/>
      <c r="C2370" s="41"/>
      <c r="D2370" s="232" t="s">
        <v>246</v>
      </c>
      <c r="E2370" s="41"/>
      <c r="F2370" s="233" t="s">
        <v>2080</v>
      </c>
      <c r="G2370" s="41"/>
      <c r="H2370" s="41"/>
      <c r="I2370" s="229"/>
      <c r="J2370" s="41"/>
      <c r="K2370" s="41"/>
      <c r="L2370" s="45"/>
      <c r="M2370" s="230"/>
      <c r="N2370" s="231"/>
      <c r="O2370" s="85"/>
      <c r="P2370" s="85"/>
      <c r="Q2370" s="85"/>
      <c r="R2370" s="85"/>
      <c r="S2370" s="85"/>
      <c r="T2370" s="86"/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T2370" s="18" t="s">
        <v>246</v>
      </c>
      <c r="AU2370" s="18" t="s">
        <v>78</v>
      </c>
    </row>
    <row r="2371" s="13" customFormat="1">
      <c r="A2371" s="13"/>
      <c r="B2371" s="234"/>
      <c r="C2371" s="235"/>
      <c r="D2371" s="227" t="s">
        <v>248</v>
      </c>
      <c r="E2371" s="236" t="s">
        <v>19</v>
      </c>
      <c r="F2371" s="237" t="s">
        <v>533</v>
      </c>
      <c r="G2371" s="235"/>
      <c r="H2371" s="236" t="s">
        <v>19</v>
      </c>
      <c r="I2371" s="238"/>
      <c r="J2371" s="235"/>
      <c r="K2371" s="235"/>
      <c r="L2371" s="239"/>
      <c r="M2371" s="240"/>
      <c r="N2371" s="241"/>
      <c r="O2371" s="241"/>
      <c r="P2371" s="241"/>
      <c r="Q2371" s="241"/>
      <c r="R2371" s="241"/>
      <c r="S2371" s="241"/>
      <c r="T2371" s="24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3" t="s">
        <v>248</v>
      </c>
      <c r="AU2371" s="243" t="s">
        <v>78</v>
      </c>
      <c r="AV2371" s="13" t="s">
        <v>76</v>
      </c>
      <c r="AW2371" s="13" t="s">
        <v>32</v>
      </c>
      <c r="AX2371" s="13" t="s">
        <v>69</v>
      </c>
      <c r="AY2371" s="243" t="s">
        <v>238</v>
      </c>
    </row>
    <row r="2372" s="14" customFormat="1">
      <c r="A2372" s="14"/>
      <c r="B2372" s="244"/>
      <c r="C2372" s="245"/>
      <c r="D2372" s="227" t="s">
        <v>248</v>
      </c>
      <c r="E2372" s="246" t="s">
        <v>19</v>
      </c>
      <c r="F2372" s="247" t="s">
        <v>1834</v>
      </c>
      <c r="G2372" s="245"/>
      <c r="H2372" s="248">
        <v>34.109999999999999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248</v>
      </c>
      <c r="AU2372" s="254" t="s">
        <v>78</v>
      </c>
      <c r="AV2372" s="14" t="s">
        <v>78</v>
      </c>
      <c r="AW2372" s="14" t="s">
        <v>32</v>
      </c>
      <c r="AX2372" s="14" t="s">
        <v>69</v>
      </c>
      <c r="AY2372" s="254" t="s">
        <v>238</v>
      </c>
    </row>
    <row r="2373" s="15" customFormat="1">
      <c r="A2373" s="15"/>
      <c r="B2373" s="255"/>
      <c r="C2373" s="256"/>
      <c r="D2373" s="227" t="s">
        <v>248</v>
      </c>
      <c r="E2373" s="257" t="s">
        <v>19</v>
      </c>
      <c r="F2373" s="258" t="s">
        <v>253</v>
      </c>
      <c r="G2373" s="256"/>
      <c r="H2373" s="259">
        <v>34.109999999999999</v>
      </c>
      <c r="I2373" s="260"/>
      <c r="J2373" s="256"/>
      <c r="K2373" s="256"/>
      <c r="L2373" s="261"/>
      <c r="M2373" s="262"/>
      <c r="N2373" s="263"/>
      <c r="O2373" s="263"/>
      <c r="P2373" s="263"/>
      <c r="Q2373" s="263"/>
      <c r="R2373" s="263"/>
      <c r="S2373" s="263"/>
      <c r="T2373" s="264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5" t="s">
        <v>248</v>
      </c>
      <c r="AU2373" s="265" t="s">
        <v>78</v>
      </c>
      <c r="AV2373" s="15" t="s">
        <v>244</v>
      </c>
      <c r="AW2373" s="15" t="s">
        <v>32</v>
      </c>
      <c r="AX2373" s="15" t="s">
        <v>76</v>
      </c>
      <c r="AY2373" s="265" t="s">
        <v>238</v>
      </c>
    </row>
    <row r="2374" s="2" customFormat="1" ht="24.15" customHeight="1">
      <c r="A2374" s="39"/>
      <c r="B2374" s="40"/>
      <c r="C2374" s="214" t="s">
        <v>1429</v>
      </c>
      <c r="D2374" s="214" t="s">
        <v>240</v>
      </c>
      <c r="E2374" s="215" t="s">
        <v>2081</v>
      </c>
      <c r="F2374" s="216" t="s">
        <v>2082</v>
      </c>
      <c r="G2374" s="217" t="s">
        <v>384</v>
      </c>
      <c r="H2374" s="218">
        <v>0.53900000000000003</v>
      </c>
      <c r="I2374" s="219"/>
      <c r="J2374" s="220">
        <f>ROUND(I2374*H2374,2)</f>
        <v>0</v>
      </c>
      <c r="K2374" s="216" t="s">
        <v>243</v>
      </c>
      <c r="L2374" s="45"/>
      <c r="M2374" s="221" t="s">
        <v>19</v>
      </c>
      <c r="N2374" s="222" t="s">
        <v>40</v>
      </c>
      <c r="O2374" s="85"/>
      <c r="P2374" s="223">
        <f>O2374*H2374</f>
        <v>0</v>
      </c>
      <c r="Q2374" s="223">
        <v>0</v>
      </c>
      <c r="R2374" s="223">
        <f>Q2374*H2374</f>
        <v>0</v>
      </c>
      <c r="S2374" s="223">
        <v>0</v>
      </c>
      <c r="T2374" s="224">
        <f>S2374*H2374</f>
        <v>0</v>
      </c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R2374" s="225" t="s">
        <v>295</v>
      </c>
      <c r="AT2374" s="225" t="s">
        <v>240</v>
      </c>
      <c r="AU2374" s="225" t="s">
        <v>78</v>
      </c>
      <c r="AY2374" s="18" t="s">
        <v>238</v>
      </c>
      <c r="BE2374" s="226">
        <f>IF(N2374="základní",J2374,0)</f>
        <v>0</v>
      </c>
      <c r="BF2374" s="226">
        <f>IF(N2374="snížená",J2374,0)</f>
        <v>0</v>
      </c>
      <c r="BG2374" s="226">
        <f>IF(N2374="zákl. přenesená",J2374,0)</f>
        <v>0</v>
      </c>
      <c r="BH2374" s="226">
        <f>IF(N2374="sníž. přenesená",J2374,0)</f>
        <v>0</v>
      </c>
      <c r="BI2374" s="226">
        <f>IF(N2374="nulová",J2374,0)</f>
        <v>0</v>
      </c>
      <c r="BJ2374" s="18" t="s">
        <v>76</v>
      </c>
      <c r="BK2374" s="226">
        <f>ROUND(I2374*H2374,2)</f>
        <v>0</v>
      </c>
      <c r="BL2374" s="18" t="s">
        <v>295</v>
      </c>
      <c r="BM2374" s="225" t="s">
        <v>2083</v>
      </c>
    </row>
    <row r="2375" s="2" customFormat="1">
      <c r="A2375" s="39"/>
      <c r="B2375" s="40"/>
      <c r="C2375" s="41"/>
      <c r="D2375" s="227" t="s">
        <v>245</v>
      </c>
      <c r="E2375" s="41"/>
      <c r="F2375" s="228" t="s">
        <v>2082</v>
      </c>
      <c r="G2375" s="41"/>
      <c r="H2375" s="41"/>
      <c r="I2375" s="229"/>
      <c r="J2375" s="41"/>
      <c r="K2375" s="41"/>
      <c r="L2375" s="45"/>
      <c r="M2375" s="230"/>
      <c r="N2375" s="231"/>
      <c r="O2375" s="85"/>
      <c r="P2375" s="85"/>
      <c r="Q2375" s="85"/>
      <c r="R2375" s="85"/>
      <c r="S2375" s="85"/>
      <c r="T2375" s="86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T2375" s="18" t="s">
        <v>245</v>
      </c>
      <c r="AU2375" s="18" t="s">
        <v>78</v>
      </c>
    </row>
    <row r="2376" s="2" customFormat="1">
      <c r="A2376" s="39"/>
      <c r="B2376" s="40"/>
      <c r="C2376" s="41"/>
      <c r="D2376" s="232" t="s">
        <v>246</v>
      </c>
      <c r="E2376" s="41"/>
      <c r="F2376" s="233" t="s">
        <v>2084</v>
      </c>
      <c r="G2376" s="41"/>
      <c r="H2376" s="41"/>
      <c r="I2376" s="229"/>
      <c r="J2376" s="41"/>
      <c r="K2376" s="41"/>
      <c r="L2376" s="45"/>
      <c r="M2376" s="230"/>
      <c r="N2376" s="231"/>
      <c r="O2376" s="85"/>
      <c r="P2376" s="85"/>
      <c r="Q2376" s="85"/>
      <c r="R2376" s="85"/>
      <c r="S2376" s="85"/>
      <c r="T2376" s="86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246</v>
      </c>
      <c r="AU2376" s="18" t="s">
        <v>78</v>
      </c>
    </row>
    <row r="2377" s="2" customFormat="1" ht="24.15" customHeight="1">
      <c r="A2377" s="39"/>
      <c r="B2377" s="40"/>
      <c r="C2377" s="214" t="s">
        <v>2085</v>
      </c>
      <c r="D2377" s="214" t="s">
        <v>240</v>
      </c>
      <c r="E2377" s="215" t="s">
        <v>2086</v>
      </c>
      <c r="F2377" s="216" t="s">
        <v>2087</v>
      </c>
      <c r="G2377" s="217" t="s">
        <v>384</v>
      </c>
      <c r="H2377" s="218">
        <v>0.53900000000000003</v>
      </c>
      <c r="I2377" s="219"/>
      <c r="J2377" s="220">
        <f>ROUND(I2377*H2377,2)</f>
        <v>0</v>
      </c>
      <c r="K2377" s="216" t="s">
        <v>243</v>
      </c>
      <c r="L2377" s="45"/>
      <c r="M2377" s="221" t="s">
        <v>19</v>
      </c>
      <c r="N2377" s="222" t="s">
        <v>40</v>
      </c>
      <c r="O2377" s="85"/>
      <c r="P2377" s="223">
        <f>O2377*H2377</f>
        <v>0</v>
      </c>
      <c r="Q2377" s="223">
        <v>0</v>
      </c>
      <c r="R2377" s="223">
        <f>Q2377*H2377</f>
        <v>0</v>
      </c>
      <c r="S2377" s="223">
        <v>0</v>
      </c>
      <c r="T2377" s="224">
        <f>S2377*H2377</f>
        <v>0</v>
      </c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R2377" s="225" t="s">
        <v>295</v>
      </c>
      <c r="AT2377" s="225" t="s">
        <v>240</v>
      </c>
      <c r="AU2377" s="225" t="s">
        <v>78</v>
      </c>
      <c r="AY2377" s="18" t="s">
        <v>238</v>
      </c>
      <c r="BE2377" s="226">
        <f>IF(N2377="základní",J2377,0)</f>
        <v>0</v>
      </c>
      <c r="BF2377" s="226">
        <f>IF(N2377="snížená",J2377,0)</f>
        <v>0</v>
      </c>
      <c r="BG2377" s="226">
        <f>IF(N2377="zákl. přenesená",J2377,0)</f>
        <v>0</v>
      </c>
      <c r="BH2377" s="226">
        <f>IF(N2377="sníž. přenesená",J2377,0)</f>
        <v>0</v>
      </c>
      <c r="BI2377" s="226">
        <f>IF(N2377="nulová",J2377,0)</f>
        <v>0</v>
      </c>
      <c r="BJ2377" s="18" t="s">
        <v>76</v>
      </c>
      <c r="BK2377" s="226">
        <f>ROUND(I2377*H2377,2)</f>
        <v>0</v>
      </c>
      <c r="BL2377" s="18" t="s">
        <v>295</v>
      </c>
      <c r="BM2377" s="225" t="s">
        <v>2088</v>
      </c>
    </row>
    <row r="2378" s="2" customFormat="1">
      <c r="A2378" s="39"/>
      <c r="B2378" s="40"/>
      <c r="C2378" s="41"/>
      <c r="D2378" s="227" t="s">
        <v>245</v>
      </c>
      <c r="E2378" s="41"/>
      <c r="F2378" s="228" t="s">
        <v>2087</v>
      </c>
      <c r="G2378" s="41"/>
      <c r="H2378" s="41"/>
      <c r="I2378" s="229"/>
      <c r="J2378" s="41"/>
      <c r="K2378" s="41"/>
      <c r="L2378" s="45"/>
      <c r="M2378" s="230"/>
      <c r="N2378" s="231"/>
      <c r="O2378" s="85"/>
      <c r="P2378" s="85"/>
      <c r="Q2378" s="85"/>
      <c r="R2378" s="85"/>
      <c r="S2378" s="85"/>
      <c r="T2378" s="86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T2378" s="18" t="s">
        <v>245</v>
      </c>
      <c r="AU2378" s="18" t="s">
        <v>78</v>
      </c>
    </row>
    <row r="2379" s="2" customFormat="1">
      <c r="A2379" s="39"/>
      <c r="B2379" s="40"/>
      <c r="C2379" s="41"/>
      <c r="D2379" s="232" t="s">
        <v>246</v>
      </c>
      <c r="E2379" s="41"/>
      <c r="F2379" s="233" t="s">
        <v>2089</v>
      </c>
      <c r="G2379" s="41"/>
      <c r="H2379" s="41"/>
      <c r="I2379" s="229"/>
      <c r="J2379" s="41"/>
      <c r="K2379" s="41"/>
      <c r="L2379" s="45"/>
      <c r="M2379" s="230"/>
      <c r="N2379" s="231"/>
      <c r="O2379" s="85"/>
      <c r="P2379" s="85"/>
      <c r="Q2379" s="85"/>
      <c r="R2379" s="85"/>
      <c r="S2379" s="85"/>
      <c r="T2379" s="86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T2379" s="18" t="s">
        <v>246</v>
      </c>
      <c r="AU2379" s="18" t="s">
        <v>78</v>
      </c>
    </row>
    <row r="2380" s="12" customFormat="1" ht="22.8" customHeight="1">
      <c r="A2380" s="12"/>
      <c r="B2380" s="198"/>
      <c r="C2380" s="199"/>
      <c r="D2380" s="200" t="s">
        <v>68</v>
      </c>
      <c r="E2380" s="212" t="s">
        <v>2090</v>
      </c>
      <c r="F2380" s="212" t="s">
        <v>2091</v>
      </c>
      <c r="G2380" s="199"/>
      <c r="H2380" s="199"/>
      <c r="I2380" s="202"/>
      <c r="J2380" s="213">
        <f>BK2380</f>
        <v>0</v>
      </c>
      <c r="K2380" s="199"/>
      <c r="L2380" s="204"/>
      <c r="M2380" s="205"/>
      <c r="N2380" s="206"/>
      <c r="O2380" s="206"/>
      <c r="P2380" s="207">
        <f>SUM(P2381:P2511)</f>
        <v>0</v>
      </c>
      <c r="Q2380" s="206"/>
      <c r="R2380" s="207">
        <f>SUM(R2381:R2511)</f>
        <v>0.93215949000000009</v>
      </c>
      <c r="S2380" s="206"/>
      <c r="T2380" s="208">
        <f>SUM(T2381:T2511)</f>
        <v>0.88664929999999986</v>
      </c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R2380" s="209" t="s">
        <v>78</v>
      </c>
      <c r="AT2380" s="210" t="s">
        <v>68</v>
      </c>
      <c r="AU2380" s="210" t="s">
        <v>76</v>
      </c>
      <c r="AY2380" s="209" t="s">
        <v>238</v>
      </c>
      <c r="BK2380" s="211">
        <f>SUM(BK2381:BK2511)</f>
        <v>0</v>
      </c>
    </row>
    <row r="2381" s="2" customFormat="1" ht="24.15" customHeight="1">
      <c r="A2381" s="39"/>
      <c r="B2381" s="40"/>
      <c r="C2381" s="214" t="s">
        <v>1435</v>
      </c>
      <c r="D2381" s="214" t="s">
        <v>240</v>
      </c>
      <c r="E2381" s="215" t="s">
        <v>2092</v>
      </c>
      <c r="F2381" s="216" t="s">
        <v>2093</v>
      </c>
      <c r="G2381" s="217" t="s">
        <v>112</v>
      </c>
      <c r="H2381" s="218">
        <v>13.779999999999999</v>
      </c>
      <c r="I2381" s="219"/>
      <c r="J2381" s="220">
        <f>ROUND(I2381*H2381,2)</f>
        <v>0</v>
      </c>
      <c r="K2381" s="216" t="s">
        <v>243</v>
      </c>
      <c r="L2381" s="45"/>
      <c r="M2381" s="221" t="s">
        <v>19</v>
      </c>
      <c r="N2381" s="222" t="s">
        <v>40</v>
      </c>
      <c r="O2381" s="85"/>
      <c r="P2381" s="223">
        <f>O2381*H2381</f>
        <v>0</v>
      </c>
      <c r="Q2381" s="223">
        <v>0</v>
      </c>
      <c r="R2381" s="223">
        <f>Q2381*H2381</f>
        <v>0</v>
      </c>
      <c r="S2381" s="223">
        <v>0.059409999999999998</v>
      </c>
      <c r="T2381" s="224">
        <f>S2381*H2381</f>
        <v>0.81866979999999989</v>
      </c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R2381" s="225" t="s">
        <v>295</v>
      </c>
      <c r="AT2381" s="225" t="s">
        <v>240</v>
      </c>
      <c r="AU2381" s="225" t="s">
        <v>78</v>
      </c>
      <c r="AY2381" s="18" t="s">
        <v>238</v>
      </c>
      <c r="BE2381" s="226">
        <f>IF(N2381="základní",J2381,0)</f>
        <v>0</v>
      </c>
      <c r="BF2381" s="226">
        <f>IF(N2381="snížená",J2381,0)</f>
        <v>0</v>
      </c>
      <c r="BG2381" s="226">
        <f>IF(N2381="zákl. přenesená",J2381,0)</f>
        <v>0</v>
      </c>
      <c r="BH2381" s="226">
        <f>IF(N2381="sníž. přenesená",J2381,0)</f>
        <v>0</v>
      </c>
      <c r="BI2381" s="226">
        <f>IF(N2381="nulová",J2381,0)</f>
        <v>0</v>
      </c>
      <c r="BJ2381" s="18" t="s">
        <v>76</v>
      </c>
      <c r="BK2381" s="226">
        <f>ROUND(I2381*H2381,2)</f>
        <v>0</v>
      </c>
      <c r="BL2381" s="18" t="s">
        <v>295</v>
      </c>
      <c r="BM2381" s="225" t="s">
        <v>2094</v>
      </c>
    </row>
    <row r="2382" s="2" customFormat="1">
      <c r="A2382" s="39"/>
      <c r="B2382" s="40"/>
      <c r="C2382" s="41"/>
      <c r="D2382" s="227" t="s">
        <v>245</v>
      </c>
      <c r="E2382" s="41"/>
      <c r="F2382" s="228" t="s">
        <v>2093</v>
      </c>
      <c r="G2382" s="41"/>
      <c r="H2382" s="41"/>
      <c r="I2382" s="229"/>
      <c r="J2382" s="41"/>
      <c r="K2382" s="41"/>
      <c r="L2382" s="45"/>
      <c r="M2382" s="230"/>
      <c r="N2382" s="231"/>
      <c r="O2382" s="85"/>
      <c r="P2382" s="85"/>
      <c r="Q2382" s="85"/>
      <c r="R2382" s="85"/>
      <c r="S2382" s="85"/>
      <c r="T2382" s="86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T2382" s="18" t="s">
        <v>245</v>
      </c>
      <c r="AU2382" s="18" t="s">
        <v>78</v>
      </c>
    </row>
    <row r="2383" s="2" customFormat="1">
      <c r="A2383" s="39"/>
      <c r="B2383" s="40"/>
      <c r="C2383" s="41"/>
      <c r="D2383" s="232" t="s">
        <v>246</v>
      </c>
      <c r="E2383" s="41"/>
      <c r="F2383" s="233" t="s">
        <v>2095</v>
      </c>
      <c r="G2383" s="41"/>
      <c r="H2383" s="41"/>
      <c r="I2383" s="229"/>
      <c r="J2383" s="41"/>
      <c r="K2383" s="41"/>
      <c r="L2383" s="45"/>
      <c r="M2383" s="230"/>
      <c r="N2383" s="231"/>
      <c r="O2383" s="85"/>
      <c r="P2383" s="85"/>
      <c r="Q2383" s="85"/>
      <c r="R2383" s="85"/>
      <c r="S2383" s="85"/>
      <c r="T2383" s="86"/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T2383" s="18" t="s">
        <v>246</v>
      </c>
      <c r="AU2383" s="18" t="s">
        <v>78</v>
      </c>
    </row>
    <row r="2384" s="13" customFormat="1">
      <c r="A2384" s="13"/>
      <c r="B2384" s="234"/>
      <c r="C2384" s="235"/>
      <c r="D2384" s="227" t="s">
        <v>248</v>
      </c>
      <c r="E2384" s="236" t="s">
        <v>19</v>
      </c>
      <c r="F2384" s="237" t="s">
        <v>533</v>
      </c>
      <c r="G2384" s="235"/>
      <c r="H2384" s="236" t="s">
        <v>19</v>
      </c>
      <c r="I2384" s="238"/>
      <c r="J2384" s="235"/>
      <c r="K2384" s="235"/>
      <c r="L2384" s="239"/>
      <c r="M2384" s="240"/>
      <c r="N2384" s="241"/>
      <c r="O2384" s="241"/>
      <c r="P2384" s="241"/>
      <c r="Q2384" s="241"/>
      <c r="R2384" s="241"/>
      <c r="S2384" s="241"/>
      <c r="T2384" s="242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3" t="s">
        <v>248</v>
      </c>
      <c r="AU2384" s="243" t="s">
        <v>78</v>
      </c>
      <c r="AV2384" s="13" t="s">
        <v>76</v>
      </c>
      <c r="AW2384" s="13" t="s">
        <v>32</v>
      </c>
      <c r="AX2384" s="13" t="s">
        <v>69</v>
      </c>
      <c r="AY2384" s="243" t="s">
        <v>238</v>
      </c>
    </row>
    <row r="2385" s="13" customFormat="1">
      <c r="A2385" s="13"/>
      <c r="B2385" s="234"/>
      <c r="C2385" s="235"/>
      <c r="D2385" s="227" t="s">
        <v>248</v>
      </c>
      <c r="E2385" s="236" t="s">
        <v>19</v>
      </c>
      <c r="F2385" s="237" t="s">
        <v>2096</v>
      </c>
      <c r="G2385" s="235"/>
      <c r="H2385" s="236" t="s">
        <v>19</v>
      </c>
      <c r="I2385" s="238"/>
      <c r="J2385" s="235"/>
      <c r="K2385" s="235"/>
      <c r="L2385" s="239"/>
      <c r="M2385" s="240"/>
      <c r="N2385" s="241"/>
      <c r="O2385" s="241"/>
      <c r="P2385" s="241"/>
      <c r="Q2385" s="241"/>
      <c r="R2385" s="241"/>
      <c r="S2385" s="241"/>
      <c r="T2385" s="242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3" t="s">
        <v>248</v>
      </c>
      <c r="AU2385" s="243" t="s">
        <v>78</v>
      </c>
      <c r="AV2385" s="13" t="s">
        <v>76</v>
      </c>
      <c r="AW2385" s="13" t="s">
        <v>32</v>
      </c>
      <c r="AX2385" s="13" t="s">
        <v>69</v>
      </c>
      <c r="AY2385" s="243" t="s">
        <v>238</v>
      </c>
    </row>
    <row r="2386" s="14" customFormat="1">
      <c r="A2386" s="14"/>
      <c r="B2386" s="244"/>
      <c r="C2386" s="245"/>
      <c r="D2386" s="227" t="s">
        <v>248</v>
      </c>
      <c r="E2386" s="246" t="s">
        <v>19</v>
      </c>
      <c r="F2386" s="247" t="s">
        <v>2097</v>
      </c>
      <c r="G2386" s="245"/>
      <c r="H2386" s="248">
        <v>13.779999999999999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248</v>
      </c>
      <c r="AU2386" s="254" t="s">
        <v>78</v>
      </c>
      <c r="AV2386" s="14" t="s">
        <v>78</v>
      </c>
      <c r="AW2386" s="14" t="s">
        <v>32</v>
      </c>
      <c r="AX2386" s="14" t="s">
        <v>69</v>
      </c>
      <c r="AY2386" s="254" t="s">
        <v>238</v>
      </c>
    </row>
    <row r="2387" s="15" customFormat="1">
      <c r="A2387" s="15"/>
      <c r="B2387" s="255"/>
      <c r="C2387" s="256"/>
      <c r="D2387" s="227" t="s">
        <v>248</v>
      </c>
      <c r="E2387" s="257" t="s">
        <v>19</v>
      </c>
      <c r="F2387" s="258" t="s">
        <v>253</v>
      </c>
      <c r="G2387" s="256"/>
      <c r="H2387" s="259">
        <v>13.779999999999999</v>
      </c>
      <c r="I2387" s="260"/>
      <c r="J2387" s="256"/>
      <c r="K2387" s="256"/>
      <c r="L2387" s="261"/>
      <c r="M2387" s="262"/>
      <c r="N2387" s="263"/>
      <c r="O2387" s="263"/>
      <c r="P2387" s="263"/>
      <c r="Q2387" s="263"/>
      <c r="R2387" s="263"/>
      <c r="S2387" s="263"/>
      <c r="T2387" s="264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65" t="s">
        <v>248</v>
      </c>
      <c r="AU2387" s="265" t="s">
        <v>78</v>
      </c>
      <c r="AV2387" s="15" t="s">
        <v>244</v>
      </c>
      <c r="AW2387" s="15" t="s">
        <v>32</v>
      </c>
      <c r="AX2387" s="15" t="s">
        <v>76</v>
      </c>
      <c r="AY2387" s="265" t="s">
        <v>238</v>
      </c>
    </row>
    <row r="2388" s="2" customFormat="1" ht="37.8" customHeight="1">
      <c r="A2388" s="39"/>
      <c r="B2388" s="40"/>
      <c r="C2388" s="214" t="s">
        <v>2098</v>
      </c>
      <c r="D2388" s="214" t="s">
        <v>240</v>
      </c>
      <c r="E2388" s="215" t="s">
        <v>2099</v>
      </c>
      <c r="F2388" s="216" t="s">
        <v>2100</v>
      </c>
      <c r="G2388" s="217" t="s">
        <v>112</v>
      </c>
      <c r="H2388" s="218">
        <v>2.2250000000000001</v>
      </c>
      <c r="I2388" s="219"/>
      <c r="J2388" s="220">
        <f>ROUND(I2388*H2388,2)</f>
        <v>0</v>
      </c>
      <c r="K2388" s="216" t="s">
        <v>243</v>
      </c>
      <c r="L2388" s="45"/>
      <c r="M2388" s="221" t="s">
        <v>19</v>
      </c>
      <c r="N2388" s="222" t="s">
        <v>40</v>
      </c>
      <c r="O2388" s="85"/>
      <c r="P2388" s="223">
        <f>O2388*H2388</f>
        <v>0</v>
      </c>
      <c r="Q2388" s="223">
        <v>0.02963</v>
      </c>
      <c r="R2388" s="223">
        <f>Q2388*H2388</f>
        <v>0.065926750000000006</v>
      </c>
      <c r="S2388" s="223">
        <v>0</v>
      </c>
      <c r="T2388" s="224">
        <f>S2388*H2388</f>
        <v>0</v>
      </c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R2388" s="225" t="s">
        <v>295</v>
      </c>
      <c r="AT2388" s="225" t="s">
        <v>240</v>
      </c>
      <c r="AU2388" s="225" t="s">
        <v>78</v>
      </c>
      <c r="AY2388" s="18" t="s">
        <v>238</v>
      </c>
      <c r="BE2388" s="226">
        <f>IF(N2388="základní",J2388,0)</f>
        <v>0</v>
      </c>
      <c r="BF2388" s="226">
        <f>IF(N2388="snížená",J2388,0)</f>
        <v>0</v>
      </c>
      <c r="BG2388" s="226">
        <f>IF(N2388="zákl. přenesená",J2388,0)</f>
        <v>0</v>
      </c>
      <c r="BH2388" s="226">
        <f>IF(N2388="sníž. přenesená",J2388,0)</f>
        <v>0</v>
      </c>
      <c r="BI2388" s="226">
        <f>IF(N2388="nulová",J2388,0)</f>
        <v>0</v>
      </c>
      <c r="BJ2388" s="18" t="s">
        <v>76</v>
      </c>
      <c r="BK2388" s="226">
        <f>ROUND(I2388*H2388,2)</f>
        <v>0</v>
      </c>
      <c r="BL2388" s="18" t="s">
        <v>295</v>
      </c>
      <c r="BM2388" s="225" t="s">
        <v>2101</v>
      </c>
    </row>
    <row r="2389" s="2" customFormat="1">
      <c r="A2389" s="39"/>
      <c r="B2389" s="40"/>
      <c r="C2389" s="41"/>
      <c r="D2389" s="227" t="s">
        <v>245</v>
      </c>
      <c r="E2389" s="41"/>
      <c r="F2389" s="228" t="s">
        <v>2100</v>
      </c>
      <c r="G2389" s="41"/>
      <c r="H2389" s="41"/>
      <c r="I2389" s="229"/>
      <c r="J2389" s="41"/>
      <c r="K2389" s="41"/>
      <c r="L2389" s="45"/>
      <c r="M2389" s="230"/>
      <c r="N2389" s="231"/>
      <c r="O2389" s="85"/>
      <c r="P2389" s="85"/>
      <c r="Q2389" s="85"/>
      <c r="R2389" s="85"/>
      <c r="S2389" s="85"/>
      <c r="T2389" s="86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T2389" s="18" t="s">
        <v>245</v>
      </c>
      <c r="AU2389" s="18" t="s">
        <v>78</v>
      </c>
    </row>
    <row r="2390" s="2" customFormat="1">
      <c r="A2390" s="39"/>
      <c r="B2390" s="40"/>
      <c r="C2390" s="41"/>
      <c r="D2390" s="232" t="s">
        <v>246</v>
      </c>
      <c r="E2390" s="41"/>
      <c r="F2390" s="233" t="s">
        <v>2102</v>
      </c>
      <c r="G2390" s="41"/>
      <c r="H2390" s="41"/>
      <c r="I2390" s="229"/>
      <c r="J2390" s="41"/>
      <c r="K2390" s="41"/>
      <c r="L2390" s="45"/>
      <c r="M2390" s="230"/>
      <c r="N2390" s="231"/>
      <c r="O2390" s="85"/>
      <c r="P2390" s="85"/>
      <c r="Q2390" s="85"/>
      <c r="R2390" s="85"/>
      <c r="S2390" s="85"/>
      <c r="T2390" s="86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T2390" s="18" t="s">
        <v>246</v>
      </c>
      <c r="AU2390" s="18" t="s">
        <v>78</v>
      </c>
    </row>
    <row r="2391" s="13" customFormat="1">
      <c r="A2391" s="13"/>
      <c r="B2391" s="234"/>
      <c r="C2391" s="235"/>
      <c r="D2391" s="227" t="s">
        <v>248</v>
      </c>
      <c r="E2391" s="236" t="s">
        <v>19</v>
      </c>
      <c r="F2391" s="237" t="s">
        <v>549</v>
      </c>
      <c r="G2391" s="235"/>
      <c r="H2391" s="236" t="s">
        <v>19</v>
      </c>
      <c r="I2391" s="238"/>
      <c r="J2391" s="235"/>
      <c r="K2391" s="235"/>
      <c r="L2391" s="239"/>
      <c r="M2391" s="240"/>
      <c r="N2391" s="241"/>
      <c r="O2391" s="241"/>
      <c r="P2391" s="241"/>
      <c r="Q2391" s="241"/>
      <c r="R2391" s="241"/>
      <c r="S2391" s="241"/>
      <c r="T2391" s="242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3" t="s">
        <v>248</v>
      </c>
      <c r="AU2391" s="243" t="s">
        <v>78</v>
      </c>
      <c r="AV2391" s="13" t="s">
        <v>76</v>
      </c>
      <c r="AW2391" s="13" t="s">
        <v>32</v>
      </c>
      <c r="AX2391" s="13" t="s">
        <v>69</v>
      </c>
      <c r="AY2391" s="243" t="s">
        <v>238</v>
      </c>
    </row>
    <row r="2392" s="14" customFormat="1">
      <c r="A2392" s="14"/>
      <c r="B2392" s="244"/>
      <c r="C2392" s="245"/>
      <c r="D2392" s="227" t="s">
        <v>248</v>
      </c>
      <c r="E2392" s="246" t="s">
        <v>19</v>
      </c>
      <c r="F2392" s="247" t="s">
        <v>2103</v>
      </c>
      <c r="G2392" s="245"/>
      <c r="H2392" s="248">
        <v>2.2250000000000001</v>
      </c>
      <c r="I2392" s="249"/>
      <c r="J2392" s="245"/>
      <c r="K2392" s="245"/>
      <c r="L2392" s="250"/>
      <c r="M2392" s="251"/>
      <c r="N2392" s="252"/>
      <c r="O2392" s="252"/>
      <c r="P2392" s="252"/>
      <c r="Q2392" s="252"/>
      <c r="R2392" s="252"/>
      <c r="S2392" s="252"/>
      <c r="T2392" s="253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4" t="s">
        <v>248</v>
      </c>
      <c r="AU2392" s="254" t="s">
        <v>78</v>
      </c>
      <c r="AV2392" s="14" t="s">
        <v>78</v>
      </c>
      <c r="AW2392" s="14" t="s">
        <v>32</v>
      </c>
      <c r="AX2392" s="14" t="s">
        <v>69</v>
      </c>
      <c r="AY2392" s="254" t="s">
        <v>238</v>
      </c>
    </row>
    <row r="2393" s="16" customFormat="1">
      <c r="A2393" s="16"/>
      <c r="B2393" s="266"/>
      <c r="C2393" s="267"/>
      <c r="D2393" s="227" t="s">
        <v>248</v>
      </c>
      <c r="E2393" s="268" t="s">
        <v>19</v>
      </c>
      <c r="F2393" s="269" t="s">
        <v>550</v>
      </c>
      <c r="G2393" s="267"/>
      <c r="H2393" s="270">
        <v>2.2250000000000001</v>
      </c>
      <c r="I2393" s="271"/>
      <c r="J2393" s="267"/>
      <c r="K2393" s="267"/>
      <c r="L2393" s="272"/>
      <c r="M2393" s="273"/>
      <c r="N2393" s="274"/>
      <c r="O2393" s="274"/>
      <c r="P2393" s="274"/>
      <c r="Q2393" s="274"/>
      <c r="R2393" s="274"/>
      <c r="S2393" s="274"/>
      <c r="T2393" s="275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T2393" s="276" t="s">
        <v>248</v>
      </c>
      <c r="AU2393" s="276" t="s">
        <v>78</v>
      </c>
      <c r="AV2393" s="16" t="s">
        <v>109</v>
      </c>
      <c r="AW2393" s="16" t="s">
        <v>32</v>
      </c>
      <c r="AX2393" s="16" t="s">
        <v>69</v>
      </c>
      <c r="AY2393" s="276" t="s">
        <v>238</v>
      </c>
    </row>
    <row r="2394" s="15" customFormat="1">
      <c r="A2394" s="15"/>
      <c r="B2394" s="255"/>
      <c r="C2394" s="256"/>
      <c r="D2394" s="227" t="s">
        <v>248</v>
      </c>
      <c r="E2394" s="257" t="s">
        <v>19</v>
      </c>
      <c r="F2394" s="258" t="s">
        <v>253</v>
      </c>
      <c r="G2394" s="256"/>
      <c r="H2394" s="259">
        <v>2.2250000000000001</v>
      </c>
      <c r="I2394" s="260"/>
      <c r="J2394" s="256"/>
      <c r="K2394" s="256"/>
      <c r="L2394" s="261"/>
      <c r="M2394" s="262"/>
      <c r="N2394" s="263"/>
      <c r="O2394" s="263"/>
      <c r="P2394" s="263"/>
      <c r="Q2394" s="263"/>
      <c r="R2394" s="263"/>
      <c r="S2394" s="263"/>
      <c r="T2394" s="264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5" t="s">
        <v>248</v>
      </c>
      <c r="AU2394" s="265" t="s">
        <v>78</v>
      </c>
      <c r="AV2394" s="15" t="s">
        <v>244</v>
      </c>
      <c r="AW2394" s="15" t="s">
        <v>32</v>
      </c>
      <c r="AX2394" s="15" t="s">
        <v>76</v>
      </c>
      <c r="AY2394" s="265" t="s">
        <v>238</v>
      </c>
    </row>
    <row r="2395" s="2" customFormat="1" ht="24.15" customHeight="1">
      <c r="A2395" s="39"/>
      <c r="B2395" s="40"/>
      <c r="C2395" s="214" t="s">
        <v>1449</v>
      </c>
      <c r="D2395" s="214" t="s">
        <v>240</v>
      </c>
      <c r="E2395" s="215" t="s">
        <v>2104</v>
      </c>
      <c r="F2395" s="216" t="s">
        <v>2105</v>
      </c>
      <c r="G2395" s="217" t="s">
        <v>112</v>
      </c>
      <c r="H2395" s="218">
        <v>2.2250000000000001</v>
      </c>
      <c r="I2395" s="219"/>
      <c r="J2395" s="220">
        <f>ROUND(I2395*H2395,2)</f>
        <v>0</v>
      </c>
      <c r="K2395" s="216" t="s">
        <v>243</v>
      </c>
      <c r="L2395" s="45"/>
      <c r="M2395" s="221" t="s">
        <v>19</v>
      </c>
      <c r="N2395" s="222" t="s">
        <v>40</v>
      </c>
      <c r="O2395" s="85"/>
      <c r="P2395" s="223">
        <f>O2395*H2395</f>
        <v>0</v>
      </c>
      <c r="Q2395" s="223">
        <v>0</v>
      </c>
      <c r="R2395" s="223">
        <f>Q2395*H2395</f>
        <v>0</v>
      </c>
      <c r="S2395" s="223">
        <v>0</v>
      </c>
      <c r="T2395" s="224">
        <f>S2395*H2395</f>
        <v>0</v>
      </c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39"/>
      <c r="AE2395" s="39"/>
      <c r="AR2395" s="225" t="s">
        <v>295</v>
      </c>
      <c r="AT2395" s="225" t="s">
        <v>240</v>
      </c>
      <c r="AU2395" s="225" t="s">
        <v>78</v>
      </c>
      <c r="AY2395" s="18" t="s">
        <v>238</v>
      </c>
      <c r="BE2395" s="226">
        <f>IF(N2395="základní",J2395,0)</f>
        <v>0</v>
      </c>
      <c r="BF2395" s="226">
        <f>IF(N2395="snížená",J2395,0)</f>
        <v>0</v>
      </c>
      <c r="BG2395" s="226">
        <f>IF(N2395="zákl. přenesená",J2395,0)</f>
        <v>0</v>
      </c>
      <c r="BH2395" s="226">
        <f>IF(N2395="sníž. přenesená",J2395,0)</f>
        <v>0</v>
      </c>
      <c r="BI2395" s="226">
        <f>IF(N2395="nulová",J2395,0)</f>
        <v>0</v>
      </c>
      <c r="BJ2395" s="18" t="s">
        <v>76</v>
      </c>
      <c r="BK2395" s="226">
        <f>ROUND(I2395*H2395,2)</f>
        <v>0</v>
      </c>
      <c r="BL2395" s="18" t="s">
        <v>295</v>
      </c>
      <c r="BM2395" s="225" t="s">
        <v>2106</v>
      </c>
    </row>
    <row r="2396" s="2" customFormat="1">
      <c r="A2396" s="39"/>
      <c r="B2396" s="40"/>
      <c r="C2396" s="41"/>
      <c r="D2396" s="227" t="s">
        <v>245</v>
      </c>
      <c r="E2396" s="41"/>
      <c r="F2396" s="228" t="s">
        <v>2105</v>
      </c>
      <c r="G2396" s="41"/>
      <c r="H2396" s="41"/>
      <c r="I2396" s="229"/>
      <c r="J2396" s="41"/>
      <c r="K2396" s="41"/>
      <c r="L2396" s="45"/>
      <c r="M2396" s="230"/>
      <c r="N2396" s="231"/>
      <c r="O2396" s="85"/>
      <c r="P2396" s="85"/>
      <c r="Q2396" s="85"/>
      <c r="R2396" s="85"/>
      <c r="S2396" s="85"/>
      <c r="T2396" s="86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T2396" s="18" t="s">
        <v>245</v>
      </c>
      <c r="AU2396" s="18" t="s">
        <v>78</v>
      </c>
    </row>
    <row r="2397" s="2" customFormat="1">
      <c r="A2397" s="39"/>
      <c r="B2397" s="40"/>
      <c r="C2397" s="41"/>
      <c r="D2397" s="232" t="s">
        <v>246</v>
      </c>
      <c r="E2397" s="41"/>
      <c r="F2397" s="233" t="s">
        <v>2107</v>
      </c>
      <c r="G2397" s="41"/>
      <c r="H2397" s="41"/>
      <c r="I2397" s="229"/>
      <c r="J2397" s="41"/>
      <c r="K2397" s="41"/>
      <c r="L2397" s="45"/>
      <c r="M2397" s="230"/>
      <c r="N2397" s="231"/>
      <c r="O2397" s="85"/>
      <c r="P2397" s="85"/>
      <c r="Q2397" s="85"/>
      <c r="R2397" s="85"/>
      <c r="S2397" s="85"/>
      <c r="T2397" s="86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T2397" s="18" t="s">
        <v>246</v>
      </c>
      <c r="AU2397" s="18" t="s">
        <v>78</v>
      </c>
    </row>
    <row r="2398" s="13" customFormat="1">
      <c r="A2398" s="13"/>
      <c r="B2398" s="234"/>
      <c r="C2398" s="235"/>
      <c r="D2398" s="227" t="s">
        <v>248</v>
      </c>
      <c r="E2398" s="236" t="s">
        <v>19</v>
      </c>
      <c r="F2398" s="237" t="s">
        <v>2108</v>
      </c>
      <c r="G2398" s="235"/>
      <c r="H2398" s="236" t="s">
        <v>19</v>
      </c>
      <c r="I2398" s="238"/>
      <c r="J2398" s="235"/>
      <c r="K2398" s="235"/>
      <c r="L2398" s="239"/>
      <c r="M2398" s="240"/>
      <c r="N2398" s="241"/>
      <c r="O2398" s="241"/>
      <c r="P2398" s="241"/>
      <c r="Q2398" s="241"/>
      <c r="R2398" s="241"/>
      <c r="S2398" s="241"/>
      <c r="T2398" s="242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3" t="s">
        <v>248</v>
      </c>
      <c r="AU2398" s="243" t="s">
        <v>78</v>
      </c>
      <c r="AV2398" s="13" t="s">
        <v>76</v>
      </c>
      <c r="AW2398" s="13" t="s">
        <v>32</v>
      </c>
      <c r="AX2398" s="13" t="s">
        <v>69</v>
      </c>
      <c r="AY2398" s="243" t="s">
        <v>238</v>
      </c>
    </row>
    <row r="2399" s="14" customFormat="1">
      <c r="A2399" s="14"/>
      <c r="B2399" s="244"/>
      <c r="C2399" s="245"/>
      <c r="D2399" s="227" t="s">
        <v>248</v>
      </c>
      <c r="E2399" s="246" t="s">
        <v>19</v>
      </c>
      <c r="F2399" s="247" t="s">
        <v>2109</v>
      </c>
      <c r="G2399" s="245"/>
      <c r="H2399" s="248">
        <v>2.2250000000000001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248</v>
      </c>
      <c r="AU2399" s="254" t="s">
        <v>78</v>
      </c>
      <c r="AV2399" s="14" t="s">
        <v>78</v>
      </c>
      <c r="AW2399" s="14" t="s">
        <v>32</v>
      </c>
      <c r="AX2399" s="14" t="s">
        <v>69</v>
      </c>
      <c r="AY2399" s="254" t="s">
        <v>238</v>
      </c>
    </row>
    <row r="2400" s="15" customFormat="1">
      <c r="A2400" s="15"/>
      <c r="B2400" s="255"/>
      <c r="C2400" s="256"/>
      <c r="D2400" s="227" t="s">
        <v>248</v>
      </c>
      <c r="E2400" s="257" t="s">
        <v>19</v>
      </c>
      <c r="F2400" s="258" t="s">
        <v>253</v>
      </c>
      <c r="G2400" s="256"/>
      <c r="H2400" s="259">
        <v>2.2250000000000001</v>
      </c>
      <c r="I2400" s="260"/>
      <c r="J2400" s="256"/>
      <c r="K2400" s="256"/>
      <c r="L2400" s="261"/>
      <c r="M2400" s="262"/>
      <c r="N2400" s="263"/>
      <c r="O2400" s="263"/>
      <c r="P2400" s="263"/>
      <c r="Q2400" s="263"/>
      <c r="R2400" s="263"/>
      <c r="S2400" s="263"/>
      <c r="T2400" s="264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65" t="s">
        <v>248</v>
      </c>
      <c r="AU2400" s="265" t="s">
        <v>78</v>
      </c>
      <c r="AV2400" s="15" t="s">
        <v>244</v>
      </c>
      <c r="AW2400" s="15" t="s">
        <v>32</v>
      </c>
      <c r="AX2400" s="15" t="s">
        <v>76</v>
      </c>
      <c r="AY2400" s="265" t="s">
        <v>238</v>
      </c>
    </row>
    <row r="2401" s="2" customFormat="1" ht="24.15" customHeight="1">
      <c r="A2401" s="39"/>
      <c r="B2401" s="40"/>
      <c r="C2401" s="214" t="s">
        <v>2110</v>
      </c>
      <c r="D2401" s="214" t="s">
        <v>240</v>
      </c>
      <c r="E2401" s="215" t="s">
        <v>2111</v>
      </c>
      <c r="F2401" s="216" t="s">
        <v>2112</v>
      </c>
      <c r="G2401" s="217" t="s">
        <v>112</v>
      </c>
      <c r="H2401" s="218">
        <v>2.2250000000000001</v>
      </c>
      <c r="I2401" s="219"/>
      <c r="J2401" s="220">
        <f>ROUND(I2401*H2401,2)</f>
        <v>0</v>
      </c>
      <c r="K2401" s="216" t="s">
        <v>243</v>
      </c>
      <c r="L2401" s="45"/>
      <c r="M2401" s="221" t="s">
        <v>19</v>
      </c>
      <c r="N2401" s="222" t="s">
        <v>40</v>
      </c>
      <c r="O2401" s="85"/>
      <c r="P2401" s="223">
        <f>O2401*H2401</f>
        <v>0</v>
      </c>
      <c r="Q2401" s="223">
        <v>0.00069999999999999999</v>
      </c>
      <c r="R2401" s="223">
        <f>Q2401*H2401</f>
        <v>0.0015575000000000001</v>
      </c>
      <c r="S2401" s="223">
        <v>0</v>
      </c>
      <c r="T2401" s="224">
        <f>S2401*H2401</f>
        <v>0</v>
      </c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R2401" s="225" t="s">
        <v>295</v>
      </c>
      <c r="AT2401" s="225" t="s">
        <v>240</v>
      </c>
      <c r="AU2401" s="225" t="s">
        <v>78</v>
      </c>
      <c r="AY2401" s="18" t="s">
        <v>238</v>
      </c>
      <c r="BE2401" s="226">
        <f>IF(N2401="základní",J2401,0)</f>
        <v>0</v>
      </c>
      <c r="BF2401" s="226">
        <f>IF(N2401="snížená",J2401,0)</f>
        <v>0</v>
      </c>
      <c r="BG2401" s="226">
        <f>IF(N2401="zákl. přenesená",J2401,0)</f>
        <v>0</v>
      </c>
      <c r="BH2401" s="226">
        <f>IF(N2401="sníž. přenesená",J2401,0)</f>
        <v>0</v>
      </c>
      <c r="BI2401" s="226">
        <f>IF(N2401="nulová",J2401,0)</f>
        <v>0</v>
      </c>
      <c r="BJ2401" s="18" t="s">
        <v>76</v>
      </c>
      <c r="BK2401" s="226">
        <f>ROUND(I2401*H2401,2)</f>
        <v>0</v>
      </c>
      <c r="BL2401" s="18" t="s">
        <v>295</v>
      </c>
      <c r="BM2401" s="225" t="s">
        <v>2113</v>
      </c>
    </row>
    <row r="2402" s="2" customFormat="1">
      <c r="A2402" s="39"/>
      <c r="B2402" s="40"/>
      <c r="C2402" s="41"/>
      <c r="D2402" s="227" t="s">
        <v>245</v>
      </c>
      <c r="E2402" s="41"/>
      <c r="F2402" s="228" t="s">
        <v>2112</v>
      </c>
      <c r="G2402" s="41"/>
      <c r="H2402" s="41"/>
      <c r="I2402" s="229"/>
      <c r="J2402" s="41"/>
      <c r="K2402" s="41"/>
      <c r="L2402" s="45"/>
      <c r="M2402" s="230"/>
      <c r="N2402" s="231"/>
      <c r="O2402" s="85"/>
      <c r="P2402" s="85"/>
      <c r="Q2402" s="85"/>
      <c r="R2402" s="85"/>
      <c r="S2402" s="85"/>
      <c r="T2402" s="86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39"/>
      <c r="AE2402" s="39"/>
      <c r="AT2402" s="18" t="s">
        <v>245</v>
      </c>
      <c r="AU2402" s="18" t="s">
        <v>78</v>
      </c>
    </row>
    <row r="2403" s="2" customFormat="1">
      <c r="A2403" s="39"/>
      <c r="B2403" s="40"/>
      <c r="C2403" s="41"/>
      <c r="D2403" s="232" t="s">
        <v>246</v>
      </c>
      <c r="E2403" s="41"/>
      <c r="F2403" s="233" t="s">
        <v>2114</v>
      </c>
      <c r="G2403" s="41"/>
      <c r="H2403" s="41"/>
      <c r="I2403" s="229"/>
      <c r="J2403" s="41"/>
      <c r="K2403" s="41"/>
      <c r="L2403" s="45"/>
      <c r="M2403" s="230"/>
      <c r="N2403" s="231"/>
      <c r="O2403" s="85"/>
      <c r="P2403" s="85"/>
      <c r="Q2403" s="85"/>
      <c r="R2403" s="85"/>
      <c r="S2403" s="85"/>
      <c r="T2403" s="86"/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T2403" s="18" t="s">
        <v>246</v>
      </c>
      <c r="AU2403" s="18" t="s">
        <v>78</v>
      </c>
    </row>
    <row r="2404" s="13" customFormat="1">
      <c r="A2404" s="13"/>
      <c r="B2404" s="234"/>
      <c r="C2404" s="235"/>
      <c r="D2404" s="227" t="s">
        <v>248</v>
      </c>
      <c r="E2404" s="236" t="s">
        <v>19</v>
      </c>
      <c r="F2404" s="237" t="s">
        <v>2108</v>
      </c>
      <c r="G2404" s="235"/>
      <c r="H2404" s="236" t="s">
        <v>19</v>
      </c>
      <c r="I2404" s="238"/>
      <c r="J2404" s="235"/>
      <c r="K2404" s="235"/>
      <c r="L2404" s="239"/>
      <c r="M2404" s="240"/>
      <c r="N2404" s="241"/>
      <c r="O2404" s="241"/>
      <c r="P2404" s="241"/>
      <c r="Q2404" s="241"/>
      <c r="R2404" s="241"/>
      <c r="S2404" s="241"/>
      <c r="T2404" s="24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3" t="s">
        <v>248</v>
      </c>
      <c r="AU2404" s="243" t="s">
        <v>78</v>
      </c>
      <c r="AV2404" s="13" t="s">
        <v>76</v>
      </c>
      <c r="AW2404" s="13" t="s">
        <v>32</v>
      </c>
      <c r="AX2404" s="13" t="s">
        <v>69</v>
      </c>
      <c r="AY2404" s="243" t="s">
        <v>238</v>
      </c>
    </row>
    <row r="2405" s="14" customFormat="1">
      <c r="A2405" s="14"/>
      <c r="B2405" s="244"/>
      <c r="C2405" s="245"/>
      <c r="D2405" s="227" t="s">
        <v>248</v>
      </c>
      <c r="E2405" s="246" t="s">
        <v>19</v>
      </c>
      <c r="F2405" s="247" t="s">
        <v>2109</v>
      </c>
      <c r="G2405" s="245"/>
      <c r="H2405" s="248">
        <v>2.2250000000000001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248</v>
      </c>
      <c r="AU2405" s="254" t="s">
        <v>78</v>
      </c>
      <c r="AV2405" s="14" t="s">
        <v>78</v>
      </c>
      <c r="AW2405" s="14" t="s">
        <v>32</v>
      </c>
      <c r="AX2405" s="14" t="s">
        <v>69</v>
      </c>
      <c r="AY2405" s="254" t="s">
        <v>238</v>
      </c>
    </row>
    <row r="2406" s="15" customFormat="1">
      <c r="A2406" s="15"/>
      <c r="B2406" s="255"/>
      <c r="C2406" s="256"/>
      <c r="D2406" s="227" t="s">
        <v>248</v>
      </c>
      <c r="E2406" s="257" t="s">
        <v>19</v>
      </c>
      <c r="F2406" s="258" t="s">
        <v>253</v>
      </c>
      <c r="G2406" s="256"/>
      <c r="H2406" s="259">
        <v>2.2250000000000001</v>
      </c>
      <c r="I2406" s="260"/>
      <c r="J2406" s="256"/>
      <c r="K2406" s="256"/>
      <c r="L2406" s="261"/>
      <c r="M2406" s="262"/>
      <c r="N2406" s="263"/>
      <c r="O2406" s="263"/>
      <c r="P2406" s="263"/>
      <c r="Q2406" s="263"/>
      <c r="R2406" s="263"/>
      <c r="S2406" s="263"/>
      <c r="T2406" s="264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T2406" s="265" t="s">
        <v>248</v>
      </c>
      <c r="AU2406" s="265" t="s">
        <v>78</v>
      </c>
      <c r="AV2406" s="15" t="s">
        <v>244</v>
      </c>
      <c r="AW2406" s="15" t="s">
        <v>32</v>
      </c>
      <c r="AX2406" s="15" t="s">
        <v>76</v>
      </c>
      <c r="AY2406" s="265" t="s">
        <v>238</v>
      </c>
    </row>
    <row r="2407" s="2" customFormat="1" ht="24.15" customHeight="1">
      <c r="A2407" s="39"/>
      <c r="B2407" s="40"/>
      <c r="C2407" s="214" t="s">
        <v>1468</v>
      </c>
      <c r="D2407" s="214" t="s">
        <v>240</v>
      </c>
      <c r="E2407" s="215" t="s">
        <v>2115</v>
      </c>
      <c r="F2407" s="216" t="s">
        <v>2116</v>
      </c>
      <c r="G2407" s="217" t="s">
        <v>112</v>
      </c>
      <c r="H2407" s="218">
        <v>52.909999999999997</v>
      </c>
      <c r="I2407" s="219"/>
      <c r="J2407" s="220">
        <f>ROUND(I2407*H2407,2)</f>
        <v>0</v>
      </c>
      <c r="K2407" s="216" t="s">
        <v>243</v>
      </c>
      <c r="L2407" s="45"/>
      <c r="M2407" s="221" t="s">
        <v>19</v>
      </c>
      <c r="N2407" s="222" t="s">
        <v>40</v>
      </c>
      <c r="O2407" s="85"/>
      <c r="P2407" s="223">
        <f>O2407*H2407</f>
        <v>0</v>
      </c>
      <c r="Q2407" s="223">
        <v>0.012590000000000001</v>
      </c>
      <c r="R2407" s="223">
        <f>Q2407*H2407</f>
        <v>0.66613690000000003</v>
      </c>
      <c r="S2407" s="223">
        <v>0</v>
      </c>
      <c r="T2407" s="224">
        <f>S2407*H2407</f>
        <v>0</v>
      </c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R2407" s="225" t="s">
        <v>295</v>
      </c>
      <c r="AT2407" s="225" t="s">
        <v>240</v>
      </c>
      <c r="AU2407" s="225" t="s">
        <v>78</v>
      </c>
      <c r="AY2407" s="18" t="s">
        <v>238</v>
      </c>
      <c r="BE2407" s="226">
        <f>IF(N2407="základní",J2407,0)</f>
        <v>0</v>
      </c>
      <c r="BF2407" s="226">
        <f>IF(N2407="snížená",J2407,0)</f>
        <v>0</v>
      </c>
      <c r="BG2407" s="226">
        <f>IF(N2407="zákl. přenesená",J2407,0)</f>
        <v>0</v>
      </c>
      <c r="BH2407" s="226">
        <f>IF(N2407="sníž. přenesená",J2407,0)</f>
        <v>0</v>
      </c>
      <c r="BI2407" s="226">
        <f>IF(N2407="nulová",J2407,0)</f>
        <v>0</v>
      </c>
      <c r="BJ2407" s="18" t="s">
        <v>76</v>
      </c>
      <c r="BK2407" s="226">
        <f>ROUND(I2407*H2407,2)</f>
        <v>0</v>
      </c>
      <c r="BL2407" s="18" t="s">
        <v>295</v>
      </c>
      <c r="BM2407" s="225" t="s">
        <v>2117</v>
      </c>
    </row>
    <row r="2408" s="2" customFormat="1">
      <c r="A2408" s="39"/>
      <c r="B2408" s="40"/>
      <c r="C2408" s="41"/>
      <c r="D2408" s="227" t="s">
        <v>245</v>
      </c>
      <c r="E2408" s="41"/>
      <c r="F2408" s="228" t="s">
        <v>2116</v>
      </c>
      <c r="G2408" s="41"/>
      <c r="H2408" s="41"/>
      <c r="I2408" s="229"/>
      <c r="J2408" s="41"/>
      <c r="K2408" s="41"/>
      <c r="L2408" s="45"/>
      <c r="M2408" s="230"/>
      <c r="N2408" s="231"/>
      <c r="O2408" s="85"/>
      <c r="P2408" s="85"/>
      <c r="Q2408" s="85"/>
      <c r="R2408" s="85"/>
      <c r="S2408" s="85"/>
      <c r="T2408" s="86"/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T2408" s="18" t="s">
        <v>245</v>
      </c>
      <c r="AU2408" s="18" t="s">
        <v>78</v>
      </c>
    </row>
    <row r="2409" s="2" customFormat="1">
      <c r="A2409" s="39"/>
      <c r="B2409" s="40"/>
      <c r="C2409" s="41"/>
      <c r="D2409" s="232" t="s">
        <v>246</v>
      </c>
      <c r="E2409" s="41"/>
      <c r="F2409" s="233" t="s">
        <v>2118</v>
      </c>
      <c r="G2409" s="41"/>
      <c r="H2409" s="41"/>
      <c r="I2409" s="229"/>
      <c r="J2409" s="41"/>
      <c r="K2409" s="41"/>
      <c r="L2409" s="45"/>
      <c r="M2409" s="230"/>
      <c r="N2409" s="231"/>
      <c r="O2409" s="85"/>
      <c r="P2409" s="85"/>
      <c r="Q2409" s="85"/>
      <c r="R2409" s="85"/>
      <c r="S2409" s="85"/>
      <c r="T2409" s="86"/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39"/>
      <c r="AE2409" s="39"/>
      <c r="AT2409" s="18" t="s">
        <v>246</v>
      </c>
      <c r="AU2409" s="18" t="s">
        <v>78</v>
      </c>
    </row>
    <row r="2410" s="13" customFormat="1">
      <c r="A2410" s="13"/>
      <c r="B2410" s="234"/>
      <c r="C2410" s="235"/>
      <c r="D2410" s="227" t="s">
        <v>248</v>
      </c>
      <c r="E2410" s="236" t="s">
        <v>19</v>
      </c>
      <c r="F2410" s="237" t="s">
        <v>341</v>
      </c>
      <c r="G2410" s="235"/>
      <c r="H2410" s="236" t="s">
        <v>19</v>
      </c>
      <c r="I2410" s="238"/>
      <c r="J2410" s="235"/>
      <c r="K2410" s="235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3" t="s">
        <v>248</v>
      </c>
      <c r="AU2410" s="243" t="s">
        <v>78</v>
      </c>
      <c r="AV2410" s="13" t="s">
        <v>76</v>
      </c>
      <c r="AW2410" s="13" t="s">
        <v>32</v>
      </c>
      <c r="AX2410" s="13" t="s">
        <v>69</v>
      </c>
      <c r="AY2410" s="243" t="s">
        <v>238</v>
      </c>
    </row>
    <row r="2411" s="14" customFormat="1">
      <c r="A2411" s="14"/>
      <c r="B2411" s="244"/>
      <c r="C2411" s="245"/>
      <c r="D2411" s="227" t="s">
        <v>248</v>
      </c>
      <c r="E2411" s="246" t="s">
        <v>19</v>
      </c>
      <c r="F2411" s="247" t="s">
        <v>1020</v>
      </c>
      <c r="G2411" s="245"/>
      <c r="H2411" s="248">
        <v>4.1900000000000004</v>
      </c>
      <c r="I2411" s="249"/>
      <c r="J2411" s="245"/>
      <c r="K2411" s="245"/>
      <c r="L2411" s="250"/>
      <c r="M2411" s="251"/>
      <c r="N2411" s="252"/>
      <c r="O2411" s="252"/>
      <c r="P2411" s="252"/>
      <c r="Q2411" s="252"/>
      <c r="R2411" s="252"/>
      <c r="S2411" s="252"/>
      <c r="T2411" s="253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4" t="s">
        <v>248</v>
      </c>
      <c r="AU2411" s="254" t="s">
        <v>78</v>
      </c>
      <c r="AV2411" s="14" t="s">
        <v>78</v>
      </c>
      <c r="AW2411" s="14" t="s">
        <v>32</v>
      </c>
      <c r="AX2411" s="14" t="s">
        <v>69</v>
      </c>
      <c r="AY2411" s="254" t="s">
        <v>238</v>
      </c>
    </row>
    <row r="2412" s="14" customFormat="1">
      <c r="A2412" s="14"/>
      <c r="B2412" s="244"/>
      <c r="C2412" s="245"/>
      <c r="D2412" s="227" t="s">
        <v>248</v>
      </c>
      <c r="E2412" s="246" t="s">
        <v>19</v>
      </c>
      <c r="F2412" s="247" t="s">
        <v>1021</v>
      </c>
      <c r="G2412" s="245"/>
      <c r="H2412" s="248">
        <v>1.71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248</v>
      </c>
      <c r="AU2412" s="254" t="s">
        <v>78</v>
      </c>
      <c r="AV2412" s="14" t="s">
        <v>78</v>
      </c>
      <c r="AW2412" s="14" t="s">
        <v>32</v>
      </c>
      <c r="AX2412" s="14" t="s">
        <v>69</v>
      </c>
      <c r="AY2412" s="254" t="s">
        <v>238</v>
      </c>
    </row>
    <row r="2413" s="14" customFormat="1">
      <c r="A2413" s="14"/>
      <c r="B2413" s="244"/>
      <c r="C2413" s="245"/>
      <c r="D2413" s="227" t="s">
        <v>248</v>
      </c>
      <c r="E2413" s="246" t="s">
        <v>19</v>
      </c>
      <c r="F2413" s="247" t="s">
        <v>1022</v>
      </c>
      <c r="G2413" s="245"/>
      <c r="H2413" s="248">
        <v>5.5099999999999998</v>
      </c>
      <c r="I2413" s="249"/>
      <c r="J2413" s="245"/>
      <c r="K2413" s="245"/>
      <c r="L2413" s="250"/>
      <c r="M2413" s="251"/>
      <c r="N2413" s="252"/>
      <c r="O2413" s="252"/>
      <c r="P2413" s="252"/>
      <c r="Q2413" s="252"/>
      <c r="R2413" s="252"/>
      <c r="S2413" s="252"/>
      <c r="T2413" s="253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4" t="s">
        <v>248</v>
      </c>
      <c r="AU2413" s="254" t="s">
        <v>78</v>
      </c>
      <c r="AV2413" s="14" t="s">
        <v>78</v>
      </c>
      <c r="AW2413" s="14" t="s">
        <v>32</v>
      </c>
      <c r="AX2413" s="14" t="s">
        <v>69</v>
      </c>
      <c r="AY2413" s="254" t="s">
        <v>238</v>
      </c>
    </row>
    <row r="2414" s="14" customFormat="1">
      <c r="A2414" s="14"/>
      <c r="B2414" s="244"/>
      <c r="C2414" s="245"/>
      <c r="D2414" s="227" t="s">
        <v>248</v>
      </c>
      <c r="E2414" s="246" t="s">
        <v>19</v>
      </c>
      <c r="F2414" s="247" t="s">
        <v>768</v>
      </c>
      <c r="G2414" s="245"/>
      <c r="H2414" s="248">
        <v>1.97</v>
      </c>
      <c r="I2414" s="249"/>
      <c r="J2414" s="245"/>
      <c r="K2414" s="245"/>
      <c r="L2414" s="250"/>
      <c r="M2414" s="251"/>
      <c r="N2414" s="252"/>
      <c r="O2414" s="252"/>
      <c r="P2414" s="252"/>
      <c r="Q2414" s="252"/>
      <c r="R2414" s="252"/>
      <c r="S2414" s="252"/>
      <c r="T2414" s="253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4" t="s">
        <v>248</v>
      </c>
      <c r="AU2414" s="254" t="s">
        <v>78</v>
      </c>
      <c r="AV2414" s="14" t="s">
        <v>78</v>
      </c>
      <c r="AW2414" s="14" t="s">
        <v>32</v>
      </c>
      <c r="AX2414" s="14" t="s">
        <v>69</v>
      </c>
      <c r="AY2414" s="254" t="s">
        <v>238</v>
      </c>
    </row>
    <row r="2415" s="14" customFormat="1">
      <c r="A2415" s="14"/>
      <c r="B2415" s="244"/>
      <c r="C2415" s="245"/>
      <c r="D2415" s="227" t="s">
        <v>248</v>
      </c>
      <c r="E2415" s="246" t="s">
        <v>19</v>
      </c>
      <c r="F2415" s="247" t="s">
        <v>769</v>
      </c>
      <c r="G2415" s="245"/>
      <c r="H2415" s="248">
        <v>2</v>
      </c>
      <c r="I2415" s="249"/>
      <c r="J2415" s="245"/>
      <c r="K2415" s="245"/>
      <c r="L2415" s="250"/>
      <c r="M2415" s="251"/>
      <c r="N2415" s="252"/>
      <c r="O2415" s="252"/>
      <c r="P2415" s="252"/>
      <c r="Q2415" s="252"/>
      <c r="R2415" s="252"/>
      <c r="S2415" s="252"/>
      <c r="T2415" s="253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4" t="s">
        <v>248</v>
      </c>
      <c r="AU2415" s="254" t="s">
        <v>78</v>
      </c>
      <c r="AV2415" s="14" t="s">
        <v>78</v>
      </c>
      <c r="AW2415" s="14" t="s">
        <v>32</v>
      </c>
      <c r="AX2415" s="14" t="s">
        <v>69</v>
      </c>
      <c r="AY2415" s="254" t="s">
        <v>238</v>
      </c>
    </row>
    <row r="2416" s="14" customFormat="1">
      <c r="A2416" s="14"/>
      <c r="B2416" s="244"/>
      <c r="C2416" s="245"/>
      <c r="D2416" s="227" t="s">
        <v>248</v>
      </c>
      <c r="E2416" s="246" t="s">
        <v>19</v>
      </c>
      <c r="F2416" s="247" t="s">
        <v>770</v>
      </c>
      <c r="G2416" s="245"/>
      <c r="H2416" s="248">
        <v>1.44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248</v>
      </c>
      <c r="AU2416" s="254" t="s">
        <v>78</v>
      </c>
      <c r="AV2416" s="14" t="s">
        <v>78</v>
      </c>
      <c r="AW2416" s="14" t="s">
        <v>32</v>
      </c>
      <c r="AX2416" s="14" t="s">
        <v>69</v>
      </c>
      <c r="AY2416" s="254" t="s">
        <v>238</v>
      </c>
    </row>
    <row r="2417" s="14" customFormat="1">
      <c r="A2417" s="14"/>
      <c r="B2417" s="244"/>
      <c r="C2417" s="245"/>
      <c r="D2417" s="227" t="s">
        <v>248</v>
      </c>
      <c r="E2417" s="246" t="s">
        <v>19</v>
      </c>
      <c r="F2417" s="247" t="s">
        <v>771</v>
      </c>
      <c r="G2417" s="245"/>
      <c r="H2417" s="248">
        <v>6.3200000000000003</v>
      </c>
      <c r="I2417" s="249"/>
      <c r="J2417" s="245"/>
      <c r="K2417" s="245"/>
      <c r="L2417" s="250"/>
      <c r="M2417" s="251"/>
      <c r="N2417" s="252"/>
      <c r="O2417" s="252"/>
      <c r="P2417" s="252"/>
      <c r="Q2417" s="252"/>
      <c r="R2417" s="252"/>
      <c r="S2417" s="252"/>
      <c r="T2417" s="253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4" t="s">
        <v>248</v>
      </c>
      <c r="AU2417" s="254" t="s">
        <v>78</v>
      </c>
      <c r="AV2417" s="14" t="s">
        <v>78</v>
      </c>
      <c r="AW2417" s="14" t="s">
        <v>32</v>
      </c>
      <c r="AX2417" s="14" t="s">
        <v>69</v>
      </c>
      <c r="AY2417" s="254" t="s">
        <v>238</v>
      </c>
    </row>
    <row r="2418" s="16" customFormat="1">
      <c r="A2418" s="16"/>
      <c r="B2418" s="266"/>
      <c r="C2418" s="267"/>
      <c r="D2418" s="227" t="s">
        <v>248</v>
      </c>
      <c r="E2418" s="268" t="s">
        <v>19</v>
      </c>
      <c r="F2418" s="269" t="s">
        <v>264</v>
      </c>
      <c r="G2418" s="267"/>
      <c r="H2418" s="270">
        <v>23.140000000000001</v>
      </c>
      <c r="I2418" s="271"/>
      <c r="J2418" s="267"/>
      <c r="K2418" s="267"/>
      <c r="L2418" s="272"/>
      <c r="M2418" s="273"/>
      <c r="N2418" s="274"/>
      <c r="O2418" s="274"/>
      <c r="P2418" s="274"/>
      <c r="Q2418" s="274"/>
      <c r="R2418" s="274"/>
      <c r="S2418" s="274"/>
      <c r="T2418" s="275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T2418" s="276" t="s">
        <v>248</v>
      </c>
      <c r="AU2418" s="276" t="s">
        <v>78</v>
      </c>
      <c r="AV2418" s="16" t="s">
        <v>109</v>
      </c>
      <c r="AW2418" s="16" t="s">
        <v>32</v>
      </c>
      <c r="AX2418" s="16" t="s">
        <v>69</v>
      </c>
      <c r="AY2418" s="276" t="s">
        <v>238</v>
      </c>
    </row>
    <row r="2419" s="13" customFormat="1">
      <c r="A2419" s="13"/>
      <c r="B2419" s="234"/>
      <c r="C2419" s="235"/>
      <c r="D2419" s="227" t="s">
        <v>248</v>
      </c>
      <c r="E2419" s="236" t="s">
        <v>19</v>
      </c>
      <c r="F2419" s="237" t="s">
        <v>540</v>
      </c>
      <c r="G2419" s="235"/>
      <c r="H2419" s="236" t="s">
        <v>19</v>
      </c>
      <c r="I2419" s="238"/>
      <c r="J2419" s="235"/>
      <c r="K2419" s="235"/>
      <c r="L2419" s="239"/>
      <c r="M2419" s="240"/>
      <c r="N2419" s="241"/>
      <c r="O2419" s="241"/>
      <c r="P2419" s="241"/>
      <c r="Q2419" s="241"/>
      <c r="R2419" s="241"/>
      <c r="S2419" s="241"/>
      <c r="T2419" s="242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3" t="s">
        <v>248</v>
      </c>
      <c r="AU2419" s="243" t="s">
        <v>78</v>
      </c>
      <c r="AV2419" s="13" t="s">
        <v>76</v>
      </c>
      <c r="AW2419" s="13" t="s">
        <v>32</v>
      </c>
      <c r="AX2419" s="13" t="s">
        <v>69</v>
      </c>
      <c r="AY2419" s="243" t="s">
        <v>238</v>
      </c>
    </row>
    <row r="2420" s="14" customFormat="1">
      <c r="A2420" s="14"/>
      <c r="B2420" s="244"/>
      <c r="C2420" s="245"/>
      <c r="D2420" s="227" t="s">
        <v>248</v>
      </c>
      <c r="E2420" s="246" t="s">
        <v>19</v>
      </c>
      <c r="F2420" s="247" t="s">
        <v>2119</v>
      </c>
      <c r="G2420" s="245"/>
      <c r="H2420" s="248">
        <v>1.6000000000000001</v>
      </c>
      <c r="I2420" s="249"/>
      <c r="J2420" s="245"/>
      <c r="K2420" s="245"/>
      <c r="L2420" s="250"/>
      <c r="M2420" s="251"/>
      <c r="N2420" s="252"/>
      <c r="O2420" s="252"/>
      <c r="P2420" s="252"/>
      <c r="Q2420" s="252"/>
      <c r="R2420" s="252"/>
      <c r="S2420" s="252"/>
      <c r="T2420" s="253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4" t="s">
        <v>248</v>
      </c>
      <c r="AU2420" s="254" t="s">
        <v>78</v>
      </c>
      <c r="AV2420" s="14" t="s">
        <v>78</v>
      </c>
      <c r="AW2420" s="14" t="s">
        <v>32</v>
      </c>
      <c r="AX2420" s="14" t="s">
        <v>69</v>
      </c>
      <c r="AY2420" s="254" t="s">
        <v>238</v>
      </c>
    </row>
    <row r="2421" s="14" customFormat="1">
      <c r="A2421" s="14"/>
      <c r="B2421" s="244"/>
      <c r="C2421" s="245"/>
      <c r="D2421" s="227" t="s">
        <v>248</v>
      </c>
      <c r="E2421" s="246" t="s">
        <v>19</v>
      </c>
      <c r="F2421" s="247" t="s">
        <v>2120</v>
      </c>
      <c r="G2421" s="245"/>
      <c r="H2421" s="248">
        <v>1.6000000000000001</v>
      </c>
      <c r="I2421" s="249"/>
      <c r="J2421" s="245"/>
      <c r="K2421" s="245"/>
      <c r="L2421" s="250"/>
      <c r="M2421" s="251"/>
      <c r="N2421" s="252"/>
      <c r="O2421" s="252"/>
      <c r="P2421" s="252"/>
      <c r="Q2421" s="252"/>
      <c r="R2421" s="252"/>
      <c r="S2421" s="252"/>
      <c r="T2421" s="25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4" t="s">
        <v>248</v>
      </c>
      <c r="AU2421" s="254" t="s">
        <v>78</v>
      </c>
      <c r="AV2421" s="14" t="s">
        <v>78</v>
      </c>
      <c r="AW2421" s="14" t="s">
        <v>32</v>
      </c>
      <c r="AX2421" s="14" t="s">
        <v>69</v>
      </c>
      <c r="AY2421" s="254" t="s">
        <v>238</v>
      </c>
    </row>
    <row r="2422" s="14" customFormat="1">
      <c r="A2422" s="14"/>
      <c r="B2422" s="244"/>
      <c r="C2422" s="245"/>
      <c r="D2422" s="227" t="s">
        <v>248</v>
      </c>
      <c r="E2422" s="246" t="s">
        <v>19</v>
      </c>
      <c r="F2422" s="247" t="s">
        <v>2121</v>
      </c>
      <c r="G2422" s="245"/>
      <c r="H2422" s="248">
        <v>2.0499999999999998</v>
      </c>
      <c r="I2422" s="249"/>
      <c r="J2422" s="245"/>
      <c r="K2422" s="245"/>
      <c r="L2422" s="250"/>
      <c r="M2422" s="251"/>
      <c r="N2422" s="252"/>
      <c r="O2422" s="252"/>
      <c r="P2422" s="252"/>
      <c r="Q2422" s="252"/>
      <c r="R2422" s="252"/>
      <c r="S2422" s="252"/>
      <c r="T2422" s="253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4" t="s">
        <v>248</v>
      </c>
      <c r="AU2422" s="254" t="s">
        <v>78</v>
      </c>
      <c r="AV2422" s="14" t="s">
        <v>78</v>
      </c>
      <c r="AW2422" s="14" t="s">
        <v>32</v>
      </c>
      <c r="AX2422" s="14" t="s">
        <v>69</v>
      </c>
      <c r="AY2422" s="254" t="s">
        <v>238</v>
      </c>
    </row>
    <row r="2423" s="14" customFormat="1">
      <c r="A2423" s="14"/>
      <c r="B2423" s="244"/>
      <c r="C2423" s="245"/>
      <c r="D2423" s="227" t="s">
        <v>248</v>
      </c>
      <c r="E2423" s="246" t="s">
        <v>19</v>
      </c>
      <c r="F2423" s="247" t="s">
        <v>2122</v>
      </c>
      <c r="G2423" s="245"/>
      <c r="H2423" s="248">
        <v>2.9300000000000002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248</v>
      </c>
      <c r="AU2423" s="254" t="s">
        <v>78</v>
      </c>
      <c r="AV2423" s="14" t="s">
        <v>78</v>
      </c>
      <c r="AW2423" s="14" t="s">
        <v>32</v>
      </c>
      <c r="AX2423" s="14" t="s">
        <v>69</v>
      </c>
      <c r="AY2423" s="254" t="s">
        <v>238</v>
      </c>
    </row>
    <row r="2424" s="14" customFormat="1">
      <c r="A2424" s="14"/>
      <c r="B2424" s="244"/>
      <c r="C2424" s="245"/>
      <c r="D2424" s="227" t="s">
        <v>248</v>
      </c>
      <c r="E2424" s="246" t="s">
        <v>19</v>
      </c>
      <c r="F2424" s="247" t="s">
        <v>2123</v>
      </c>
      <c r="G2424" s="245"/>
      <c r="H2424" s="248">
        <v>1.6000000000000001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248</v>
      </c>
      <c r="AU2424" s="254" t="s">
        <v>78</v>
      </c>
      <c r="AV2424" s="14" t="s">
        <v>78</v>
      </c>
      <c r="AW2424" s="14" t="s">
        <v>32</v>
      </c>
      <c r="AX2424" s="14" t="s">
        <v>69</v>
      </c>
      <c r="AY2424" s="254" t="s">
        <v>238</v>
      </c>
    </row>
    <row r="2425" s="14" customFormat="1">
      <c r="A2425" s="14"/>
      <c r="B2425" s="244"/>
      <c r="C2425" s="245"/>
      <c r="D2425" s="227" t="s">
        <v>248</v>
      </c>
      <c r="E2425" s="246" t="s">
        <v>19</v>
      </c>
      <c r="F2425" s="247" t="s">
        <v>2124</v>
      </c>
      <c r="G2425" s="245"/>
      <c r="H2425" s="248">
        <v>1.6000000000000001</v>
      </c>
      <c r="I2425" s="249"/>
      <c r="J2425" s="245"/>
      <c r="K2425" s="245"/>
      <c r="L2425" s="250"/>
      <c r="M2425" s="251"/>
      <c r="N2425" s="252"/>
      <c r="O2425" s="252"/>
      <c r="P2425" s="252"/>
      <c r="Q2425" s="252"/>
      <c r="R2425" s="252"/>
      <c r="S2425" s="252"/>
      <c r="T2425" s="253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4" t="s">
        <v>248</v>
      </c>
      <c r="AU2425" s="254" t="s">
        <v>78</v>
      </c>
      <c r="AV2425" s="14" t="s">
        <v>78</v>
      </c>
      <c r="AW2425" s="14" t="s">
        <v>32</v>
      </c>
      <c r="AX2425" s="14" t="s">
        <v>69</v>
      </c>
      <c r="AY2425" s="254" t="s">
        <v>238</v>
      </c>
    </row>
    <row r="2426" s="14" customFormat="1">
      <c r="A2426" s="14"/>
      <c r="B2426" s="244"/>
      <c r="C2426" s="245"/>
      <c r="D2426" s="227" t="s">
        <v>248</v>
      </c>
      <c r="E2426" s="246" t="s">
        <v>19</v>
      </c>
      <c r="F2426" s="247" t="s">
        <v>2125</v>
      </c>
      <c r="G2426" s="245"/>
      <c r="H2426" s="248">
        <v>2.0499999999999998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248</v>
      </c>
      <c r="AU2426" s="254" t="s">
        <v>78</v>
      </c>
      <c r="AV2426" s="14" t="s">
        <v>78</v>
      </c>
      <c r="AW2426" s="14" t="s">
        <v>32</v>
      </c>
      <c r="AX2426" s="14" t="s">
        <v>69</v>
      </c>
      <c r="AY2426" s="254" t="s">
        <v>238</v>
      </c>
    </row>
    <row r="2427" s="14" customFormat="1">
      <c r="A2427" s="14"/>
      <c r="B2427" s="244"/>
      <c r="C2427" s="245"/>
      <c r="D2427" s="227" t="s">
        <v>248</v>
      </c>
      <c r="E2427" s="246" t="s">
        <v>19</v>
      </c>
      <c r="F2427" s="247" t="s">
        <v>2126</v>
      </c>
      <c r="G2427" s="245"/>
      <c r="H2427" s="248">
        <v>2.9399999999999999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248</v>
      </c>
      <c r="AU2427" s="254" t="s">
        <v>78</v>
      </c>
      <c r="AV2427" s="14" t="s">
        <v>78</v>
      </c>
      <c r="AW2427" s="14" t="s">
        <v>32</v>
      </c>
      <c r="AX2427" s="14" t="s">
        <v>69</v>
      </c>
      <c r="AY2427" s="254" t="s">
        <v>238</v>
      </c>
    </row>
    <row r="2428" s="16" customFormat="1">
      <c r="A2428" s="16"/>
      <c r="B2428" s="266"/>
      <c r="C2428" s="267"/>
      <c r="D2428" s="227" t="s">
        <v>248</v>
      </c>
      <c r="E2428" s="268" t="s">
        <v>19</v>
      </c>
      <c r="F2428" s="269" t="s">
        <v>541</v>
      </c>
      <c r="G2428" s="267"/>
      <c r="H2428" s="270">
        <v>16.370000000000001</v>
      </c>
      <c r="I2428" s="271"/>
      <c r="J2428" s="267"/>
      <c r="K2428" s="267"/>
      <c r="L2428" s="272"/>
      <c r="M2428" s="273"/>
      <c r="N2428" s="274"/>
      <c r="O2428" s="274"/>
      <c r="P2428" s="274"/>
      <c r="Q2428" s="274"/>
      <c r="R2428" s="274"/>
      <c r="S2428" s="274"/>
      <c r="T2428" s="275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T2428" s="276" t="s">
        <v>248</v>
      </c>
      <c r="AU2428" s="276" t="s">
        <v>78</v>
      </c>
      <c r="AV2428" s="16" t="s">
        <v>109</v>
      </c>
      <c r="AW2428" s="16" t="s">
        <v>32</v>
      </c>
      <c r="AX2428" s="16" t="s">
        <v>69</v>
      </c>
      <c r="AY2428" s="276" t="s">
        <v>238</v>
      </c>
    </row>
    <row r="2429" s="13" customFormat="1">
      <c r="A2429" s="13"/>
      <c r="B2429" s="234"/>
      <c r="C2429" s="235"/>
      <c r="D2429" s="227" t="s">
        <v>248</v>
      </c>
      <c r="E2429" s="236" t="s">
        <v>19</v>
      </c>
      <c r="F2429" s="237" t="s">
        <v>549</v>
      </c>
      <c r="G2429" s="235"/>
      <c r="H2429" s="236" t="s">
        <v>19</v>
      </c>
      <c r="I2429" s="238"/>
      <c r="J2429" s="235"/>
      <c r="K2429" s="235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248</v>
      </c>
      <c r="AU2429" s="243" t="s">
        <v>78</v>
      </c>
      <c r="AV2429" s="13" t="s">
        <v>76</v>
      </c>
      <c r="AW2429" s="13" t="s">
        <v>32</v>
      </c>
      <c r="AX2429" s="13" t="s">
        <v>69</v>
      </c>
      <c r="AY2429" s="243" t="s">
        <v>238</v>
      </c>
    </row>
    <row r="2430" s="14" customFormat="1">
      <c r="A2430" s="14"/>
      <c r="B2430" s="244"/>
      <c r="C2430" s="245"/>
      <c r="D2430" s="227" t="s">
        <v>248</v>
      </c>
      <c r="E2430" s="246" t="s">
        <v>19</v>
      </c>
      <c r="F2430" s="247" t="s">
        <v>2127</v>
      </c>
      <c r="G2430" s="245"/>
      <c r="H2430" s="248">
        <v>6.5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248</v>
      </c>
      <c r="AU2430" s="254" t="s">
        <v>78</v>
      </c>
      <c r="AV2430" s="14" t="s">
        <v>78</v>
      </c>
      <c r="AW2430" s="14" t="s">
        <v>32</v>
      </c>
      <c r="AX2430" s="14" t="s">
        <v>69</v>
      </c>
      <c r="AY2430" s="254" t="s">
        <v>238</v>
      </c>
    </row>
    <row r="2431" s="14" customFormat="1">
      <c r="A2431" s="14"/>
      <c r="B2431" s="244"/>
      <c r="C2431" s="245"/>
      <c r="D2431" s="227" t="s">
        <v>248</v>
      </c>
      <c r="E2431" s="246" t="s">
        <v>19</v>
      </c>
      <c r="F2431" s="247" t="s">
        <v>2128</v>
      </c>
      <c r="G2431" s="245"/>
      <c r="H2431" s="248">
        <v>1.6000000000000001</v>
      </c>
      <c r="I2431" s="249"/>
      <c r="J2431" s="245"/>
      <c r="K2431" s="245"/>
      <c r="L2431" s="250"/>
      <c r="M2431" s="251"/>
      <c r="N2431" s="252"/>
      <c r="O2431" s="252"/>
      <c r="P2431" s="252"/>
      <c r="Q2431" s="252"/>
      <c r="R2431" s="252"/>
      <c r="S2431" s="252"/>
      <c r="T2431" s="25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4" t="s">
        <v>248</v>
      </c>
      <c r="AU2431" s="254" t="s">
        <v>78</v>
      </c>
      <c r="AV2431" s="14" t="s">
        <v>78</v>
      </c>
      <c r="AW2431" s="14" t="s">
        <v>32</v>
      </c>
      <c r="AX2431" s="14" t="s">
        <v>69</v>
      </c>
      <c r="AY2431" s="254" t="s">
        <v>238</v>
      </c>
    </row>
    <row r="2432" s="14" customFormat="1">
      <c r="A2432" s="14"/>
      <c r="B2432" s="244"/>
      <c r="C2432" s="245"/>
      <c r="D2432" s="227" t="s">
        <v>248</v>
      </c>
      <c r="E2432" s="246" t="s">
        <v>19</v>
      </c>
      <c r="F2432" s="247" t="s">
        <v>2129</v>
      </c>
      <c r="G2432" s="245"/>
      <c r="H2432" s="248">
        <v>5.2999999999999998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248</v>
      </c>
      <c r="AU2432" s="254" t="s">
        <v>78</v>
      </c>
      <c r="AV2432" s="14" t="s">
        <v>78</v>
      </c>
      <c r="AW2432" s="14" t="s">
        <v>32</v>
      </c>
      <c r="AX2432" s="14" t="s">
        <v>69</v>
      </c>
      <c r="AY2432" s="254" t="s">
        <v>238</v>
      </c>
    </row>
    <row r="2433" s="16" customFormat="1">
      <c r="A2433" s="16"/>
      <c r="B2433" s="266"/>
      <c r="C2433" s="267"/>
      <c r="D2433" s="227" t="s">
        <v>248</v>
      </c>
      <c r="E2433" s="268" t="s">
        <v>19</v>
      </c>
      <c r="F2433" s="269" t="s">
        <v>550</v>
      </c>
      <c r="G2433" s="267"/>
      <c r="H2433" s="270">
        <v>13.4</v>
      </c>
      <c r="I2433" s="271"/>
      <c r="J2433" s="267"/>
      <c r="K2433" s="267"/>
      <c r="L2433" s="272"/>
      <c r="M2433" s="273"/>
      <c r="N2433" s="274"/>
      <c r="O2433" s="274"/>
      <c r="P2433" s="274"/>
      <c r="Q2433" s="274"/>
      <c r="R2433" s="274"/>
      <c r="S2433" s="274"/>
      <c r="T2433" s="275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T2433" s="276" t="s">
        <v>248</v>
      </c>
      <c r="AU2433" s="276" t="s">
        <v>78</v>
      </c>
      <c r="AV2433" s="16" t="s">
        <v>109</v>
      </c>
      <c r="AW2433" s="16" t="s">
        <v>32</v>
      </c>
      <c r="AX2433" s="16" t="s">
        <v>69</v>
      </c>
      <c r="AY2433" s="276" t="s">
        <v>238</v>
      </c>
    </row>
    <row r="2434" s="15" customFormat="1">
      <c r="A2434" s="15"/>
      <c r="B2434" s="255"/>
      <c r="C2434" s="256"/>
      <c r="D2434" s="227" t="s">
        <v>248</v>
      </c>
      <c r="E2434" s="257" t="s">
        <v>19</v>
      </c>
      <c r="F2434" s="258" t="s">
        <v>253</v>
      </c>
      <c r="G2434" s="256"/>
      <c r="H2434" s="259">
        <v>52.909999999999997</v>
      </c>
      <c r="I2434" s="260"/>
      <c r="J2434" s="256"/>
      <c r="K2434" s="256"/>
      <c r="L2434" s="261"/>
      <c r="M2434" s="262"/>
      <c r="N2434" s="263"/>
      <c r="O2434" s="263"/>
      <c r="P2434" s="263"/>
      <c r="Q2434" s="263"/>
      <c r="R2434" s="263"/>
      <c r="S2434" s="263"/>
      <c r="T2434" s="264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65" t="s">
        <v>248</v>
      </c>
      <c r="AU2434" s="265" t="s">
        <v>78</v>
      </c>
      <c r="AV2434" s="15" t="s">
        <v>244</v>
      </c>
      <c r="AW2434" s="15" t="s">
        <v>32</v>
      </c>
      <c r="AX2434" s="15" t="s">
        <v>76</v>
      </c>
      <c r="AY2434" s="265" t="s">
        <v>238</v>
      </c>
    </row>
    <row r="2435" s="2" customFormat="1" ht="16.5" customHeight="1">
      <c r="A2435" s="39"/>
      <c r="B2435" s="40"/>
      <c r="C2435" s="214" t="s">
        <v>2130</v>
      </c>
      <c r="D2435" s="214" t="s">
        <v>240</v>
      </c>
      <c r="E2435" s="215" t="s">
        <v>2131</v>
      </c>
      <c r="F2435" s="216" t="s">
        <v>2132</v>
      </c>
      <c r="G2435" s="217" t="s">
        <v>112</v>
      </c>
      <c r="H2435" s="218">
        <v>52.909999999999997</v>
      </c>
      <c r="I2435" s="219"/>
      <c r="J2435" s="220">
        <f>ROUND(I2435*H2435,2)</f>
        <v>0</v>
      </c>
      <c r="K2435" s="216" t="s">
        <v>243</v>
      </c>
      <c r="L2435" s="45"/>
      <c r="M2435" s="221" t="s">
        <v>19</v>
      </c>
      <c r="N2435" s="222" t="s">
        <v>40</v>
      </c>
      <c r="O2435" s="85"/>
      <c r="P2435" s="223">
        <f>O2435*H2435</f>
        <v>0</v>
      </c>
      <c r="Q2435" s="223">
        <v>0</v>
      </c>
      <c r="R2435" s="223">
        <f>Q2435*H2435</f>
        <v>0</v>
      </c>
      <c r="S2435" s="223">
        <v>0</v>
      </c>
      <c r="T2435" s="224">
        <f>S2435*H2435</f>
        <v>0</v>
      </c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R2435" s="225" t="s">
        <v>295</v>
      </c>
      <c r="AT2435" s="225" t="s">
        <v>240</v>
      </c>
      <c r="AU2435" s="225" t="s">
        <v>78</v>
      </c>
      <c r="AY2435" s="18" t="s">
        <v>238</v>
      </c>
      <c r="BE2435" s="226">
        <f>IF(N2435="základní",J2435,0)</f>
        <v>0</v>
      </c>
      <c r="BF2435" s="226">
        <f>IF(N2435="snížená",J2435,0)</f>
        <v>0</v>
      </c>
      <c r="BG2435" s="226">
        <f>IF(N2435="zákl. přenesená",J2435,0)</f>
        <v>0</v>
      </c>
      <c r="BH2435" s="226">
        <f>IF(N2435="sníž. přenesená",J2435,0)</f>
        <v>0</v>
      </c>
      <c r="BI2435" s="226">
        <f>IF(N2435="nulová",J2435,0)</f>
        <v>0</v>
      </c>
      <c r="BJ2435" s="18" t="s">
        <v>76</v>
      </c>
      <c r="BK2435" s="226">
        <f>ROUND(I2435*H2435,2)</f>
        <v>0</v>
      </c>
      <c r="BL2435" s="18" t="s">
        <v>295</v>
      </c>
      <c r="BM2435" s="225" t="s">
        <v>2133</v>
      </c>
    </row>
    <row r="2436" s="2" customFormat="1">
      <c r="A2436" s="39"/>
      <c r="B2436" s="40"/>
      <c r="C2436" s="41"/>
      <c r="D2436" s="227" t="s">
        <v>245</v>
      </c>
      <c r="E2436" s="41"/>
      <c r="F2436" s="228" t="s">
        <v>2132</v>
      </c>
      <c r="G2436" s="41"/>
      <c r="H2436" s="41"/>
      <c r="I2436" s="229"/>
      <c r="J2436" s="41"/>
      <c r="K2436" s="41"/>
      <c r="L2436" s="45"/>
      <c r="M2436" s="230"/>
      <c r="N2436" s="231"/>
      <c r="O2436" s="85"/>
      <c r="P2436" s="85"/>
      <c r="Q2436" s="85"/>
      <c r="R2436" s="85"/>
      <c r="S2436" s="85"/>
      <c r="T2436" s="86"/>
      <c r="U2436" s="39"/>
      <c r="V2436" s="39"/>
      <c r="W2436" s="39"/>
      <c r="X2436" s="39"/>
      <c r="Y2436" s="39"/>
      <c r="Z2436" s="39"/>
      <c r="AA2436" s="39"/>
      <c r="AB2436" s="39"/>
      <c r="AC2436" s="39"/>
      <c r="AD2436" s="39"/>
      <c r="AE2436" s="39"/>
      <c r="AT2436" s="18" t="s">
        <v>245</v>
      </c>
      <c r="AU2436" s="18" t="s">
        <v>78</v>
      </c>
    </row>
    <row r="2437" s="2" customFormat="1">
      <c r="A2437" s="39"/>
      <c r="B2437" s="40"/>
      <c r="C2437" s="41"/>
      <c r="D2437" s="232" t="s">
        <v>246</v>
      </c>
      <c r="E2437" s="41"/>
      <c r="F2437" s="233" t="s">
        <v>2134</v>
      </c>
      <c r="G2437" s="41"/>
      <c r="H2437" s="41"/>
      <c r="I2437" s="229"/>
      <c r="J2437" s="41"/>
      <c r="K2437" s="41"/>
      <c r="L2437" s="45"/>
      <c r="M2437" s="230"/>
      <c r="N2437" s="231"/>
      <c r="O2437" s="85"/>
      <c r="P2437" s="85"/>
      <c r="Q2437" s="85"/>
      <c r="R2437" s="85"/>
      <c r="S2437" s="85"/>
      <c r="T2437" s="86"/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T2437" s="18" t="s">
        <v>246</v>
      </c>
      <c r="AU2437" s="18" t="s">
        <v>78</v>
      </c>
    </row>
    <row r="2438" s="13" customFormat="1">
      <c r="A2438" s="13"/>
      <c r="B2438" s="234"/>
      <c r="C2438" s="235"/>
      <c r="D2438" s="227" t="s">
        <v>248</v>
      </c>
      <c r="E2438" s="236" t="s">
        <v>19</v>
      </c>
      <c r="F2438" s="237" t="s">
        <v>2135</v>
      </c>
      <c r="G2438" s="235"/>
      <c r="H2438" s="236" t="s">
        <v>19</v>
      </c>
      <c r="I2438" s="238"/>
      <c r="J2438" s="235"/>
      <c r="K2438" s="235"/>
      <c r="L2438" s="239"/>
      <c r="M2438" s="240"/>
      <c r="N2438" s="241"/>
      <c r="O2438" s="241"/>
      <c r="P2438" s="241"/>
      <c r="Q2438" s="241"/>
      <c r="R2438" s="241"/>
      <c r="S2438" s="241"/>
      <c r="T2438" s="24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3" t="s">
        <v>248</v>
      </c>
      <c r="AU2438" s="243" t="s">
        <v>78</v>
      </c>
      <c r="AV2438" s="13" t="s">
        <v>76</v>
      </c>
      <c r="AW2438" s="13" t="s">
        <v>32</v>
      </c>
      <c r="AX2438" s="13" t="s">
        <v>69</v>
      </c>
      <c r="AY2438" s="243" t="s">
        <v>238</v>
      </c>
    </row>
    <row r="2439" s="14" customFormat="1">
      <c r="A2439" s="14"/>
      <c r="B2439" s="244"/>
      <c r="C2439" s="245"/>
      <c r="D2439" s="227" t="s">
        <v>248</v>
      </c>
      <c r="E2439" s="246" t="s">
        <v>19</v>
      </c>
      <c r="F2439" s="247" t="s">
        <v>2136</v>
      </c>
      <c r="G2439" s="245"/>
      <c r="H2439" s="248">
        <v>52.909999999999997</v>
      </c>
      <c r="I2439" s="249"/>
      <c r="J2439" s="245"/>
      <c r="K2439" s="245"/>
      <c r="L2439" s="250"/>
      <c r="M2439" s="251"/>
      <c r="N2439" s="252"/>
      <c r="O2439" s="252"/>
      <c r="P2439" s="252"/>
      <c r="Q2439" s="252"/>
      <c r="R2439" s="252"/>
      <c r="S2439" s="252"/>
      <c r="T2439" s="253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4" t="s">
        <v>248</v>
      </c>
      <c r="AU2439" s="254" t="s">
        <v>78</v>
      </c>
      <c r="AV2439" s="14" t="s">
        <v>78</v>
      </c>
      <c r="AW2439" s="14" t="s">
        <v>32</v>
      </c>
      <c r="AX2439" s="14" t="s">
        <v>69</v>
      </c>
      <c r="AY2439" s="254" t="s">
        <v>238</v>
      </c>
    </row>
    <row r="2440" s="15" customFormat="1">
      <c r="A2440" s="15"/>
      <c r="B2440" s="255"/>
      <c r="C2440" s="256"/>
      <c r="D2440" s="227" t="s">
        <v>248</v>
      </c>
      <c r="E2440" s="257" t="s">
        <v>19</v>
      </c>
      <c r="F2440" s="258" t="s">
        <v>253</v>
      </c>
      <c r="G2440" s="256"/>
      <c r="H2440" s="259">
        <v>52.909999999999997</v>
      </c>
      <c r="I2440" s="260"/>
      <c r="J2440" s="256"/>
      <c r="K2440" s="256"/>
      <c r="L2440" s="261"/>
      <c r="M2440" s="262"/>
      <c r="N2440" s="263"/>
      <c r="O2440" s="263"/>
      <c r="P2440" s="263"/>
      <c r="Q2440" s="263"/>
      <c r="R2440" s="263"/>
      <c r="S2440" s="263"/>
      <c r="T2440" s="264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65" t="s">
        <v>248</v>
      </c>
      <c r="AU2440" s="265" t="s">
        <v>78</v>
      </c>
      <c r="AV2440" s="15" t="s">
        <v>244</v>
      </c>
      <c r="AW2440" s="15" t="s">
        <v>32</v>
      </c>
      <c r="AX2440" s="15" t="s">
        <v>76</v>
      </c>
      <c r="AY2440" s="265" t="s">
        <v>238</v>
      </c>
    </row>
    <row r="2441" s="2" customFormat="1" ht="24.15" customHeight="1">
      <c r="A2441" s="39"/>
      <c r="B2441" s="40"/>
      <c r="C2441" s="277" t="s">
        <v>1512</v>
      </c>
      <c r="D2441" s="277" t="s">
        <v>425</v>
      </c>
      <c r="E2441" s="278" t="s">
        <v>2137</v>
      </c>
      <c r="F2441" s="279" t="s">
        <v>2138</v>
      </c>
      <c r="G2441" s="280" t="s">
        <v>112</v>
      </c>
      <c r="H2441" s="281">
        <v>59.444000000000003</v>
      </c>
      <c r="I2441" s="282"/>
      <c r="J2441" s="283">
        <f>ROUND(I2441*H2441,2)</f>
        <v>0</v>
      </c>
      <c r="K2441" s="279" t="s">
        <v>243</v>
      </c>
      <c r="L2441" s="284"/>
      <c r="M2441" s="285" t="s">
        <v>19</v>
      </c>
      <c r="N2441" s="286" t="s">
        <v>40</v>
      </c>
      <c r="O2441" s="85"/>
      <c r="P2441" s="223">
        <f>O2441*H2441</f>
        <v>0</v>
      </c>
      <c r="Q2441" s="223">
        <v>0.00016000000000000001</v>
      </c>
      <c r="R2441" s="223">
        <f>Q2441*H2441</f>
        <v>0.0095110400000000019</v>
      </c>
      <c r="S2441" s="223">
        <v>0</v>
      </c>
      <c r="T2441" s="224">
        <f>S2441*H2441</f>
        <v>0</v>
      </c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R2441" s="225" t="s">
        <v>371</v>
      </c>
      <c r="AT2441" s="225" t="s">
        <v>425</v>
      </c>
      <c r="AU2441" s="225" t="s">
        <v>78</v>
      </c>
      <c r="AY2441" s="18" t="s">
        <v>238</v>
      </c>
      <c r="BE2441" s="226">
        <f>IF(N2441="základní",J2441,0)</f>
        <v>0</v>
      </c>
      <c r="BF2441" s="226">
        <f>IF(N2441="snížená",J2441,0)</f>
        <v>0</v>
      </c>
      <c r="BG2441" s="226">
        <f>IF(N2441="zákl. přenesená",J2441,0)</f>
        <v>0</v>
      </c>
      <c r="BH2441" s="226">
        <f>IF(N2441="sníž. přenesená",J2441,0)</f>
        <v>0</v>
      </c>
      <c r="BI2441" s="226">
        <f>IF(N2441="nulová",J2441,0)</f>
        <v>0</v>
      </c>
      <c r="BJ2441" s="18" t="s">
        <v>76</v>
      </c>
      <c r="BK2441" s="226">
        <f>ROUND(I2441*H2441,2)</f>
        <v>0</v>
      </c>
      <c r="BL2441" s="18" t="s">
        <v>295</v>
      </c>
      <c r="BM2441" s="225" t="s">
        <v>2139</v>
      </c>
    </row>
    <row r="2442" s="2" customFormat="1">
      <c r="A2442" s="39"/>
      <c r="B2442" s="40"/>
      <c r="C2442" s="41"/>
      <c r="D2442" s="227" t="s">
        <v>245</v>
      </c>
      <c r="E2442" s="41"/>
      <c r="F2442" s="228" t="s">
        <v>2138</v>
      </c>
      <c r="G2442" s="41"/>
      <c r="H2442" s="41"/>
      <c r="I2442" s="229"/>
      <c r="J2442" s="41"/>
      <c r="K2442" s="41"/>
      <c r="L2442" s="45"/>
      <c r="M2442" s="230"/>
      <c r="N2442" s="231"/>
      <c r="O2442" s="85"/>
      <c r="P2442" s="85"/>
      <c r="Q2442" s="85"/>
      <c r="R2442" s="85"/>
      <c r="S2442" s="85"/>
      <c r="T2442" s="86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39"/>
      <c r="AE2442" s="39"/>
      <c r="AT2442" s="18" t="s">
        <v>245</v>
      </c>
      <c r="AU2442" s="18" t="s">
        <v>78</v>
      </c>
    </row>
    <row r="2443" s="14" customFormat="1">
      <c r="A2443" s="14"/>
      <c r="B2443" s="244"/>
      <c r="C2443" s="245"/>
      <c r="D2443" s="227" t="s">
        <v>248</v>
      </c>
      <c r="E2443" s="246" t="s">
        <v>19</v>
      </c>
      <c r="F2443" s="247" t="s">
        <v>2140</v>
      </c>
      <c r="G2443" s="245"/>
      <c r="H2443" s="248">
        <v>59.444384999999997</v>
      </c>
      <c r="I2443" s="249"/>
      <c r="J2443" s="245"/>
      <c r="K2443" s="245"/>
      <c r="L2443" s="250"/>
      <c r="M2443" s="251"/>
      <c r="N2443" s="252"/>
      <c r="O2443" s="252"/>
      <c r="P2443" s="252"/>
      <c r="Q2443" s="252"/>
      <c r="R2443" s="252"/>
      <c r="S2443" s="252"/>
      <c r="T2443" s="253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4" t="s">
        <v>248</v>
      </c>
      <c r="AU2443" s="254" t="s">
        <v>78</v>
      </c>
      <c r="AV2443" s="14" t="s">
        <v>78</v>
      </c>
      <c r="AW2443" s="14" t="s">
        <v>32</v>
      </c>
      <c r="AX2443" s="14" t="s">
        <v>69</v>
      </c>
      <c r="AY2443" s="254" t="s">
        <v>238</v>
      </c>
    </row>
    <row r="2444" s="15" customFormat="1">
      <c r="A2444" s="15"/>
      <c r="B2444" s="255"/>
      <c r="C2444" s="256"/>
      <c r="D2444" s="227" t="s">
        <v>248</v>
      </c>
      <c r="E2444" s="257" t="s">
        <v>19</v>
      </c>
      <c r="F2444" s="258" t="s">
        <v>253</v>
      </c>
      <c r="G2444" s="256"/>
      <c r="H2444" s="259">
        <v>59.444384999999997</v>
      </c>
      <c r="I2444" s="260"/>
      <c r="J2444" s="256"/>
      <c r="K2444" s="256"/>
      <c r="L2444" s="261"/>
      <c r="M2444" s="262"/>
      <c r="N2444" s="263"/>
      <c r="O2444" s="263"/>
      <c r="P2444" s="263"/>
      <c r="Q2444" s="263"/>
      <c r="R2444" s="263"/>
      <c r="S2444" s="263"/>
      <c r="T2444" s="264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65" t="s">
        <v>248</v>
      </c>
      <c r="AU2444" s="265" t="s">
        <v>78</v>
      </c>
      <c r="AV2444" s="15" t="s">
        <v>244</v>
      </c>
      <c r="AW2444" s="15" t="s">
        <v>32</v>
      </c>
      <c r="AX2444" s="15" t="s">
        <v>76</v>
      </c>
      <c r="AY2444" s="265" t="s">
        <v>238</v>
      </c>
    </row>
    <row r="2445" s="2" customFormat="1" ht="21.75" customHeight="1">
      <c r="A2445" s="39"/>
      <c r="B2445" s="40"/>
      <c r="C2445" s="214" t="s">
        <v>2141</v>
      </c>
      <c r="D2445" s="214" t="s">
        <v>240</v>
      </c>
      <c r="E2445" s="215" t="s">
        <v>2142</v>
      </c>
      <c r="F2445" s="216" t="s">
        <v>2143</v>
      </c>
      <c r="G2445" s="217" t="s">
        <v>112</v>
      </c>
      <c r="H2445" s="218">
        <v>25.09</v>
      </c>
      <c r="I2445" s="219"/>
      <c r="J2445" s="220">
        <f>ROUND(I2445*H2445,2)</f>
        <v>0</v>
      </c>
      <c r="K2445" s="216" t="s">
        <v>243</v>
      </c>
      <c r="L2445" s="45"/>
      <c r="M2445" s="221" t="s">
        <v>19</v>
      </c>
      <c r="N2445" s="222" t="s">
        <v>40</v>
      </c>
      <c r="O2445" s="85"/>
      <c r="P2445" s="223">
        <f>O2445*H2445</f>
        <v>0</v>
      </c>
      <c r="Q2445" s="223">
        <v>0</v>
      </c>
      <c r="R2445" s="223">
        <f>Q2445*H2445</f>
        <v>0</v>
      </c>
      <c r="S2445" s="223">
        <v>0</v>
      </c>
      <c r="T2445" s="224">
        <f>S2445*H2445</f>
        <v>0</v>
      </c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39"/>
      <c r="AE2445" s="39"/>
      <c r="AR2445" s="225" t="s">
        <v>295</v>
      </c>
      <c r="AT2445" s="225" t="s">
        <v>240</v>
      </c>
      <c r="AU2445" s="225" t="s">
        <v>78</v>
      </c>
      <c r="AY2445" s="18" t="s">
        <v>238</v>
      </c>
      <c r="BE2445" s="226">
        <f>IF(N2445="základní",J2445,0)</f>
        <v>0</v>
      </c>
      <c r="BF2445" s="226">
        <f>IF(N2445="snížená",J2445,0)</f>
        <v>0</v>
      </c>
      <c r="BG2445" s="226">
        <f>IF(N2445="zákl. přenesená",J2445,0)</f>
        <v>0</v>
      </c>
      <c r="BH2445" s="226">
        <f>IF(N2445="sníž. přenesená",J2445,0)</f>
        <v>0</v>
      </c>
      <c r="BI2445" s="226">
        <f>IF(N2445="nulová",J2445,0)</f>
        <v>0</v>
      </c>
      <c r="BJ2445" s="18" t="s">
        <v>76</v>
      </c>
      <c r="BK2445" s="226">
        <f>ROUND(I2445*H2445,2)</f>
        <v>0</v>
      </c>
      <c r="BL2445" s="18" t="s">
        <v>295</v>
      </c>
      <c r="BM2445" s="225" t="s">
        <v>2144</v>
      </c>
    </row>
    <row r="2446" s="2" customFormat="1">
      <c r="A2446" s="39"/>
      <c r="B2446" s="40"/>
      <c r="C2446" s="41"/>
      <c r="D2446" s="227" t="s">
        <v>245</v>
      </c>
      <c r="E2446" s="41"/>
      <c r="F2446" s="228" t="s">
        <v>2143</v>
      </c>
      <c r="G2446" s="41"/>
      <c r="H2446" s="41"/>
      <c r="I2446" s="229"/>
      <c r="J2446" s="41"/>
      <c r="K2446" s="41"/>
      <c r="L2446" s="45"/>
      <c r="M2446" s="230"/>
      <c r="N2446" s="231"/>
      <c r="O2446" s="85"/>
      <c r="P2446" s="85"/>
      <c r="Q2446" s="85"/>
      <c r="R2446" s="85"/>
      <c r="S2446" s="85"/>
      <c r="T2446" s="86"/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39"/>
      <c r="AE2446" s="39"/>
      <c r="AT2446" s="18" t="s">
        <v>245</v>
      </c>
      <c r="AU2446" s="18" t="s">
        <v>78</v>
      </c>
    </row>
    <row r="2447" s="2" customFormat="1">
      <c r="A2447" s="39"/>
      <c r="B2447" s="40"/>
      <c r="C2447" s="41"/>
      <c r="D2447" s="232" t="s">
        <v>246</v>
      </c>
      <c r="E2447" s="41"/>
      <c r="F2447" s="233" t="s">
        <v>2145</v>
      </c>
      <c r="G2447" s="41"/>
      <c r="H2447" s="41"/>
      <c r="I2447" s="229"/>
      <c r="J2447" s="41"/>
      <c r="K2447" s="41"/>
      <c r="L2447" s="45"/>
      <c r="M2447" s="230"/>
      <c r="N2447" s="231"/>
      <c r="O2447" s="85"/>
      <c r="P2447" s="85"/>
      <c r="Q2447" s="85"/>
      <c r="R2447" s="85"/>
      <c r="S2447" s="85"/>
      <c r="T2447" s="86"/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T2447" s="18" t="s">
        <v>246</v>
      </c>
      <c r="AU2447" s="18" t="s">
        <v>78</v>
      </c>
    </row>
    <row r="2448" s="13" customFormat="1">
      <c r="A2448" s="13"/>
      <c r="B2448" s="234"/>
      <c r="C2448" s="235"/>
      <c r="D2448" s="227" t="s">
        <v>248</v>
      </c>
      <c r="E2448" s="236" t="s">
        <v>19</v>
      </c>
      <c r="F2448" s="237" t="s">
        <v>341</v>
      </c>
      <c r="G2448" s="235"/>
      <c r="H2448" s="236" t="s">
        <v>19</v>
      </c>
      <c r="I2448" s="238"/>
      <c r="J2448" s="235"/>
      <c r="K2448" s="235"/>
      <c r="L2448" s="239"/>
      <c r="M2448" s="240"/>
      <c r="N2448" s="241"/>
      <c r="O2448" s="241"/>
      <c r="P2448" s="241"/>
      <c r="Q2448" s="241"/>
      <c r="R2448" s="241"/>
      <c r="S2448" s="241"/>
      <c r="T2448" s="242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3" t="s">
        <v>248</v>
      </c>
      <c r="AU2448" s="243" t="s">
        <v>78</v>
      </c>
      <c r="AV2448" s="13" t="s">
        <v>76</v>
      </c>
      <c r="AW2448" s="13" t="s">
        <v>32</v>
      </c>
      <c r="AX2448" s="13" t="s">
        <v>69</v>
      </c>
      <c r="AY2448" s="243" t="s">
        <v>238</v>
      </c>
    </row>
    <row r="2449" s="14" customFormat="1">
      <c r="A2449" s="14"/>
      <c r="B2449" s="244"/>
      <c r="C2449" s="245"/>
      <c r="D2449" s="227" t="s">
        <v>248</v>
      </c>
      <c r="E2449" s="246" t="s">
        <v>19</v>
      </c>
      <c r="F2449" s="247" t="s">
        <v>1021</v>
      </c>
      <c r="G2449" s="245"/>
      <c r="H2449" s="248">
        <v>1.71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248</v>
      </c>
      <c r="AU2449" s="254" t="s">
        <v>78</v>
      </c>
      <c r="AV2449" s="14" t="s">
        <v>78</v>
      </c>
      <c r="AW2449" s="14" t="s">
        <v>32</v>
      </c>
      <c r="AX2449" s="14" t="s">
        <v>69</v>
      </c>
      <c r="AY2449" s="254" t="s">
        <v>238</v>
      </c>
    </row>
    <row r="2450" s="14" customFormat="1">
      <c r="A2450" s="14"/>
      <c r="B2450" s="244"/>
      <c r="C2450" s="245"/>
      <c r="D2450" s="227" t="s">
        <v>248</v>
      </c>
      <c r="E2450" s="246" t="s">
        <v>19</v>
      </c>
      <c r="F2450" s="247" t="s">
        <v>768</v>
      </c>
      <c r="G2450" s="245"/>
      <c r="H2450" s="248">
        <v>1.97</v>
      </c>
      <c r="I2450" s="249"/>
      <c r="J2450" s="245"/>
      <c r="K2450" s="245"/>
      <c r="L2450" s="250"/>
      <c r="M2450" s="251"/>
      <c r="N2450" s="252"/>
      <c r="O2450" s="252"/>
      <c r="P2450" s="252"/>
      <c r="Q2450" s="252"/>
      <c r="R2450" s="252"/>
      <c r="S2450" s="252"/>
      <c r="T2450" s="253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4" t="s">
        <v>248</v>
      </c>
      <c r="AU2450" s="254" t="s">
        <v>78</v>
      </c>
      <c r="AV2450" s="14" t="s">
        <v>78</v>
      </c>
      <c r="AW2450" s="14" t="s">
        <v>32</v>
      </c>
      <c r="AX2450" s="14" t="s">
        <v>69</v>
      </c>
      <c r="AY2450" s="254" t="s">
        <v>238</v>
      </c>
    </row>
    <row r="2451" s="14" customFormat="1">
      <c r="A2451" s="14"/>
      <c r="B2451" s="244"/>
      <c r="C2451" s="245"/>
      <c r="D2451" s="227" t="s">
        <v>248</v>
      </c>
      <c r="E2451" s="246" t="s">
        <v>19</v>
      </c>
      <c r="F2451" s="247" t="s">
        <v>769</v>
      </c>
      <c r="G2451" s="245"/>
      <c r="H2451" s="248">
        <v>2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248</v>
      </c>
      <c r="AU2451" s="254" t="s">
        <v>78</v>
      </c>
      <c r="AV2451" s="14" t="s">
        <v>78</v>
      </c>
      <c r="AW2451" s="14" t="s">
        <v>32</v>
      </c>
      <c r="AX2451" s="14" t="s">
        <v>69</v>
      </c>
      <c r="AY2451" s="254" t="s">
        <v>238</v>
      </c>
    </row>
    <row r="2452" s="14" customFormat="1">
      <c r="A2452" s="14"/>
      <c r="B2452" s="244"/>
      <c r="C2452" s="245"/>
      <c r="D2452" s="227" t="s">
        <v>248</v>
      </c>
      <c r="E2452" s="246" t="s">
        <v>19</v>
      </c>
      <c r="F2452" s="247" t="s">
        <v>770</v>
      </c>
      <c r="G2452" s="245"/>
      <c r="H2452" s="248">
        <v>1.44</v>
      </c>
      <c r="I2452" s="249"/>
      <c r="J2452" s="245"/>
      <c r="K2452" s="245"/>
      <c r="L2452" s="250"/>
      <c r="M2452" s="251"/>
      <c r="N2452" s="252"/>
      <c r="O2452" s="252"/>
      <c r="P2452" s="252"/>
      <c r="Q2452" s="252"/>
      <c r="R2452" s="252"/>
      <c r="S2452" s="252"/>
      <c r="T2452" s="253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4" t="s">
        <v>248</v>
      </c>
      <c r="AU2452" s="254" t="s">
        <v>78</v>
      </c>
      <c r="AV2452" s="14" t="s">
        <v>78</v>
      </c>
      <c r="AW2452" s="14" t="s">
        <v>32</v>
      </c>
      <c r="AX2452" s="14" t="s">
        <v>69</v>
      </c>
      <c r="AY2452" s="254" t="s">
        <v>238</v>
      </c>
    </row>
    <row r="2453" s="16" customFormat="1">
      <c r="A2453" s="16"/>
      <c r="B2453" s="266"/>
      <c r="C2453" s="267"/>
      <c r="D2453" s="227" t="s">
        <v>248</v>
      </c>
      <c r="E2453" s="268" t="s">
        <v>19</v>
      </c>
      <c r="F2453" s="269" t="s">
        <v>264</v>
      </c>
      <c r="G2453" s="267"/>
      <c r="H2453" s="270">
        <v>7.1200000000000001</v>
      </c>
      <c r="I2453" s="271"/>
      <c r="J2453" s="267"/>
      <c r="K2453" s="267"/>
      <c r="L2453" s="272"/>
      <c r="M2453" s="273"/>
      <c r="N2453" s="274"/>
      <c r="O2453" s="274"/>
      <c r="P2453" s="274"/>
      <c r="Q2453" s="274"/>
      <c r="R2453" s="274"/>
      <c r="S2453" s="274"/>
      <c r="T2453" s="275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76" t="s">
        <v>248</v>
      </c>
      <c r="AU2453" s="276" t="s">
        <v>78</v>
      </c>
      <c r="AV2453" s="16" t="s">
        <v>109</v>
      </c>
      <c r="AW2453" s="16" t="s">
        <v>32</v>
      </c>
      <c r="AX2453" s="16" t="s">
        <v>69</v>
      </c>
      <c r="AY2453" s="276" t="s">
        <v>238</v>
      </c>
    </row>
    <row r="2454" s="13" customFormat="1">
      <c r="A2454" s="13"/>
      <c r="B2454" s="234"/>
      <c r="C2454" s="235"/>
      <c r="D2454" s="227" t="s">
        <v>248</v>
      </c>
      <c r="E2454" s="236" t="s">
        <v>19</v>
      </c>
      <c r="F2454" s="237" t="s">
        <v>540</v>
      </c>
      <c r="G2454" s="235"/>
      <c r="H2454" s="236" t="s">
        <v>19</v>
      </c>
      <c r="I2454" s="238"/>
      <c r="J2454" s="235"/>
      <c r="K2454" s="235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248</v>
      </c>
      <c r="AU2454" s="243" t="s">
        <v>78</v>
      </c>
      <c r="AV2454" s="13" t="s">
        <v>76</v>
      </c>
      <c r="AW2454" s="13" t="s">
        <v>32</v>
      </c>
      <c r="AX2454" s="13" t="s">
        <v>69</v>
      </c>
      <c r="AY2454" s="243" t="s">
        <v>238</v>
      </c>
    </row>
    <row r="2455" s="14" customFormat="1">
      <c r="A2455" s="14"/>
      <c r="B2455" s="244"/>
      <c r="C2455" s="245"/>
      <c r="D2455" s="227" t="s">
        <v>248</v>
      </c>
      <c r="E2455" s="246" t="s">
        <v>19</v>
      </c>
      <c r="F2455" s="247" t="s">
        <v>2119</v>
      </c>
      <c r="G2455" s="245"/>
      <c r="H2455" s="248">
        <v>1.6000000000000001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248</v>
      </c>
      <c r="AU2455" s="254" t="s">
        <v>78</v>
      </c>
      <c r="AV2455" s="14" t="s">
        <v>78</v>
      </c>
      <c r="AW2455" s="14" t="s">
        <v>32</v>
      </c>
      <c r="AX2455" s="14" t="s">
        <v>69</v>
      </c>
      <c r="AY2455" s="254" t="s">
        <v>238</v>
      </c>
    </row>
    <row r="2456" s="14" customFormat="1">
      <c r="A2456" s="14"/>
      <c r="B2456" s="244"/>
      <c r="C2456" s="245"/>
      <c r="D2456" s="227" t="s">
        <v>248</v>
      </c>
      <c r="E2456" s="246" t="s">
        <v>19</v>
      </c>
      <c r="F2456" s="247" t="s">
        <v>2120</v>
      </c>
      <c r="G2456" s="245"/>
      <c r="H2456" s="248">
        <v>1.6000000000000001</v>
      </c>
      <c r="I2456" s="249"/>
      <c r="J2456" s="245"/>
      <c r="K2456" s="245"/>
      <c r="L2456" s="250"/>
      <c r="M2456" s="251"/>
      <c r="N2456" s="252"/>
      <c r="O2456" s="252"/>
      <c r="P2456" s="252"/>
      <c r="Q2456" s="252"/>
      <c r="R2456" s="252"/>
      <c r="S2456" s="252"/>
      <c r="T2456" s="253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4" t="s">
        <v>248</v>
      </c>
      <c r="AU2456" s="254" t="s">
        <v>78</v>
      </c>
      <c r="AV2456" s="14" t="s">
        <v>78</v>
      </c>
      <c r="AW2456" s="14" t="s">
        <v>32</v>
      </c>
      <c r="AX2456" s="14" t="s">
        <v>69</v>
      </c>
      <c r="AY2456" s="254" t="s">
        <v>238</v>
      </c>
    </row>
    <row r="2457" s="14" customFormat="1">
      <c r="A2457" s="14"/>
      <c r="B2457" s="244"/>
      <c r="C2457" s="245"/>
      <c r="D2457" s="227" t="s">
        <v>248</v>
      </c>
      <c r="E2457" s="246" t="s">
        <v>19</v>
      </c>
      <c r="F2457" s="247" t="s">
        <v>2121</v>
      </c>
      <c r="G2457" s="245"/>
      <c r="H2457" s="248">
        <v>2.0499999999999998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248</v>
      </c>
      <c r="AU2457" s="254" t="s">
        <v>78</v>
      </c>
      <c r="AV2457" s="14" t="s">
        <v>78</v>
      </c>
      <c r="AW2457" s="14" t="s">
        <v>32</v>
      </c>
      <c r="AX2457" s="14" t="s">
        <v>69</v>
      </c>
      <c r="AY2457" s="254" t="s">
        <v>238</v>
      </c>
    </row>
    <row r="2458" s="14" customFormat="1">
      <c r="A2458" s="14"/>
      <c r="B2458" s="244"/>
      <c r="C2458" s="245"/>
      <c r="D2458" s="227" t="s">
        <v>248</v>
      </c>
      <c r="E2458" s="246" t="s">
        <v>19</v>
      </c>
      <c r="F2458" s="247" t="s">
        <v>2122</v>
      </c>
      <c r="G2458" s="245"/>
      <c r="H2458" s="248">
        <v>2.9300000000000002</v>
      </c>
      <c r="I2458" s="249"/>
      <c r="J2458" s="245"/>
      <c r="K2458" s="245"/>
      <c r="L2458" s="250"/>
      <c r="M2458" s="251"/>
      <c r="N2458" s="252"/>
      <c r="O2458" s="252"/>
      <c r="P2458" s="252"/>
      <c r="Q2458" s="252"/>
      <c r="R2458" s="252"/>
      <c r="S2458" s="252"/>
      <c r="T2458" s="253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4" t="s">
        <v>248</v>
      </c>
      <c r="AU2458" s="254" t="s">
        <v>78</v>
      </c>
      <c r="AV2458" s="14" t="s">
        <v>78</v>
      </c>
      <c r="AW2458" s="14" t="s">
        <v>32</v>
      </c>
      <c r="AX2458" s="14" t="s">
        <v>69</v>
      </c>
      <c r="AY2458" s="254" t="s">
        <v>238</v>
      </c>
    </row>
    <row r="2459" s="14" customFormat="1">
      <c r="A2459" s="14"/>
      <c r="B2459" s="244"/>
      <c r="C2459" s="245"/>
      <c r="D2459" s="227" t="s">
        <v>248</v>
      </c>
      <c r="E2459" s="246" t="s">
        <v>19</v>
      </c>
      <c r="F2459" s="247" t="s">
        <v>2123</v>
      </c>
      <c r="G2459" s="245"/>
      <c r="H2459" s="248">
        <v>1.6000000000000001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248</v>
      </c>
      <c r="AU2459" s="254" t="s">
        <v>78</v>
      </c>
      <c r="AV2459" s="14" t="s">
        <v>78</v>
      </c>
      <c r="AW2459" s="14" t="s">
        <v>32</v>
      </c>
      <c r="AX2459" s="14" t="s">
        <v>69</v>
      </c>
      <c r="AY2459" s="254" t="s">
        <v>238</v>
      </c>
    </row>
    <row r="2460" s="14" customFormat="1">
      <c r="A2460" s="14"/>
      <c r="B2460" s="244"/>
      <c r="C2460" s="245"/>
      <c r="D2460" s="227" t="s">
        <v>248</v>
      </c>
      <c r="E2460" s="246" t="s">
        <v>19</v>
      </c>
      <c r="F2460" s="247" t="s">
        <v>2124</v>
      </c>
      <c r="G2460" s="245"/>
      <c r="H2460" s="248">
        <v>1.6000000000000001</v>
      </c>
      <c r="I2460" s="249"/>
      <c r="J2460" s="245"/>
      <c r="K2460" s="245"/>
      <c r="L2460" s="250"/>
      <c r="M2460" s="251"/>
      <c r="N2460" s="252"/>
      <c r="O2460" s="252"/>
      <c r="P2460" s="252"/>
      <c r="Q2460" s="252"/>
      <c r="R2460" s="252"/>
      <c r="S2460" s="252"/>
      <c r="T2460" s="253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4" t="s">
        <v>248</v>
      </c>
      <c r="AU2460" s="254" t="s">
        <v>78</v>
      </c>
      <c r="AV2460" s="14" t="s">
        <v>78</v>
      </c>
      <c r="AW2460" s="14" t="s">
        <v>32</v>
      </c>
      <c r="AX2460" s="14" t="s">
        <v>69</v>
      </c>
      <c r="AY2460" s="254" t="s">
        <v>238</v>
      </c>
    </row>
    <row r="2461" s="14" customFormat="1">
      <c r="A2461" s="14"/>
      <c r="B2461" s="244"/>
      <c r="C2461" s="245"/>
      <c r="D2461" s="227" t="s">
        <v>248</v>
      </c>
      <c r="E2461" s="246" t="s">
        <v>19</v>
      </c>
      <c r="F2461" s="247" t="s">
        <v>2125</v>
      </c>
      <c r="G2461" s="245"/>
      <c r="H2461" s="248">
        <v>2.0499999999999998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248</v>
      </c>
      <c r="AU2461" s="254" t="s">
        <v>78</v>
      </c>
      <c r="AV2461" s="14" t="s">
        <v>78</v>
      </c>
      <c r="AW2461" s="14" t="s">
        <v>32</v>
      </c>
      <c r="AX2461" s="14" t="s">
        <v>69</v>
      </c>
      <c r="AY2461" s="254" t="s">
        <v>238</v>
      </c>
    </row>
    <row r="2462" s="14" customFormat="1">
      <c r="A2462" s="14"/>
      <c r="B2462" s="244"/>
      <c r="C2462" s="245"/>
      <c r="D2462" s="227" t="s">
        <v>248</v>
      </c>
      <c r="E2462" s="246" t="s">
        <v>19</v>
      </c>
      <c r="F2462" s="247" t="s">
        <v>2126</v>
      </c>
      <c r="G2462" s="245"/>
      <c r="H2462" s="248">
        <v>2.9399999999999999</v>
      </c>
      <c r="I2462" s="249"/>
      <c r="J2462" s="245"/>
      <c r="K2462" s="245"/>
      <c r="L2462" s="250"/>
      <c r="M2462" s="251"/>
      <c r="N2462" s="252"/>
      <c r="O2462" s="252"/>
      <c r="P2462" s="252"/>
      <c r="Q2462" s="252"/>
      <c r="R2462" s="252"/>
      <c r="S2462" s="252"/>
      <c r="T2462" s="253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4" t="s">
        <v>248</v>
      </c>
      <c r="AU2462" s="254" t="s">
        <v>78</v>
      </c>
      <c r="AV2462" s="14" t="s">
        <v>78</v>
      </c>
      <c r="AW2462" s="14" t="s">
        <v>32</v>
      </c>
      <c r="AX2462" s="14" t="s">
        <v>69</v>
      </c>
      <c r="AY2462" s="254" t="s">
        <v>238</v>
      </c>
    </row>
    <row r="2463" s="16" customFormat="1">
      <c r="A2463" s="16"/>
      <c r="B2463" s="266"/>
      <c r="C2463" s="267"/>
      <c r="D2463" s="227" t="s">
        <v>248</v>
      </c>
      <c r="E2463" s="268" t="s">
        <v>19</v>
      </c>
      <c r="F2463" s="269" t="s">
        <v>541</v>
      </c>
      <c r="G2463" s="267"/>
      <c r="H2463" s="270">
        <v>16.370000000000001</v>
      </c>
      <c r="I2463" s="271"/>
      <c r="J2463" s="267"/>
      <c r="K2463" s="267"/>
      <c r="L2463" s="272"/>
      <c r="M2463" s="273"/>
      <c r="N2463" s="274"/>
      <c r="O2463" s="274"/>
      <c r="P2463" s="274"/>
      <c r="Q2463" s="274"/>
      <c r="R2463" s="274"/>
      <c r="S2463" s="274"/>
      <c r="T2463" s="275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T2463" s="276" t="s">
        <v>248</v>
      </c>
      <c r="AU2463" s="276" t="s">
        <v>78</v>
      </c>
      <c r="AV2463" s="16" t="s">
        <v>109</v>
      </c>
      <c r="AW2463" s="16" t="s">
        <v>32</v>
      </c>
      <c r="AX2463" s="16" t="s">
        <v>69</v>
      </c>
      <c r="AY2463" s="276" t="s">
        <v>238</v>
      </c>
    </row>
    <row r="2464" s="13" customFormat="1">
      <c r="A2464" s="13"/>
      <c r="B2464" s="234"/>
      <c r="C2464" s="235"/>
      <c r="D2464" s="227" t="s">
        <v>248</v>
      </c>
      <c r="E2464" s="236" t="s">
        <v>19</v>
      </c>
      <c r="F2464" s="237" t="s">
        <v>549</v>
      </c>
      <c r="G2464" s="235"/>
      <c r="H2464" s="236" t="s">
        <v>19</v>
      </c>
      <c r="I2464" s="238"/>
      <c r="J2464" s="235"/>
      <c r="K2464" s="235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248</v>
      </c>
      <c r="AU2464" s="243" t="s">
        <v>78</v>
      </c>
      <c r="AV2464" s="13" t="s">
        <v>76</v>
      </c>
      <c r="AW2464" s="13" t="s">
        <v>32</v>
      </c>
      <c r="AX2464" s="13" t="s">
        <v>69</v>
      </c>
      <c r="AY2464" s="243" t="s">
        <v>238</v>
      </c>
    </row>
    <row r="2465" s="14" customFormat="1">
      <c r="A2465" s="14"/>
      <c r="B2465" s="244"/>
      <c r="C2465" s="245"/>
      <c r="D2465" s="227" t="s">
        <v>248</v>
      </c>
      <c r="E2465" s="246" t="s">
        <v>19</v>
      </c>
      <c r="F2465" s="247" t="s">
        <v>2128</v>
      </c>
      <c r="G2465" s="245"/>
      <c r="H2465" s="248">
        <v>1.6000000000000001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248</v>
      </c>
      <c r="AU2465" s="254" t="s">
        <v>78</v>
      </c>
      <c r="AV2465" s="14" t="s">
        <v>78</v>
      </c>
      <c r="AW2465" s="14" t="s">
        <v>32</v>
      </c>
      <c r="AX2465" s="14" t="s">
        <v>69</v>
      </c>
      <c r="AY2465" s="254" t="s">
        <v>238</v>
      </c>
    </row>
    <row r="2466" s="16" customFormat="1">
      <c r="A2466" s="16"/>
      <c r="B2466" s="266"/>
      <c r="C2466" s="267"/>
      <c r="D2466" s="227" t="s">
        <v>248</v>
      </c>
      <c r="E2466" s="268" t="s">
        <v>19</v>
      </c>
      <c r="F2466" s="269" t="s">
        <v>550</v>
      </c>
      <c r="G2466" s="267"/>
      <c r="H2466" s="270">
        <v>1.6000000000000001</v>
      </c>
      <c r="I2466" s="271"/>
      <c r="J2466" s="267"/>
      <c r="K2466" s="267"/>
      <c r="L2466" s="272"/>
      <c r="M2466" s="273"/>
      <c r="N2466" s="274"/>
      <c r="O2466" s="274"/>
      <c r="P2466" s="274"/>
      <c r="Q2466" s="274"/>
      <c r="R2466" s="274"/>
      <c r="S2466" s="274"/>
      <c r="T2466" s="275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T2466" s="276" t="s">
        <v>248</v>
      </c>
      <c r="AU2466" s="276" t="s">
        <v>78</v>
      </c>
      <c r="AV2466" s="16" t="s">
        <v>109</v>
      </c>
      <c r="AW2466" s="16" t="s">
        <v>32</v>
      </c>
      <c r="AX2466" s="16" t="s">
        <v>69</v>
      </c>
      <c r="AY2466" s="276" t="s">
        <v>238</v>
      </c>
    </row>
    <row r="2467" s="15" customFormat="1">
      <c r="A2467" s="15"/>
      <c r="B2467" s="255"/>
      <c r="C2467" s="256"/>
      <c r="D2467" s="227" t="s">
        <v>248</v>
      </c>
      <c r="E2467" s="257" t="s">
        <v>19</v>
      </c>
      <c r="F2467" s="258" t="s">
        <v>253</v>
      </c>
      <c r="G2467" s="256"/>
      <c r="H2467" s="259">
        <v>25.09</v>
      </c>
      <c r="I2467" s="260"/>
      <c r="J2467" s="256"/>
      <c r="K2467" s="256"/>
      <c r="L2467" s="261"/>
      <c r="M2467" s="262"/>
      <c r="N2467" s="263"/>
      <c r="O2467" s="263"/>
      <c r="P2467" s="263"/>
      <c r="Q2467" s="263"/>
      <c r="R2467" s="263"/>
      <c r="S2467" s="263"/>
      <c r="T2467" s="264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T2467" s="265" t="s">
        <v>248</v>
      </c>
      <c r="AU2467" s="265" t="s">
        <v>78</v>
      </c>
      <c r="AV2467" s="15" t="s">
        <v>244</v>
      </c>
      <c r="AW2467" s="15" t="s">
        <v>32</v>
      </c>
      <c r="AX2467" s="15" t="s">
        <v>76</v>
      </c>
      <c r="AY2467" s="265" t="s">
        <v>238</v>
      </c>
    </row>
    <row r="2468" s="2" customFormat="1" ht="21.75" customHeight="1">
      <c r="A2468" s="39"/>
      <c r="B2468" s="40"/>
      <c r="C2468" s="214" t="s">
        <v>1519</v>
      </c>
      <c r="D2468" s="214" t="s">
        <v>240</v>
      </c>
      <c r="E2468" s="215" t="s">
        <v>2146</v>
      </c>
      <c r="F2468" s="216" t="s">
        <v>2147</v>
      </c>
      <c r="G2468" s="217" t="s">
        <v>112</v>
      </c>
      <c r="H2468" s="218">
        <v>52.909999999999997</v>
      </c>
      <c r="I2468" s="219"/>
      <c r="J2468" s="220">
        <f>ROUND(I2468*H2468,2)</f>
        <v>0</v>
      </c>
      <c r="K2468" s="216" t="s">
        <v>243</v>
      </c>
      <c r="L2468" s="45"/>
      <c r="M2468" s="221" t="s">
        <v>19</v>
      </c>
      <c r="N2468" s="222" t="s">
        <v>40</v>
      </c>
      <c r="O2468" s="85"/>
      <c r="P2468" s="223">
        <f>O2468*H2468</f>
        <v>0</v>
      </c>
      <c r="Q2468" s="223">
        <v>0.00069999999999999999</v>
      </c>
      <c r="R2468" s="223">
        <f>Q2468*H2468</f>
        <v>0.037037</v>
      </c>
      <c r="S2468" s="223">
        <v>0</v>
      </c>
      <c r="T2468" s="224">
        <f>S2468*H2468</f>
        <v>0</v>
      </c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R2468" s="225" t="s">
        <v>295</v>
      </c>
      <c r="AT2468" s="225" t="s">
        <v>240</v>
      </c>
      <c r="AU2468" s="225" t="s">
        <v>78</v>
      </c>
      <c r="AY2468" s="18" t="s">
        <v>238</v>
      </c>
      <c r="BE2468" s="226">
        <f>IF(N2468="základní",J2468,0)</f>
        <v>0</v>
      </c>
      <c r="BF2468" s="226">
        <f>IF(N2468="snížená",J2468,0)</f>
        <v>0</v>
      </c>
      <c r="BG2468" s="226">
        <f>IF(N2468="zákl. přenesená",J2468,0)</f>
        <v>0</v>
      </c>
      <c r="BH2468" s="226">
        <f>IF(N2468="sníž. přenesená",J2468,0)</f>
        <v>0</v>
      </c>
      <c r="BI2468" s="226">
        <f>IF(N2468="nulová",J2468,0)</f>
        <v>0</v>
      </c>
      <c r="BJ2468" s="18" t="s">
        <v>76</v>
      </c>
      <c r="BK2468" s="226">
        <f>ROUND(I2468*H2468,2)</f>
        <v>0</v>
      </c>
      <c r="BL2468" s="18" t="s">
        <v>295</v>
      </c>
      <c r="BM2468" s="225" t="s">
        <v>2148</v>
      </c>
    </row>
    <row r="2469" s="2" customFormat="1">
      <c r="A2469" s="39"/>
      <c r="B2469" s="40"/>
      <c r="C2469" s="41"/>
      <c r="D2469" s="227" t="s">
        <v>245</v>
      </c>
      <c r="E2469" s="41"/>
      <c r="F2469" s="228" t="s">
        <v>2147</v>
      </c>
      <c r="G2469" s="41"/>
      <c r="H2469" s="41"/>
      <c r="I2469" s="229"/>
      <c r="J2469" s="41"/>
      <c r="K2469" s="41"/>
      <c r="L2469" s="45"/>
      <c r="M2469" s="230"/>
      <c r="N2469" s="231"/>
      <c r="O2469" s="85"/>
      <c r="P2469" s="85"/>
      <c r="Q2469" s="85"/>
      <c r="R2469" s="85"/>
      <c r="S2469" s="85"/>
      <c r="T2469" s="86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39"/>
      <c r="AE2469" s="39"/>
      <c r="AT2469" s="18" t="s">
        <v>245</v>
      </c>
      <c r="AU2469" s="18" t="s">
        <v>78</v>
      </c>
    </row>
    <row r="2470" s="2" customFormat="1">
      <c r="A2470" s="39"/>
      <c r="B2470" s="40"/>
      <c r="C2470" s="41"/>
      <c r="D2470" s="232" t="s">
        <v>246</v>
      </c>
      <c r="E2470" s="41"/>
      <c r="F2470" s="233" t="s">
        <v>2149</v>
      </c>
      <c r="G2470" s="41"/>
      <c r="H2470" s="41"/>
      <c r="I2470" s="229"/>
      <c r="J2470" s="41"/>
      <c r="K2470" s="41"/>
      <c r="L2470" s="45"/>
      <c r="M2470" s="230"/>
      <c r="N2470" s="231"/>
      <c r="O2470" s="85"/>
      <c r="P2470" s="85"/>
      <c r="Q2470" s="85"/>
      <c r="R2470" s="85"/>
      <c r="S2470" s="85"/>
      <c r="T2470" s="86"/>
      <c r="U2470" s="39"/>
      <c r="V2470" s="39"/>
      <c r="W2470" s="39"/>
      <c r="X2470" s="39"/>
      <c r="Y2470" s="39"/>
      <c r="Z2470" s="39"/>
      <c r="AA2470" s="39"/>
      <c r="AB2470" s="39"/>
      <c r="AC2470" s="39"/>
      <c r="AD2470" s="39"/>
      <c r="AE2470" s="39"/>
      <c r="AT2470" s="18" t="s">
        <v>246</v>
      </c>
      <c r="AU2470" s="18" t="s">
        <v>78</v>
      </c>
    </row>
    <row r="2471" s="13" customFormat="1">
      <c r="A2471" s="13"/>
      <c r="B2471" s="234"/>
      <c r="C2471" s="235"/>
      <c r="D2471" s="227" t="s">
        <v>248</v>
      </c>
      <c r="E2471" s="236" t="s">
        <v>19</v>
      </c>
      <c r="F2471" s="237" t="s">
        <v>2135</v>
      </c>
      <c r="G2471" s="235"/>
      <c r="H2471" s="236" t="s">
        <v>19</v>
      </c>
      <c r="I2471" s="238"/>
      <c r="J2471" s="235"/>
      <c r="K2471" s="235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3" t="s">
        <v>248</v>
      </c>
      <c r="AU2471" s="243" t="s">
        <v>78</v>
      </c>
      <c r="AV2471" s="13" t="s">
        <v>76</v>
      </c>
      <c r="AW2471" s="13" t="s">
        <v>32</v>
      </c>
      <c r="AX2471" s="13" t="s">
        <v>69</v>
      </c>
      <c r="AY2471" s="243" t="s">
        <v>238</v>
      </c>
    </row>
    <row r="2472" s="14" customFormat="1">
      <c r="A2472" s="14"/>
      <c r="B2472" s="244"/>
      <c r="C2472" s="245"/>
      <c r="D2472" s="227" t="s">
        <v>248</v>
      </c>
      <c r="E2472" s="246" t="s">
        <v>19</v>
      </c>
      <c r="F2472" s="247" t="s">
        <v>2136</v>
      </c>
      <c r="G2472" s="245"/>
      <c r="H2472" s="248">
        <v>52.909999999999997</v>
      </c>
      <c r="I2472" s="249"/>
      <c r="J2472" s="245"/>
      <c r="K2472" s="245"/>
      <c r="L2472" s="250"/>
      <c r="M2472" s="251"/>
      <c r="N2472" s="252"/>
      <c r="O2472" s="252"/>
      <c r="P2472" s="252"/>
      <c r="Q2472" s="252"/>
      <c r="R2472" s="252"/>
      <c r="S2472" s="252"/>
      <c r="T2472" s="253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4" t="s">
        <v>248</v>
      </c>
      <c r="AU2472" s="254" t="s">
        <v>78</v>
      </c>
      <c r="AV2472" s="14" t="s">
        <v>78</v>
      </c>
      <c r="AW2472" s="14" t="s">
        <v>32</v>
      </c>
      <c r="AX2472" s="14" t="s">
        <v>69</v>
      </c>
      <c r="AY2472" s="254" t="s">
        <v>238</v>
      </c>
    </row>
    <row r="2473" s="15" customFormat="1">
      <c r="A2473" s="15"/>
      <c r="B2473" s="255"/>
      <c r="C2473" s="256"/>
      <c r="D2473" s="227" t="s">
        <v>248</v>
      </c>
      <c r="E2473" s="257" t="s">
        <v>19</v>
      </c>
      <c r="F2473" s="258" t="s">
        <v>253</v>
      </c>
      <c r="G2473" s="256"/>
      <c r="H2473" s="259">
        <v>52.909999999999997</v>
      </c>
      <c r="I2473" s="260"/>
      <c r="J2473" s="256"/>
      <c r="K2473" s="256"/>
      <c r="L2473" s="261"/>
      <c r="M2473" s="262"/>
      <c r="N2473" s="263"/>
      <c r="O2473" s="263"/>
      <c r="P2473" s="263"/>
      <c r="Q2473" s="263"/>
      <c r="R2473" s="263"/>
      <c r="S2473" s="263"/>
      <c r="T2473" s="264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65" t="s">
        <v>248</v>
      </c>
      <c r="AU2473" s="265" t="s">
        <v>78</v>
      </c>
      <c r="AV2473" s="15" t="s">
        <v>244</v>
      </c>
      <c r="AW2473" s="15" t="s">
        <v>32</v>
      </c>
      <c r="AX2473" s="15" t="s">
        <v>76</v>
      </c>
      <c r="AY2473" s="265" t="s">
        <v>238</v>
      </c>
    </row>
    <row r="2474" s="2" customFormat="1" ht="24.15" customHeight="1">
      <c r="A2474" s="39"/>
      <c r="B2474" s="40"/>
      <c r="C2474" s="214" t="s">
        <v>2150</v>
      </c>
      <c r="D2474" s="214" t="s">
        <v>240</v>
      </c>
      <c r="E2474" s="215" t="s">
        <v>2151</v>
      </c>
      <c r="F2474" s="216" t="s">
        <v>2152</v>
      </c>
      <c r="G2474" s="217" t="s">
        <v>112</v>
      </c>
      <c r="H2474" s="218">
        <v>3.9500000000000002</v>
      </c>
      <c r="I2474" s="219"/>
      <c r="J2474" s="220">
        <f>ROUND(I2474*H2474,2)</f>
        <v>0</v>
      </c>
      <c r="K2474" s="216" t="s">
        <v>243</v>
      </c>
      <c r="L2474" s="45"/>
      <c r="M2474" s="221" t="s">
        <v>19</v>
      </c>
      <c r="N2474" s="222" t="s">
        <v>40</v>
      </c>
      <c r="O2474" s="85"/>
      <c r="P2474" s="223">
        <f>O2474*H2474</f>
        <v>0</v>
      </c>
      <c r="Q2474" s="223">
        <v>0</v>
      </c>
      <c r="R2474" s="223">
        <f>Q2474*H2474</f>
        <v>0</v>
      </c>
      <c r="S2474" s="223">
        <v>0.01721</v>
      </c>
      <c r="T2474" s="224">
        <f>S2474*H2474</f>
        <v>0.067979499999999998</v>
      </c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R2474" s="225" t="s">
        <v>295</v>
      </c>
      <c r="AT2474" s="225" t="s">
        <v>240</v>
      </c>
      <c r="AU2474" s="225" t="s">
        <v>78</v>
      </c>
      <c r="AY2474" s="18" t="s">
        <v>238</v>
      </c>
      <c r="BE2474" s="226">
        <f>IF(N2474="základní",J2474,0)</f>
        <v>0</v>
      </c>
      <c r="BF2474" s="226">
        <f>IF(N2474="snížená",J2474,0)</f>
        <v>0</v>
      </c>
      <c r="BG2474" s="226">
        <f>IF(N2474="zákl. přenesená",J2474,0)</f>
        <v>0</v>
      </c>
      <c r="BH2474" s="226">
        <f>IF(N2474="sníž. přenesená",J2474,0)</f>
        <v>0</v>
      </c>
      <c r="BI2474" s="226">
        <f>IF(N2474="nulová",J2474,0)</f>
        <v>0</v>
      </c>
      <c r="BJ2474" s="18" t="s">
        <v>76</v>
      </c>
      <c r="BK2474" s="226">
        <f>ROUND(I2474*H2474,2)</f>
        <v>0</v>
      </c>
      <c r="BL2474" s="18" t="s">
        <v>295</v>
      </c>
      <c r="BM2474" s="225" t="s">
        <v>2153</v>
      </c>
    </row>
    <row r="2475" s="2" customFormat="1">
      <c r="A2475" s="39"/>
      <c r="B2475" s="40"/>
      <c r="C2475" s="41"/>
      <c r="D2475" s="227" t="s">
        <v>245</v>
      </c>
      <c r="E2475" s="41"/>
      <c r="F2475" s="228" t="s">
        <v>2152</v>
      </c>
      <c r="G2475" s="41"/>
      <c r="H2475" s="41"/>
      <c r="I2475" s="229"/>
      <c r="J2475" s="41"/>
      <c r="K2475" s="41"/>
      <c r="L2475" s="45"/>
      <c r="M2475" s="230"/>
      <c r="N2475" s="231"/>
      <c r="O2475" s="85"/>
      <c r="P2475" s="85"/>
      <c r="Q2475" s="85"/>
      <c r="R2475" s="85"/>
      <c r="S2475" s="85"/>
      <c r="T2475" s="86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T2475" s="18" t="s">
        <v>245</v>
      </c>
      <c r="AU2475" s="18" t="s">
        <v>78</v>
      </c>
    </row>
    <row r="2476" s="2" customFormat="1">
      <c r="A2476" s="39"/>
      <c r="B2476" s="40"/>
      <c r="C2476" s="41"/>
      <c r="D2476" s="232" t="s">
        <v>246</v>
      </c>
      <c r="E2476" s="41"/>
      <c r="F2476" s="233" t="s">
        <v>2154</v>
      </c>
      <c r="G2476" s="41"/>
      <c r="H2476" s="41"/>
      <c r="I2476" s="229"/>
      <c r="J2476" s="41"/>
      <c r="K2476" s="41"/>
      <c r="L2476" s="45"/>
      <c r="M2476" s="230"/>
      <c r="N2476" s="231"/>
      <c r="O2476" s="85"/>
      <c r="P2476" s="85"/>
      <c r="Q2476" s="85"/>
      <c r="R2476" s="85"/>
      <c r="S2476" s="85"/>
      <c r="T2476" s="86"/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T2476" s="18" t="s">
        <v>246</v>
      </c>
      <c r="AU2476" s="18" t="s">
        <v>78</v>
      </c>
    </row>
    <row r="2477" s="13" customFormat="1">
      <c r="A2477" s="13"/>
      <c r="B2477" s="234"/>
      <c r="C2477" s="235"/>
      <c r="D2477" s="227" t="s">
        <v>248</v>
      </c>
      <c r="E2477" s="236" t="s">
        <v>19</v>
      </c>
      <c r="F2477" s="237" t="s">
        <v>533</v>
      </c>
      <c r="G2477" s="235"/>
      <c r="H2477" s="236" t="s">
        <v>19</v>
      </c>
      <c r="I2477" s="238"/>
      <c r="J2477" s="235"/>
      <c r="K2477" s="235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3" t="s">
        <v>248</v>
      </c>
      <c r="AU2477" s="243" t="s">
        <v>78</v>
      </c>
      <c r="AV2477" s="13" t="s">
        <v>76</v>
      </c>
      <c r="AW2477" s="13" t="s">
        <v>32</v>
      </c>
      <c r="AX2477" s="13" t="s">
        <v>69</v>
      </c>
      <c r="AY2477" s="243" t="s">
        <v>238</v>
      </c>
    </row>
    <row r="2478" s="13" customFormat="1">
      <c r="A2478" s="13"/>
      <c r="B2478" s="234"/>
      <c r="C2478" s="235"/>
      <c r="D2478" s="227" t="s">
        <v>248</v>
      </c>
      <c r="E2478" s="236" t="s">
        <v>19</v>
      </c>
      <c r="F2478" s="237" t="s">
        <v>2155</v>
      </c>
      <c r="G2478" s="235"/>
      <c r="H2478" s="236" t="s">
        <v>19</v>
      </c>
      <c r="I2478" s="238"/>
      <c r="J2478" s="235"/>
      <c r="K2478" s="235"/>
      <c r="L2478" s="239"/>
      <c r="M2478" s="240"/>
      <c r="N2478" s="241"/>
      <c r="O2478" s="241"/>
      <c r="P2478" s="241"/>
      <c r="Q2478" s="241"/>
      <c r="R2478" s="241"/>
      <c r="S2478" s="241"/>
      <c r="T2478" s="242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3" t="s">
        <v>248</v>
      </c>
      <c r="AU2478" s="243" t="s">
        <v>78</v>
      </c>
      <c r="AV2478" s="13" t="s">
        <v>76</v>
      </c>
      <c r="AW2478" s="13" t="s">
        <v>32</v>
      </c>
      <c r="AX2478" s="13" t="s">
        <v>69</v>
      </c>
      <c r="AY2478" s="243" t="s">
        <v>238</v>
      </c>
    </row>
    <row r="2479" s="14" customFormat="1">
      <c r="A2479" s="14"/>
      <c r="B2479" s="244"/>
      <c r="C2479" s="245"/>
      <c r="D2479" s="227" t="s">
        <v>248</v>
      </c>
      <c r="E2479" s="246" t="s">
        <v>19</v>
      </c>
      <c r="F2479" s="247" t="s">
        <v>2156</v>
      </c>
      <c r="G2479" s="245"/>
      <c r="H2479" s="248">
        <v>3.9500000000000002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248</v>
      </c>
      <c r="AU2479" s="254" t="s">
        <v>78</v>
      </c>
      <c r="AV2479" s="14" t="s">
        <v>78</v>
      </c>
      <c r="AW2479" s="14" t="s">
        <v>32</v>
      </c>
      <c r="AX2479" s="14" t="s">
        <v>69</v>
      </c>
      <c r="AY2479" s="254" t="s">
        <v>238</v>
      </c>
    </row>
    <row r="2480" s="15" customFormat="1">
      <c r="A2480" s="15"/>
      <c r="B2480" s="255"/>
      <c r="C2480" s="256"/>
      <c r="D2480" s="227" t="s">
        <v>248</v>
      </c>
      <c r="E2480" s="257" t="s">
        <v>19</v>
      </c>
      <c r="F2480" s="258" t="s">
        <v>253</v>
      </c>
      <c r="G2480" s="256"/>
      <c r="H2480" s="259">
        <v>3.9500000000000002</v>
      </c>
      <c r="I2480" s="260"/>
      <c r="J2480" s="256"/>
      <c r="K2480" s="256"/>
      <c r="L2480" s="261"/>
      <c r="M2480" s="262"/>
      <c r="N2480" s="263"/>
      <c r="O2480" s="263"/>
      <c r="P2480" s="263"/>
      <c r="Q2480" s="263"/>
      <c r="R2480" s="263"/>
      <c r="S2480" s="263"/>
      <c r="T2480" s="264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65" t="s">
        <v>248</v>
      </c>
      <c r="AU2480" s="265" t="s">
        <v>78</v>
      </c>
      <c r="AV2480" s="15" t="s">
        <v>244</v>
      </c>
      <c r="AW2480" s="15" t="s">
        <v>32</v>
      </c>
      <c r="AX2480" s="15" t="s">
        <v>76</v>
      </c>
      <c r="AY2480" s="265" t="s">
        <v>238</v>
      </c>
    </row>
    <row r="2481" s="2" customFormat="1" ht="16.5" customHeight="1">
      <c r="A2481" s="39"/>
      <c r="B2481" s="40"/>
      <c r="C2481" s="214" t="s">
        <v>1523</v>
      </c>
      <c r="D2481" s="214" t="s">
        <v>240</v>
      </c>
      <c r="E2481" s="215" t="s">
        <v>2157</v>
      </c>
      <c r="F2481" s="216" t="s">
        <v>2158</v>
      </c>
      <c r="G2481" s="217" t="s">
        <v>281</v>
      </c>
      <c r="H2481" s="218">
        <v>2</v>
      </c>
      <c r="I2481" s="219"/>
      <c r="J2481" s="220">
        <f>ROUND(I2481*H2481,2)</f>
        <v>0</v>
      </c>
      <c r="K2481" s="216" t="s">
        <v>243</v>
      </c>
      <c r="L2481" s="45"/>
      <c r="M2481" s="221" t="s">
        <v>19</v>
      </c>
      <c r="N2481" s="222" t="s">
        <v>40</v>
      </c>
      <c r="O2481" s="85"/>
      <c r="P2481" s="223">
        <f>O2481*H2481</f>
        <v>0</v>
      </c>
      <c r="Q2481" s="223">
        <v>1.0000000000000001E-05</v>
      </c>
      <c r="R2481" s="223">
        <f>Q2481*H2481</f>
        <v>2.0000000000000002E-05</v>
      </c>
      <c r="S2481" s="223">
        <v>0</v>
      </c>
      <c r="T2481" s="224">
        <f>S2481*H2481</f>
        <v>0</v>
      </c>
      <c r="U2481" s="39"/>
      <c r="V2481" s="39"/>
      <c r="W2481" s="39"/>
      <c r="X2481" s="39"/>
      <c r="Y2481" s="39"/>
      <c r="Z2481" s="39"/>
      <c r="AA2481" s="39"/>
      <c r="AB2481" s="39"/>
      <c r="AC2481" s="39"/>
      <c r="AD2481" s="39"/>
      <c r="AE2481" s="39"/>
      <c r="AR2481" s="225" t="s">
        <v>295</v>
      </c>
      <c r="AT2481" s="225" t="s">
        <v>240</v>
      </c>
      <c r="AU2481" s="225" t="s">
        <v>78</v>
      </c>
      <c r="AY2481" s="18" t="s">
        <v>238</v>
      </c>
      <c r="BE2481" s="226">
        <f>IF(N2481="základní",J2481,0)</f>
        <v>0</v>
      </c>
      <c r="BF2481" s="226">
        <f>IF(N2481="snížená",J2481,0)</f>
        <v>0</v>
      </c>
      <c r="BG2481" s="226">
        <f>IF(N2481="zákl. přenesená",J2481,0)</f>
        <v>0</v>
      </c>
      <c r="BH2481" s="226">
        <f>IF(N2481="sníž. přenesená",J2481,0)</f>
        <v>0</v>
      </c>
      <c r="BI2481" s="226">
        <f>IF(N2481="nulová",J2481,0)</f>
        <v>0</v>
      </c>
      <c r="BJ2481" s="18" t="s">
        <v>76</v>
      </c>
      <c r="BK2481" s="226">
        <f>ROUND(I2481*H2481,2)</f>
        <v>0</v>
      </c>
      <c r="BL2481" s="18" t="s">
        <v>295</v>
      </c>
      <c r="BM2481" s="225" t="s">
        <v>2159</v>
      </c>
    </row>
    <row r="2482" s="2" customFormat="1">
      <c r="A2482" s="39"/>
      <c r="B2482" s="40"/>
      <c r="C2482" s="41"/>
      <c r="D2482" s="227" t="s">
        <v>245</v>
      </c>
      <c r="E2482" s="41"/>
      <c r="F2482" s="228" t="s">
        <v>2158</v>
      </c>
      <c r="G2482" s="41"/>
      <c r="H2482" s="41"/>
      <c r="I2482" s="229"/>
      <c r="J2482" s="41"/>
      <c r="K2482" s="41"/>
      <c r="L2482" s="45"/>
      <c r="M2482" s="230"/>
      <c r="N2482" s="231"/>
      <c r="O2482" s="85"/>
      <c r="P2482" s="85"/>
      <c r="Q2482" s="85"/>
      <c r="R2482" s="85"/>
      <c r="S2482" s="85"/>
      <c r="T2482" s="86"/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T2482" s="18" t="s">
        <v>245</v>
      </c>
      <c r="AU2482" s="18" t="s">
        <v>78</v>
      </c>
    </row>
    <row r="2483" s="2" customFormat="1">
      <c r="A2483" s="39"/>
      <c r="B2483" s="40"/>
      <c r="C2483" s="41"/>
      <c r="D2483" s="232" t="s">
        <v>246</v>
      </c>
      <c r="E2483" s="41"/>
      <c r="F2483" s="233" t="s">
        <v>2160</v>
      </c>
      <c r="G2483" s="41"/>
      <c r="H2483" s="41"/>
      <c r="I2483" s="229"/>
      <c r="J2483" s="41"/>
      <c r="K2483" s="41"/>
      <c r="L2483" s="45"/>
      <c r="M2483" s="230"/>
      <c r="N2483" s="231"/>
      <c r="O2483" s="85"/>
      <c r="P2483" s="85"/>
      <c r="Q2483" s="85"/>
      <c r="R2483" s="85"/>
      <c r="S2483" s="85"/>
      <c r="T2483" s="86"/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39"/>
      <c r="AE2483" s="39"/>
      <c r="AT2483" s="18" t="s">
        <v>246</v>
      </c>
      <c r="AU2483" s="18" t="s">
        <v>78</v>
      </c>
    </row>
    <row r="2484" s="13" customFormat="1">
      <c r="A2484" s="13"/>
      <c r="B2484" s="234"/>
      <c r="C2484" s="235"/>
      <c r="D2484" s="227" t="s">
        <v>248</v>
      </c>
      <c r="E2484" s="236" t="s">
        <v>19</v>
      </c>
      <c r="F2484" s="237" t="s">
        <v>549</v>
      </c>
      <c r="G2484" s="235"/>
      <c r="H2484" s="236" t="s">
        <v>19</v>
      </c>
      <c r="I2484" s="238"/>
      <c r="J2484" s="235"/>
      <c r="K2484" s="235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248</v>
      </c>
      <c r="AU2484" s="243" t="s">
        <v>78</v>
      </c>
      <c r="AV2484" s="13" t="s">
        <v>76</v>
      </c>
      <c r="AW2484" s="13" t="s">
        <v>32</v>
      </c>
      <c r="AX2484" s="13" t="s">
        <v>69</v>
      </c>
      <c r="AY2484" s="243" t="s">
        <v>238</v>
      </c>
    </row>
    <row r="2485" s="14" customFormat="1">
      <c r="A2485" s="14"/>
      <c r="B2485" s="244"/>
      <c r="C2485" s="245"/>
      <c r="D2485" s="227" t="s">
        <v>248</v>
      </c>
      <c r="E2485" s="246" t="s">
        <v>19</v>
      </c>
      <c r="F2485" s="247" t="s">
        <v>2161</v>
      </c>
      <c r="G2485" s="245"/>
      <c r="H2485" s="248">
        <v>2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248</v>
      </c>
      <c r="AU2485" s="254" t="s">
        <v>78</v>
      </c>
      <c r="AV2485" s="14" t="s">
        <v>78</v>
      </c>
      <c r="AW2485" s="14" t="s">
        <v>32</v>
      </c>
      <c r="AX2485" s="14" t="s">
        <v>69</v>
      </c>
      <c r="AY2485" s="254" t="s">
        <v>238</v>
      </c>
    </row>
    <row r="2486" s="16" customFormat="1">
      <c r="A2486" s="16"/>
      <c r="B2486" s="266"/>
      <c r="C2486" s="267"/>
      <c r="D2486" s="227" t="s">
        <v>248</v>
      </c>
      <c r="E2486" s="268" t="s">
        <v>19</v>
      </c>
      <c r="F2486" s="269" t="s">
        <v>550</v>
      </c>
      <c r="G2486" s="267"/>
      <c r="H2486" s="270">
        <v>2</v>
      </c>
      <c r="I2486" s="271"/>
      <c r="J2486" s="267"/>
      <c r="K2486" s="267"/>
      <c r="L2486" s="272"/>
      <c r="M2486" s="273"/>
      <c r="N2486" s="274"/>
      <c r="O2486" s="274"/>
      <c r="P2486" s="274"/>
      <c r="Q2486" s="274"/>
      <c r="R2486" s="274"/>
      <c r="S2486" s="274"/>
      <c r="T2486" s="275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T2486" s="276" t="s">
        <v>248</v>
      </c>
      <c r="AU2486" s="276" t="s">
        <v>78</v>
      </c>
      <c r="AV2486" s="16" t="s">
        <v>109</v>
      </c>
      <c r="AW2486" s="16" t="s">
        <v>32</v>
      </c>
      <c r="AX2486" s="16" t="s">
        <v>69</v>
      </c>
      <c r="AY2486" s="276" t="s">
        <v>238</v>
      </c>
    </row>
    <row r="2487" s="15" customFormat="1">
      <c r="A2487" s="15"/>
      <c r="B2487" s="255"/>
      <c r="C2487" s="256"/>
      <c r="D2487" s="227" t="s">
        <v>248</v>
      </c>
      <c r="E2487" s="257" t="s">
        <v>19</v>
      </c>
      <c r="F2487" s="258" t="s">
        <v>253</v>
      </c>
      <c r="G2487" s="256"/>
      <c r="H2487" s="259">
        <v>2</v>
      </c>
      <c r="I2487" s="260"/>
      <c r="J2487" s="256"/>
      <c r="K2487" s="256"/>
      <c r="L2487" s="261"/>
      <c r="M2487" s="262"/>
      <c r="N2487" s="263"/>
      <c r="O2487" s="263"/>
      <c r="P2487" s="263"/>
      <c r="Q2487" s="263"/>
      <c r="R2487" s="263"/>
      <c r="S2487" s="263"/>
      <c r="T2487" s="264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T2487" s="265" t="s">
        <v>248</v>
      </c>
      <c r="AU2487" s="265" t="s">
        <v>78</v>
      </c>
      <c r="AV2487" s="15" t="s">
        <v>244</v>
      </c>
      <c r="AW2487" s="15" t="s">
        <v>32</v>
      </c>
      <c r="AX2487" s="15" t="s">
        <v>76</v>
      </c>
      <c r="AY2487" s="265" t="s">
        <v>238</v>
      </c>
    </row>
    <row r="2488" s="2" customFormat="1" ht="24.15" customHeight="1">
      <c r="A2488" s="39"/>
      <c r="B2488" s="40"/>
      <c r="C2488" s="277" t="s">
        <v>2162</v>
      </c>
      <c r="D2488" s="277" t="s">
        <v>425</v>
      </c>
      <c r="E2488" s="278" t="s">
        <v>2163</v>
      </c>
      <c r="F2488" s="279" t="s">
        <v>2164</v>
      </c>
      <c r="G2488" s="280" t="s">
        <v>281</v>
      </c>
      <c r="H2488" s="281">
        <v>2</v>
      </c>
      <c r="I2488" s="282"/>
      <c r="J2488" s="283">
        <f>ROUND(I2488*H2488,2)</f>
        <v>0</v>
      </c>
      <c r="K2488" s="279" t="s">
        <v>243</v>
      </c>
      <c r="L2488" s="284"/>
      <c r="M2488" s="285" t="s">
        <v>19</v>
      </c>
      <c r="N2488" s="286" t="s">
        <v>40</v>
      </c>
      <c r="O2488" s="85"/>
      <c r="P2488" s="223">
        <f>O2488*H2488</f>
        <v>0</v>
      </c>
      <c r="Q2488" s="223">
        <v>0.0067000000000000002</v>
      </c>
      <c r="R2488" s="223">
        <f>Q2488*H2488</f>
        <v>0.013400000000000001</v>
      </c>
      <c r="S2488" s="223">
        <v>0</v>
      </c>
      <c r="T2488" s="224">
        <f>S2488*H2488</f>
        <v>0</v>
      </c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39"/>
      <c r="AE2488" s="39"/>
      <c r="AR2488" s="225" t="s">
        <v>371</v>
      </c>
      <c r="AT2488" s="225" t="s">
        <v>425</v>
      </c>
      <c r="AU2488" s="225" t="s">
        <v>78</v>
      </c>
      <c r="AY2488" s="18" t="s">
        <v>238</v>
      </c>
      <c r="BE2488" s="226">
        <f>IF(N2488="základní",J2488,0)</f>
        <v>0</v>
      </c>
      <c r="BF2488" s="226">
        <f>IF(N2488="snížená",J2488,0)</f>
        <v>0</v>
      </c>
      <c r="BG2488" s="226">
        <f>IF(N2488="zákl. přenesená",J2488,0)</f>
        <v>0</v>
      </c>
      <c r="BH2488" s="226">
        <f>IF(N2488="sníž. přenesená",J2488,0)</f>
        <v>0</v>
      </c>
      <c r="BI2488" s="226">
        <f>IF(N2488="nulová",J2488,0)</f>
        <v>0</v>
      </c>
      <c r="BJ2488" s="18" t="s">
        <v>76</v>
      </c>
      <c r="BK2488" s="226">
        <f>ROUND(I2488*H2488,2)</f>
        <v>0</v>
      </c>
      <c r="BL2488" s="18" t="s">
        <v>295</v>
      </c>
      <c r="BM2488" s="225" t="s">
        <v>2165</v>
      </c>
    </row>
    <row r="2489" s="2" customFormat="1">
      <c r="A2489" s="39"/>
      <c r="B2489" s="40"/>
      <c r="C2489" s="41"/>
      <c r="D2489" s="227" t="s">
        <v>245</v>
      </c>
      <c r="E2489" s="41"/>
      <c r="F2489" s="228" t="s">
        <v>2164</v>
      </c>
      <c r="G2489" s="41"/>
      <c r="H2489" s="41"/>
      <c r="I2489" s="229"/>
      <c r="J2489" s="41"/>
      <c r="K2489" s="41"/>
      <c r="L2489" s="45"/>
      <c r="M2489" s="230"/>
      <c r="N2489" s="231"/>
      <c r="O2489" s="85"/>
      <c r="P2489" s="85"/>
      <c r="Q2489" s="85"/>
      <c r="R2489" s="85"/>
      <c r="S2489" s="85"/>
      <c r="T2489" s="86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39"/>
      <c r="AE2489" s="39"/>
      <c r="AT2489" s="18" t="s">
        <v>245</v>
      </c>
      <c r="AU2489" s="18" t="s">
        <v>78</v>
      </c>
    </row>
    <row r="2490" s="2" customFormat="1" ht="24.15" customHeight="1">
      <c r="A2490" s="39"/>
      <c r="B2490" s="40"/>
      <c r="C2490" s="214" t="s">
        <v>1528</v>
      </c>
      <c r="D2490" s="214" t="s">
        <v>240</v>
      </c>
      <c r="E2490" s="215" t="s">
        <v>2166</v>
      </c>
      <c r="F2490" s="216" t="s">
        <v>2167</v>
      </c>
      <c r="G2490" s="217" t="s">
        <v>112</v>
      </c>
      <c r="H2490" s="218">
        <v>5.093</v>
      </c>
      <c r="I2490" s="219"/>
      <c r="J2490" s="220">
        <f>ROUND(I2490*H2490,2)</f>
        <v>0</v>
      </c>
      <c r="K2490" s="216" t="s">
        <v>243</v>
      </c>
      <c r="L2490" s="45"/>
      <c r="M2490" s="221" t="s">
        <v>19</v>
      </c>
      <c r="N2490" s="222" t="s">
        <v>40</v>
      </c>
      <c r="O2490" s="85"/>
      <c r="P2490" s="223">
        <f>O2490*H2490</f>
        <v>0</v>
      </c>
      <c r="Q2490" s="223">
        <v>0.017100000000000001</v>
      </c>
      <c r="R2490" s="223">
        <f>Q2490*H2490</f>
        <v>0.087090300000000009</v>
      </c>
      <c r="S2490" s="223">
        <v>0</v>
      </c>
      <c r="T2490" s="224">
        <f>S2490*H2490</f>
        <v>0</v>
      </c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R2490" s="225" t="s">
        <v>295</v>
      </c>
      <c r="AT2490" s="225" t="s">
        <v>240</v>
      </c>
      <c r="AU2490" s="225" t="s">
        <v>78</v>
      </c>
      <c r="AY2490" s="18" t="s">
        <v>238</v>
      </c>
      <c r="BE2490" s="226">
        <f>IF(N2490="základní",J2490,0)</f>
        <v>0</v>
      </c>
      <c r="BF2490" s="226">
        <f>IF(N2490="snížená",J2490,0)</f>
        <v>0</v>
      </c>
      <c r="BG2490" s="226">
        <f>IF(N2490="zákl. přenesená",J2490,0)</f>
        <v>0</v>
      </c>
      <c r="BH2490" s="226">
        <f>IF(N2490="sníž. přenesená",J2490,0)</f>
        <v>0</v>
      </c>
      <c r="BI2490" s="226">
        <f>IF(N2490="nulová",J2490,0)</f>
        <v>0</v>
      </c>
      <c r="BJ2490" s="18" t="s">
        <v>76</v>
      </c>
      <c r="BK2490" s="226">
        <f>ROUND(I2490*H2490,2)</f>
        <v>0</v>
      </c>
      <c r="BL2490" s="18" t="s">
        <v>295</v>
      </c>
      <c r="BM2490" s="225" t="s">
        <v>2168</v>
      </c>
    </row>
    <row r="2491" s="2" customFormat="1">
      <c r="A2491" s="39"/>
      <c r="B2491" s="40"/>
      <c r="C2491" s="41"/>
      <c r="D2491" s="227" t="s">
        <v>245</v>
      </c>
      <c r="E2491" s="41"/>
      <c r="F2491" s="228" t="s">
        <v>2167</v>
      </c>
      <c r="G2491" s="41"/>
      <c r="H2491" s="41"/>
      <c r="I2491" s="229"/>
      <c r="J2491" s="41"/>
      <c r="K2491" s="41"/>
      <c r="L2491" s="45"/>
      <c r="M2491" s="230"/>
      <c r="N2491" s="231"/>
      <c r="O2491" s="85"/>
      <c r="P2491" s="85"/>
      <c r="Q2491" s="85"/>
      <c r="R2491" s="85"/>
      <c r="S2491" s="85"/>
      <c r="T2491" s="86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T2491" s="18" t="s">
        <v>245</v>
      </c>
      <c r="AU2491" s="18" t="s">
        <v>78</v>
      </c>
    </row>
    <row r="2492" s="2" customFormat="1">
      <c r="A2492" s="39"/>
      <c r="B2492" s="40"/>
      <c r="C2492" s="41"/>
      <c r="D2492" s="232" t="s">
        <v>246</v>
      </c>
      <c r="E2492" s="41"/>
      <c r="F2492" s="233" t="s">
        <v>2169</v>
      </c>
      <c r="G2492" s="41"/>
      <c r="H2492" s="41"/>
      <c r="I2492" s="229"/>
      <c r="J2492" s="41"/>
      <c r="K2492" s="41"/>
      <c r="L2492" s="45"/>
      <c r="M2492" s="230"/>
      <c r="N2492" s="231"/>
      <c r="O2492" s="85"/>
      <c r="P2492" s="85"/>
      <c r="Q2492" s="85"/>
      <c r="R2492" s="85"/>
      <c r="S2492" s="85"/>
      <c r="T2492" s="86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T2492" s="18" t="s">
        <v>246</v>
      </c>
      <c r="AU2492" s="18" t="s">
        <v>78</v>
      </c>
    </row>
    <row r="2493" s="13" customFormat="1">
      <c r="A2493" s="13"/>
      <c r="B2493" s="234"/>
      <c r="C2493" s="235"/>
      <c r="D2493" s="227" t="s">
        <v>248</v>
      </c>
      <c r="E2493" s="236" t="s">
        <v>19</v>
      </c>
      <c r="F2493" s="237" t="s">
        <v>549</v>
      </c>
      <c r="G2493" s="235"/>
      <c r="H2493" s="236" t="s">
        <v>19</v>
      </c>
      <c r="I2493" s="238"/>
      <c r="J2493" s="235"/>
      <c r="K2493" s="235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248</v>
      </c>
      <c r="AU2493" s="243" t="s">
        <v>78</v>
      </c>
      <c r="AV2493" s="13" t="s">
        <v>76</v>
      </c>
      <c r="AW2493" s="13" t="s">
        <v>32</v>
      </c>
      <c r="AX2493" s="13" t="s">
        <v>69</v>
      </c>
      <c r="AY2493" s="243" t="s">
        <v>238</v>
      </c>
    </row>
    <row r="2494" s="14" customFormat="1">
      <c r="A2494" s="14"/>
      <c r="B2494" s="244"/>
      <c r="C2494" s="245"/>
      <c r="D2494" s="227" t="s">
        <v>248</v>
      </c>
      <c r="E2494" s="246" t="s">
        <v>19</v>
      </c>
      <c r="F2494" s="247" t="s">
        <v>2170</v>
      </c>
      <c r="G2494" s="245"/>
      <c r="H2494" s="248">
        <v>7.4924999999999997</v>
      </c>
      <c r="I2494" s="249"/>
      <c r="J2494" s="245"/>
      <c r="K2494" s="245"/>
      <c r="L2494" s="250"/>
      <c r="M2494" s="251"/>
      <c r="N2494" s="252"/>
      <c r="O2494" s="252"/>
      <c r="P2494" s="252"/>
      <c r="Q2494" s="252"/>
      <c r="R2494" s="252"/>
      <c r="S2494" s="252"/>
      <c r="T2494" s="253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4" t="s">
        <v>248</v>
      </c>
      <c r="AU2494" s="254" t="s">
        <v>78</v>
      </c>
      <c r="AV2494" s="14" t="s">
        <v>78</v>
      </c>
      <c r="AW2494" s="14" t="s">
        <v>32</v>
      </c>
      <c r="AX2494" s="14" t="s">
        <v>69</v>
      </c>
      <c r="AY2494" s="254" t="s">
        <v>238</v>
      </c>
    </row>
    <row r="2495" s="13" customFormat="1">
      <c r="A2495" s="13"/>
      <c r="B2495" s="234"/>
      <c r="C2495" s="235"/>
      <c r="D2495" s="227" t="s">
        <v>248</v>
      </c>
      <c r="E2495" s="236" t="s">
        <v>19</v>
      </c>
      <c r="F2495" s="237" t="s">
        <v>614</v>
      </c>
      <c r="G2495" s="235"/>
      <c r="H2495" s="236" t="s">
        <v>19</v>
      </c>
      <c r="I2495" s="238"/>
      <c r="J2495" s="235"/>
      <c r="K2495" s="235"/>
      <c r="L2495" s="239"/>
      <c r="M2495" s="240"/>
      <c r="N2495" s="241"/>
      <c r="O2495" s="241"/>
      <c r="P2495" s="241"/>
      <c r="Q2495" s="241"/>
      <c r="R2495" s="241"/>
      <c r="S2495" s="241"/>
      <c r="T2495" s="242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3" t="s">
        <v>248</v>
      </c>
      <c r="AU2495" s="243" t="s">
        <v>78</v>
      </c>
      <c r="AV2495" s="13" t="s">
        <v>76</v>
      </c>
      <c r="AW2495" s="13" t="s">
        <v>32</v>
      </c>
      <c r="AX2495" s="13" t="s">
        <v>69</v>
      </c>
      <c r="AY2495" s="243" t="s">
        <v>238</v>
      </c>
    </row>
    <row r="2496" s="14" customFormat="1">
      <c r="A2496" s="14"/>
      <c r="B2496" s="244"/>
      <c r="C2496" s="245"/>
      <c r="D2496" s="227" t="s">
        <v>248</v>
      </c>
      <c r="E2496" s="246" t="s">
        <v>19</v>
      </c>
      <c r="F2496" s="247" t="s">
        <v>2171</v>
      </c>
      <c r="G2496" s="245"/>
      <c r="H2496" s="248">
        <v>-2.3999999999999999</v>
      </c>
      <c r="I2496" s="249"/>
      <c r="J2496" s="245"/>
      <c r="K2496" s="245"/>
      <c r="L2496" s="250"/>
      <c r="M2496" s="251"/>
      <c r="N2496" s="252"/>
      <c r="O2496" s="252"/>
      <c r="P2496" s="252"/>
      <c r="Q2496" s="252"/>
      <c r="R2496" s="252"/>
      <c r="S2496" s="252"/>
      <c r="T2496" s="253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4" t="s">
        <v>248</v>
      </c>
      <c r="AU2496" s="254" t="s">
        <v>78</v>
      </c>
      <c r="AV2496" s="14" t="s">
        <v>78</v>
      </c>
      <c r="AW2496" s="14" t="s">
        <v>32</v>
      </c>
      <c r="AX2496" s="14" t="s">
        <v>69</v>
      </c>
      <c r="AY2496" s="254" t="s">
        <v>238</v>
      </c>
    </row>
    <row r="2497" s="16" customFormat="1">
      <c r="A2497" s="16"/>
      <c r="B2497" s="266"/>
      <c r="C2497" s="267"/>
      <c r="D2497" s="227" t="s">
        <v>248</v>
      </c>
      <c r="E2497" s="268" t="s">
        <v>19</v>
      </c>
      <c r="F2497" s="269" t="s">
        <v>550</v>
      </c>
      <c r="G2497" s="267"/>
      <c r="H2497" s="270">
        <v>5.0925000000000002</v>
      </c>
      <c r="I2497" s="271"/>
      <c r="J2497" s="267"/>
      <c r="K2497" s="267"/>
      <c r="L2497" s="272"/>
      <c r="M2497" s="273"/>
      <c r="N2497" s="274"/>
      <c r="O2497" s="274"/>
      <c r="P2497" s="274"/>
      <c r="Q2497" s="274"/>
      <c r="R2497" s="274"/>
      <c r="S2497" s="274"/>
      <c r="T2497" s="275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6" t="s">
        <v>248</v>
      </c>
      <c r="AU2497" s="276" t="s">
        <v>78</v>
      </c>
      <c r="AV2497" s="16" t="s">
        <v>109</v>
      </c>
      <c r="AW2497" s="16" t="s">
        <v>32</v>
      </c>
      <c r="AX2497" s="16" t="s">
        <v>69</v>
      </c>
      <c r="AY2497" s="276" t="s">
        <v>238</v>
      </c>
    </row>
    <row r="2498" s="15" customFormat="1">
      <c r="A2498" s="15"/>
      <c r="B2498" s="255"/>
      <c r="C2498" s="256"/>
      <c r="D2498" s="227" t="s">
        <v>248</v>
      </c>
      <c r="E2498" s="257" t="s">
        <v>19</v>
      </c>
      <c r="F2498" s="258" t="s">
        <v>253</v>
      </c>
      <c r="G2498" s="256"/>
      <c r="H2498" s="259">
        <v>5.0925000000000002</v>
      </c>
      <c r="I2498" s="260"/>
      <c r="J2498" s="256"/>
      <c r="K2498" s="256"/>
      <c r="L2498" s="261"/>
      <c r="M2498" s="262"/>
      <c r="N2498" s="263"/>
      <c r="O2498" s="263"/>
      <c r="P2498" s="263"/>
      <c r="Q2498" s="263"/>
      <c r="R2498" s="263"/>
      <c r="S2498" s="263"/>
      <c r="T2498" s="264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65" t="s">
        <v>248</v>
      </c>
      <c r="AU2498" s="265" t="s">
        <v>78</v>
      </c>
      <c r="AV2498" s="15" t="s">
        <v>244</v>
      </c>
      <c r="AW2498" s="15" t="s">
        <v>32</v>
      </c>
      <c r="AX2498" s="15" t="s">
        <v>76</v>
      </c>
      <c r="AY2498" s="265" t="s">
        <v>238</v>
      </c>
    </row>
    <row r="2499" s="2" customFormat="1" ht="33" customHeight="1">
      <c r="A2499" s="39"/>
      <c r="B2499" s="40"/>
      <c r="C2499" s="214" t="s">
        <v>2172</v>
      </c>
      <c r="D2499" s="214" t="s">
        <v>240</v>
      </c>
      <c r="E2499" s="215" t="s">
        <v>2173</v>
      </c>
      <c r="F2499" s="216" t="s">
        <v>2174</v>
      </c>
      <c r="G2499" s="217" t="s">
        <v>281</v>
      </c>
      <c r="H2499" s="218">
        <v>2</v>
      </c>
      <c r="I2499" s="219"/>
      <c r="J2499" s="220">
        <f>ROUND(I2499*H2499,2)</f>
        <v>0</v>
      </c>
      <c r="K2499" s="216" t="s">
        <v>243</v>
      </c>
      <c r="L2499" s="45"/>
      <c r="M2499" s="221" t="s">
        <v>19</v>
      </c>
      <c r="N2499" s="222" t="s">
        <v>40</v>
      </c>
      <c r="O2499" s="85"/>
      <c r="P2499" s="223">
        <f>O2499*H2499</f>
        <v>0</v>
      </c>
      <c r="Q2499" s="223">
        <v>0.025739999999999999</v>
      </c>
      <c r="R2499" s="223">
        <f>Q2499*H2499</f>
        <v>0.051479999999999998</v>
      </c>
      <c r="S2499" s="223">
        <v>0</v>
      </c>
      <c r="T2499" s="224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25" t="s">
        <v>295</v>
      </c>
      <c r="AT2499" s="225" t="s">
        <v>240</v>
      </c>
      <c r="AU2499" s="225" t="s">
        <v>78</v>
      </c>
      <c r="AY2499" s="18" t="s">
        <v>238</v>
      </c>
      <c r="BE2499" s="226">
        <f>IF(N2499="základní",J2499,0)</f>
        <v>0</v>
      </c>
      <c r="BF2499" s="226">
        <f>IF(N2499="snížená",J2499,0)</f>
        <v>0</v>
      </c>
      <c r="BG2499" s="226">
        <f>IF(N2499="zákl. přenesená",J2499,0)</f>
        <v>0</v>
      </c>
      <c r="BH2499" s="226">
        <f>IF(N2499="sníž. přenesená",J2499,0)</f>
        <v>0</v>
      </c>
      <c r="BI2499" s="226">
        <f>IF(N2499="nulová",J2499,0)</f>
        <v>0</v>
      </c>
      <c r="BJ2499" s="18" t="s">
        <v>76</v>
      </c>
      <c r="BK2499" s="226">
        <f>ROUND(I2499*H2499,2)</f>
        <v>0</v>
      </c>
      <c r="BL2499" s="18" t="s">
        <v>295</v>
      </c>
      <c r="BM2499" s="225" t="s">
        <v>2175</v>
      </c>
    </row>
    <row r="2500" s="2" customFormat="1">
      <c r="A2500" s="39"/>
      <c r="B2500" s="40"/>
      <c r="C2500" s="41"/>
      <c r="D2500" s="227" t="s">
        <v>245</v>
      </c>
      <c r="E2500" s="41"/>
      <c r="F2500" s="228" t="s">
        <v>2174</v>
      </c>
      <c r="G2500" s="41"/>
      <c r="H2500" s="41"/>
      <c r="I2500" s="229"/>
      <c r="J2500" s="41"/>
      <c r="K2500" s="41"/>
      <c r="L2500" s="45"/>
      <c r="M2500" s="230"/>
      <c r="N2500" s="231"/>
      <c r="O2500" s="85"/>
      <c r="P2500" s="85"/>
      <c r="Q2500" s="85"/>
      <c r="R2500" s="85"/>
      <c r="S2500" s="85"/>
      <c r="T2500" s="86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T2500" s="18" t="s">
        <v>245</v>
      </c>
      <c r="AU2500" s="18" t="s">
        <v>78</v>
      </c>
    </row>
    <row r="2501" s="2" customFormat="1">
      <c r="A2501" s="39"/>
      <c r="B2501" s="40"/>
      <c r="C2501" s="41"/>
      <c r="D2501" s="232" t="s">
        <v>246</v>
      </c>
      <c r="E2501" s="41"/>
      <c r="F2501" s="233" t="s">
        <v>2176</v>
      </c>
      <c r="G2501" s="41"/>
      <c r="H2501" s="41"/>
      <c r="I2501" s="229"/>
      <c r="J2501" s="41"/>
      <c r="K2501" s="41"/>
      <c r="L2501" s="45"/>
      <c r="M2501" s="230"/>
      <c r="N2501" s="231"/>
      <c r="O2501" s="85"/>
      <c r="P2501" s="85"/>
      <c r="Q2501" s="85"/>
      <c r="R2501" s="85"/>
      <c r="S2501" s="85"/>
      <c r="T2501" s="86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T2501" s="18" t="s">
        <v>246</v>
      </c>
      <c r="AU2501" s="18" t="s">
        <v>78</v>
      </c>
    </row>
    <row r="2502" s="13" customFormat="1">
      <c r="A2502" s="13"/>
      <c r="B2502" s="234"/>
      <c r="C2502" s="235"/>
      <c r="D2502" s="227" t="s">
        <v>248</v>
      </c>
      <c r="E2502" s="236" t="s">
        <v>19</v>
      </c>
      <c r="F2502" s="237" t="s">
        <v>549</v>
      </c>
      <c r="G2502" s="235"/>
      <c r="H2502" s="236" t="s">
        <v>19</v>
      </c>
      <c r="I2502" s="238"/>
      <c r="J2502" s="235"/>
      <c r="K2502" s="235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248</v>
      </c>
      <c r="AU2502" s="243" t="s">
        <v>78</v>
      </c>
      <c r="AV2502" s="13" t="s">
        <v>76</v>
      </c>
      <c r="AW2502" s="13" t="s">
        <v>32</v>
      </c>
      <c r="AX2502" s="13" t="s">
        <v>69</v>
      </c>
      <c r="AY2502" s="243" t="s">
        <v>238</v>
      </c>
    </row>
    <row r="2503" s="14" customFormat="1">
      <c r="A2503" s="14"/>
      <c r="B2503" s="244"/>
      <c r="C2503" s="245"/>
      <c r="D2503" s="227" t="s">
        <v>248</v>
      </c>
      <c r="E2503" s="246" t="s">
        <v>19</v>
      </c>
      <c r="F2503" s="247" t="s">
        <v>2177</v>
      </c>
      <c r="G2503" s="245"/>
      <c r="H2503" s="248">
        <v>2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248</v>
      </c>
      <c r="AU2503" s="254" t="s">
        <v>78</v>
      </c>
      <c r="AV2503" s="14" t="s">
        <v>78</v>
      </c>
      <c r="AW2503" s="14" t="s">
        <v>32</v>
      </c>
      <c r="AX2503" s="14" t="s">
        <v>69</v>
      </c>
      <c r="AY2503" s="254" t="s">
        <v>238</v>
      </c>
    </row>
    <row r="2504" s="16" customFormat="1">
      <c r="A2504" s="16"/>
      <c r="B2504" s="266"/>
      <c r="C2504" s="267"/>
      <c r="D2504" s="227" t="s">
        <v>248</v>
      </c>
      <c r="E2504" s="268" t="s">
        <v>19</v>
      </c>
      <c r="F2504" s="269" t="s">
        <v>550</v>
      </c>
      <c r="G2504" s="267"/>
      <c r="H2504" s="270">
        <v>2</v>
      </c>
      <c r="I2504" s="271"/>
      <c r="J2504" s="267"/>
      <c r="K2504" s="267"/>
      <c r="L2504" s="272"/>
      <c r="M2504" s="273"/>
      <c r="N2504" s="274"/>
      <c r="O2504" s="274"/>
      <c r="P2504" s="274"/>
      <c r="Q2504" s="274"/>
      <c r="R2504" s="274"/>
      <c r="S2504" s="274"/>
      <c r="T2504" s="275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T2504" s="276" t="s">
        <v>248</v>
      </c>
      <c r="AU2504" s="276" t="s">
        <v>78</v>
      </c>
      <c r="AV2504" s="16" t="s">
        <v>109</v>
      </c>
      <c r="AW2504" s="16" t="s">
        <v>32</v>
      </c>
      <c r="AX2504" s="16" t="s">
        <v>69</v>
      </c>
      <c r="AY2504" s="276" t="s">
        <v>238</v>
      </c>
    </row>
    <row r="2505" s="15" customFormat="1">
      <c r="A2505" s="15"/>
      <c r="B2505" s="255"/>
      <c r="C2505" s="256"/>
      <c r="D2505" s="227" t="s">
        <v>248</v>
      </c>
      <c r="E2505" s="257" t="s">
        <v>19</v>
      </c>
      <c r="F2505" s="258" t="s">
        <v>253</v>
      </c>
      <c r="G2505" s="256"/>
      <c r="H2505" s="259">
        <v>2</v>
      </c>
      <c r="I2505" s="260"/>
      <c r="J2505" s="256"/>
      <c r="K2505" s="256"/>
      <c r="L2505" s="261"/>
      <c r="M2505" s="262"/>
      <c r="N2505" s="263"/>
      <c r="O2505" s="263"/>
      <c r="P2505" s="263"/>
      <c r="Q2505" s="263"/>
      <c r="R2505" s="263"/>
      <c r="S2505" s="263"/>
      <c r="T2505" s="264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65" t="s">
        <v>248</v>
      </c>
      <c r="AU2505" s="265" t="s">
        <v>78</v>
      </c>
      <c r="AV2505" s="15" t="s">
        <v>244</v>
      </c>
      <c r="AW2505" s="15" t="s">
        <v>32</v>
      </c>
      <c r="AX2505" s="15" t="s">
        <v>76</v>
      </c>
      <c r="AY2505" s="265" t="s">
        <v>238</v>
      </c>
    </row>
    <row r="2506" s="2" customFormat="1" ht="24.15" customHeight="1">
      <c r="A2506" s="39"/>
      <c r="B2506" s="40"/>
      <c r="C2506" s="214" t="s">
        <v>1544</v>
      </c>
      <c r="D2506" s="214" t="s">
        <v>240</v>
      </c>
      <c r="E2506" s="215" t="s">
        <v>2178</v>
      </c>
      <c r="F2506" s="216" t="s">
        <v>2179</v>
      </c>
      <c r="G2506" s="217" t="s">
        <v>384</v>
      </c>
      <c r="H2506" s="218">
        <v>0.93200000000000005</v>
      </c>
      <c r="I2506" s="219"/>
      <c r="J2506" s="220">
        <f>ROUND(I2506*H2506,2)</f>
        <v>0</v>
      </c>
      <c r="K2506" s="216" t="s">
        <v>243</v>
      </c>
      <c r="L2506" s="45"/>
      <c r="M2506" s="221" t="s">
        <v>19</v>
      </c>
      <c r="N2506" s="222" t="s">
        <v>40</v>
      </c>
      <c r="O2506" s="85"/>
      <c r="P2506" s="223">
        <f>O2506*H2506</f>
        <v>0</v>
      </c>
      <c r="Q2506" s="223">
        <v>0</v>
      </c>
      <c r="R2506" s="223">
        <f>Q2506*H2506</f>
        <v>0</v>
      </c>
      <c r="S2506" s="223">
        <v>0</v>
      </c>
      <c r="T2506" s="224">
        <f>S2506*H2506</f>
        <v>0</v>
      </c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R2506" s="225" t="s">
        <v>295</v>
      </c>
      <c r="AT2506" s="225" t="s">
        <v>240</v>
      </c>
      <c r="AU2506" s="225" t="s">
        <v>78</v>
      </c>
      <c r="AY2506" s="18" t="s">
        <v>238</v>
      </c>
      <c r="BE2506" s="226">
        <f>IF(N2506="základní",J2506,0)</f>
        <v>0</v>
      </c>
      <c r="BF2506" s="226">
        <f>IF(N2506="snížená",J2506,0)</f>
        <v>0</v>
      </c>
      <c r="BG2506" s="226">
        <f>IF(N2506="zákl. přenesená",J2506,0)</f>
        <v>0</v>
      </c>
      <c r="BH2506" s="226">
        <f>IF(N2506="sníž. přenesená",J2506,0)</f>
        <v>0</v>
      </c>
      <c r="BI2506" s="226">
        <f>IF(N2506="nulová",J2506,0)</f>
        <v>0</v>
      </c>
      <c r="BJ2506" s="18" t="s">
        <v>76</v>
      </c>
      <c r="BK2506" s="226">
        <f>ROUND(I2506*H2506,2)</f>
        <v>0</v>
      </c>
      <c r="BL2506" s="18" t="s">
        <v>295</v>
      </c>
      <c r="BM2506" s="225" t="s">
        <v>2180</v>
      </c>
    </row>
    <row r="2507" s="2" customFormat="1">
      <c r="A2507" s="39"/>
      <c r="B2507" s="40"/>
      <c r="C2507" s="41"/>
      <c r="D2507" s="227" t="s">
        <v>245</v>
      </c>
      <c r="E2507" s="41"/>
      <c r="F2507" s="228" t="s">
        <v>2179</v>
      </c>
      <c r="G2507" s="41"/>
      <c r="H2507" s="41"/>
      <c r="I2507" s="229"/>
      <c r="J2507" s="41"/>
      <c r="K2507" s="41"/>
      <c r="L2507" s="45"/>
      <c r="M2507" s="230"/>
      <c r="N2507" s="231"/>
      <c r="O2507" s="85"/>
      <c r="P2507" s="85"/>
      <c r="Q2507" s="85"/>
      <c r="R2507" s="85"/>
      <c r="S2507" s="85"/>
      <c r="T2507" s="86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T2507" s="18" t="s">
        <v>245</v>
      </c>
      <c r="AU2507" s="18" t="s">
        <v>78</v>
      </c>
    </row>
    <row r="2508" s="2" customFormat="1">
      <c r="A2508" s="39"/>
      <c r="B2508" s="40"/>
      <c r="C2508" s="41"/>
      <c r="D2508" s="232" t="s">
        <v>246</v>
      </c>
      <c r="E2508" s="41"/>
      <c r="F2508" s="233" t="s">
        <v>2181</v>
      </c>
      <c r="G2508" s="41"/>
      <c r="H2508" s="41"/>
      <c r="I2508" s="229"/>
      <c r="J2508" s="41"/>
      <c r="K2508" s="41"/>
      <c r="L2508" s="45"/>
      <c r="M2508" s="230"/>
      <c r="N2508" s="231"/>
      <c r="O2508" s="85"/>
      <c r="P2508" s="85"/>
      <c r="Q2508" s="85"/>
      <c r="R2508" s="85"/>
      <c r="S2508" s="85"/>
      <c r="T2508" s="86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T2508" s="18" t="s">
        <v>246</v>
      </c>
      <c r="AU2508" s="18" t="s">
        <v>78</v>
      </c>
    </row>
    <row r="2509" s="2" customFormat="1" ht="24.15" customHeight="1">
      <c r="A2509" s="39"/>
      <c r="B2509" s="40"/>
      <c r="C2509" s="214" t="s">
        <v>2182</v>
      </c>
      <c r="D2509" s="214" t="s">
        <v>240</v>
      </c>
      <c r="E2509" s="215" t="s">
        <v>2183</v>
      </c>
      <c r="F2509" s="216" t="s">
        <v>2184</v>
      </c>
      <c r="G2509" s="217" t="s">
        <v>384</v>
      </c>
      <c r="H2509" s="218">
        <v>0.93200000000000005</v>
      </c>
      <c r="I2509" s="219"/>
      <c r="J2509" s="220">
        <f>ROUND(I2509*H2509,2)</f>
        <v>0</v>
      </c>
      <c r="K2509" s="216" t="s">
        <v>243</v>
      </c>
      <c r="L2509" s="45"/>
      <c r="M2509" s="221" t="s">
        <v>19</v>
      </c>
      <c r="N2509" s="222" t="s">
        <v>40</v>
      </c>
      <c r="O2509" s="85"/>
      <c r="P2509" s="223">
        <f>O2509*H2509</f>
        <v>0</v>
      </c>
      <c r="Q2509" s="223">
        <v>0</v>
      </c>
      <c r="R2509" s="223">
        <f>Q2509*H2509</f>
        <v>0</v>
      </c>
      <c r="S2509" s="223">
        <v>0</v>
      </c>
      <c r="T2509" s="224">
        <f>S2509*H2509</f>
        <v>0</v>
      </c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39"/>
      <c r="AE2509" s="39"/>
      <c r="AR2509" s="225" t="s">
        <v>295</v>
      </c>
      <c r="AT2509" s="225" t="s">
        <v>240</v>
      </c>
      <c r="AU2509" s="225" t="s">
        <v>78</v>
      </c>
      <c r="AY2509" s="18" t="s">
        <v>238</v>
      </c>
      <c r="BE2509" s="226">
        <f>IF(N2509="základní",J2509,0)</f>
        <v>0</v>
      </c>
      <c r="BF2509" s="226">
        <f>IF(N2509="snížená",J2509,0)</f>
        <v>0</v>
      </c>
      <c r="BG2509" s="226">
        <f>IF(N2509="zákl. přenesená",J2509,0)</f>
        <v>0</v>
      </c>
      <c r="BH2509" s="226">
        <f>IF(N2509="sníž. přenesená",J2509,0)</f>
        <v>0</v>
      </c>
      <c r="BI2509" s="226">
        <f>IF(N2509="nulová",J2509,0)</f>
        <v>0</v>
      </c>
      <c r="BJ2509" s="18" t="s">
        <v>76</v>
      </c>
      <c r="BK2509" s="226">
        <f>ROUND(I2509*H2509,2)</f>
        <v>0</v>
      </c>
      <c r="BL2509" s="18" t="s">
        <v>295</v>
      </c>
      <c r="BM2509" s="225" t="s">
        <v>2185</v>
      </c>
    </row>
    <row r="2510" s="2" customFormat="1">
      <c r="A2510" s="39"/>
      <c r="B2510" s="40"/>
      <c r="C2510" s="41"/>
      <c r="D2510" s="227" t="s">
        <v>245</v>
      </c>
      <c r="E2510" s="41"/>
      <c r="F2510" s="228" t="s">
        <v>2184</v>
      </c>
      <c r="G2510" s="41"/>
      <c r="H2510" s="41"/>
      <c r="I2510" s="229"/>
      <c r="J2510" s="41"/>
      <c r="K2510" s="41"/>
      <c r="L2510" s="45"/>
      <c r="M2510" s="230"/>
      <c r="N2510" s="231"/>
      <c r="O2510" s="85"/>
      <c r="P2510" s="85"/>
      <c r="Q2510" s="85"/>
      <c r="R2510" s="85"/>
      <c r="S2510" s="85"/>
      <c r="T2510" s="86"/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T2510" s="18" t="s">
        <v>245</v>
      </c>
      <c r="AU2510" s="18" t="s">
        <v>78</v>
      </c>
    </row>
    <row r="2511" s="2" customFormat="1">
      <c r="A2511" s="39"/>
      <c r="B2511" s="40"/>
      <c r="C2511" s="41"/>
      <c r="D2511" s="232" t="s">
        <v>246</v>
      </c>
      <c r="E2511" s="41"/>
      <c r="F2511" s="233" t="s">
        <v>2186</v>
      </c>
      <c r="G2511" s="41"/>
      <c r="H2511" s="41"/>
      <c r="I2511" s="229"/>
      <c r="J2511" s="41"/>
      <c r="K2511" s="41"/>
      <c r="L2511" s="45"/>
      <c r="M2511" s="230"/>
      <c r="N2511" s="231"/>
      <c r="O2511" s="85"/>
      <c r="P2511" s="85"/>
      <c r="Q2511" s="85"/>
      <c r="R2511" s="85"/>
      <c r="S2511" s="85"/>
      <c r="T2511" s="86"/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T2511" s="18" t="s">
        <v>246</v>
      </c>
      <c r="AU2511" s="18" t="s">
        <v>78</v>
      </c>
    </row>
    <row r="2512" s="12" customFormat="1" ht="22.8" customHeight="1">
      <c r="A2512" s="12"/>
      <c r="B2512" s="198"/>
      <c r="C2512" s="199"/>
      <c r="D2512" s="200" t="s">
        <v>68</v>
      </c>
      <c r="E2512" s="212" t="s">
        <v>2187</v>
      </c>
      <c r="F2512" s="212" t="s">
        <v>2188</v>
      </c>
      <c r="G2512" s="199"/>
      <c r="H2512" s="199"/>
      <c r="I2512" s="202"/>
      <c r="J2512" s="213">
        <f>BK2512</f>
        <v>0</v>
      </c>
      <c r="K2512" s="199"/>
      <c r="L2512" s="204"/>
      <c r="M2512" s="205"/>
      <c r="N2512" s="206"/>
      <c r="O2512" s="206"/>
      <c r="P2512" s="207">
        <f>SUM(P2513:P2576)</f>
        <v>0</v>
      </c>
      <c r="Q2512" s="206"/>
      <c r="R2512" s="207">
        <f>SUM(R2513:R2576)</f>
        <v>1.1828431500000001</v>
      </c>
      <c r="S2512" s="206"/>
      <c r="T2512" s="208">
        <f>SUM(T2513:T2576)</f>
        <v>0.22027010000000002</v>
      </c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R2512" s="209" t="s">
        <v>78</v>
      </c>
      <c r="AT2512" s="210" t="s">
        <v>68</v>
      </c>
      <c r="AU2512" s="210" t="s">
        <v>76</v>
      </c>
      <c r="AY2512" s="209" t="s">
        <v>238</v>
      </c>
      <c r="BK2512" s="211">
        <f>SUM(BK2513:BK2576)</f>
        <v>0</v>
      </c>
    </row>
    <row r="2513" s="2" customFormat="1" ht="24.15" customHeight="1">
      <c r="A2513" s="39"/>
      <c r="B2513" s="40"/>
      <c r="C2513" s="214" t="s">
        <v>1549</v>
      </c>
      <c r="D2513" s="214" t="s">
        <v>240</v>
      </c>
      <c r="E2513" s="215" t="s">
        <v>2189</v>
      </c>
      <c r="F2513" s="216" t="s">
        <v>2190</v>
      </c>
      <c r="G2513" s="217" t="s">
        <v>281</v>
      </c>
      <c r="H2513" s="218">
        <v>11</v>
      </c>
      <c r="I2513" s="219"/>
      <c r="J2513" s="220">
        <f>ROUND(I2513*H2513,2)</f>
        <v>0</v>
      </c>
      <c r="K2513" s="216" t="s">
        <v>243</v>
      </c>
      <c r="L2513" s="45"/>
      <c r="M2513" s="221" t="s">
        <v>19</v>
      </c>
      <c r="N2513" s="222" t="s">
        <v>40</v>
      </c>
      <c r="O2513" s="85"/>
      <c r="P2513" s="223">
        <f>O2513*H2513</f>
        <v>0</v>
      </c>
      <c r="Q2513" s="223">
        <v>0</v>
      </c>
      <c r="R2513" s="223">
        <f>Q2513*H2513</f>
        <v>0</v>
      </c>
      <c r="S2513" s="223">
        <v>0</v>
      </c>
      <c r="T2513" s="224">
        <f>S2513*H2513</f>
        <v>0</v>
      </c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R2513" s="225" t="s">
        <v>295</v>
      </c>
      <c r="AT2513" s="225" t="s">
        <v>240</v>
      </c>
      <c r="AU2513" s="225" t="s">
        <v>78</v>
      </c>
      <c r="AY2513" s="18" t="s">
        <v>238</v>
      </c>
      <c r="BE2513" s="226">
        <f>IF(N2513="základní",J2513,0)</f>
        <v>0</v>
      </c>
      <c r="BF2513" s="226">
        <f>IF(N2513="snížená",J2513,0)</f>
        <v>0</v>
      </c>
      <c r="BG2513" s="226">
        <f>IF(N2513="zákl. přenesená",J2513,0)</f>
        <v>0</v>
      </c>
      <c r="BH2513" s="226">
        <f>IF(N2513="sníž. přenesená",J2513,0)</f>
        <v>0</v>
      </c>
      <c r="BI2513" s="226">
        <f>IF(N2513="nulová",J2513,0)</f>
        <v>0</v>
      </c>
      <c r="BJ2513" s="18" t="s">
        <v>76</v>
      </c>
      <c r="BK2513" s="226">
        <f>ROUND(I2513*H2513,2)</f>
        <v>0</v>
      </c>
      <c r="BL2513" s="18" t="s">
        <v>295</v>
      </c>
      <c r="BM2513" s="225" t="s">
        <v>2191</v>
      </c>
    </row>
    <row r="2514" s="2" customFormat="1">
      <c r="A2514" s="39"/>
      <c r="B2514" s="40"/>
      <c r="C2514" s="41"/>
      <c r="D2514" s="227" t="s">
        <v>245</v>
      </c>
      <c r="E2514" s="41"/>
      <c r="F2514" s="228" t="s">
        <v>2190</v>
      </c>
      <c r="G2514" s="41"/>
      <c r="H2514" s="41"/>
      <c r="I2514" s="229"/>
      <c r="J2514" s="41"/>
      <c r="K2514" s="41"/>
      <c r="L2514" s="45"/>
      <c r="M2514" s="230"/>
      <c r="N2514" s="231"/>
      <c r="O2514" s="85"/>
      <c r="P2514" s="85"/>
      <c r="Q2514" s="85"/>
      <c r="R2514" s="85"/>
      <c r="S2514" s="85"/>
      <c r="T2514" s="86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T2514" s="18" t="s">
        <v>245</v>
      </c>
      <c r="AU2514" s="18" t="s">
        <v>78</v>
      </c>
    </row>
    <row r="2515" s="2" customFormat="1">
      <c r="A2515" s="39"/>
      <c r="B2515" s="40"/>
      <c r="C2515" s="41"/>
      <c r="D2515" s="232" t="s">
        <v>246</v>
      </c>
      <c r="E2515" s="41"/>
      <c r="F2515" s="233" t="s">
        <v>2192</v>
      </c>
      <c r="G2515" s="41"/>
      <c r="H2515" s="41"/>
      <c r="I2515" s="229"/>
      <c r="J2515" s="41"/>
      <c r="K2515" s="41"/>
      <c r="L2515" s="45"/>
      <c r="M2515" s="230"/>
      <c r="N2515" s="231"/>
      <c r="O2515" s="85"/>
      <c r="P2515" s="85"/>
      <c r="Q2515" s="85"/>
      <c r="R2515" s="85"/>
      <c r="S2515" s="85"/>
      <c r="T2515" s="86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T2515" s="18" t="s">
        <v>246</v>
      </c>
      <c r="AU2515" s="18" t="s">
        <v>78</v>
      </c>
    </row>
    <row r="2516" s="13" customFormat="1">
      <c r="A2516" s="13"/>
      <c r="B2516" s="234"/>
      <c r="C2516" s="235"/>
      <c r="D2516" s="227" t="s">
        <v>248</v>
      </c>
      <c r="E2516" s="236" t="s">
        <v>19</v>
      </c>
      <c r="F2516" s="237" t="s">
        <v>341</v>
      </c>
      <c r="G2516" s="235"/>
      <c r="H2516" s="236" t="s">
        <v>19</v>
      </c>
      <c r="I2516" s="238"/>
      <c r="J2516" s="235"/>
      <c r="K2516" s="235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248</v>
      </c>
      <c r="AU2516" s="243" t="s">
        <v>78</v>
      </c>
      <c r="AV2516" s="13" t="s">
        <v>76</v>
      </c>
      <c r="AW2516" s="13" t="s">
        <v>32</v>
      </c>
      <c r="AX2516" s="13" t="s">
        <v>69</v>
      </c>
      <c r="AY2516" s="243" t="s">
        <v>238</v>
      </c>
    </row>
    <row r="2517" s="14" customFormat="1">
      <c r="A2517" s="14"/>
      <c r="B2517" s="244"/>
      <c r="C2517" s="245"/>
      <c r="D2517" s="227" t="s">
        <v>248</v>
      </c>
      <c r="E2517" s="246" t="s">
        <v>19</v>
      </c>
      <c r="F2517" s="247" t="s">
        <v>2193</v>
      </c>
      <c r="G2517" s="245"/>
      <c r="H2517" s="248">
        <v>11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248</v>
      </c>
      <c r="AU2517" s="254" t="s">
        <v>78</v>
      </c>
      <c r="AV2517" s="14" t="s">
        <v>78</v>
      </c>
      <c r="AW2517" s="14" t="s">
        <v>32</v>
      </c>
      <c r="AX2517" s="14" t="s">
        <v>69</v>
      </c>
      <c r="AY2517" s="254" t="s">
        <v>238</v>
      </c>
    </row>
    <row r="2518" s="16" customFormat="1">
      <c r="A2518" s="16"/>
      <c r="B2518" s="266"/>
      <c r="C2518" s="267"/>
      <c r="D2518" s="227" t="s">
        <v>248</v>
      </c>
      <c r="E2518" s="268" t="s">
        <v>19</v>
      </c>
      <c r="F2518" s="269" t="s">
        <v>264</v>
      </c>
      <c r="G2518" s="267"/>
      <c r="H2518" s="270">
        <v>11</v>
      </c>
      <c r="I2518" s="271"/>
      <c r="J2518" s="267"/>
      <c r="K2518" s="267"/>
      <c r="L2518" s="272"/>
      <c r="M2518" s="273"/>
      <c r="N2518" s="274"/>
      <c r="O2518" s="274"/>
      <c r="P2518" s="274"/>
      <c r="Q2518" s="274"/>
      <c r="R2518" s="274"/>
      <c r="S2518" s="274"/>
      <c r="T2518" s="275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T2518" s="276" t="s">
        <v>248</v>
      </c>
      <c r="AU2518" s="276" t="s">
        <v>78</v>
      </c>
      <c r="AV2518" s="16" t="s">
        <v>109</v>
      </c>
      <c r="AW2518" s="16" t="s">
        <v>32</v>
      </c>
      <c r="AX2518" s="16" t="s">
        <v>69</v>
      </c>
      <c r="AY2518" s="276" t="s">
        <v>238</v>
      </c>
    </row>
    <row r="2519" s="15" customFormat="1">
      <c r="A2519" s="15"/>
      <c r="B2519" s="255"/>
      <c r="C2519" s="256"/>
      <c r="D2519" s="227" t="s">
        <v>248</v>
      </c>
      <c r="E2519" s="257" t="s">
        <v>19</v>
      </c>
      <c r="F2519" s="258" t="s">
        <v>253</v>
      </c>
      <c r="G2519" s="256"/>
      <c r="H2519" s="259">
        <v>11</v>
      </c>
      <c r="I2519" s="260"/>
      <c r="J2519" s="256"/>
      <c r="K2519" s="256"/>
      <c r="L2519" s="261"/>
      <c r="M2519" s="262"/>
      <c r="N2519" s="263"/>
      <c r="O2519" s="263"/>
      <c r="P2519" s="263"/>
      <c r="Q2519" s="263"/>
      <c r="R2519" s="263"/>
      <c r="S2519" s="263"/>
      <c r="T2519" s="264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T2519" s="265" t="s">
        <v>248</v>
      </c>
      <c r="AU2519" s="265" t="s">
        <v>78</v>
      </c>
      <c r="AV2519" s="15" t="s">
        <v>244</v>
      </c>
      <c r="AW2519" s="15" t="s">
        <v>32</v>
      </c>
      <c r="AX2519" s="15" t="s">
        <v>76</v>
      </c>
      <c r="AY2519" s="265" t="s">
        <v>238</v>
      </c>
    </row>
    <row r="2520" s="2" customFormat="1" ht="24.15" customHeight="1">
      <c r="A2520" s="39"/>
      <c r="B2520" s="40"/>
      <c r="C2520" s="214" t="s">
        <v>2194</v>
      </c>
      <c r="D2520" s="214" t="s">
        <v>240</v>
      </c>
      <c r="E2520" s="215" t="s">
        <v>2195</v>
      </c>
      <c r="F2520" s="216" t="s">
        <v>2196</v>
      </c>
      <c r="G2520" s="217" t="s">
        <v>107</v>
      </c>
      <c r="H2520" s="218">
        <v>68.219999999999999</v>
      </c>
      <c r="I2520" s="219"/>
      <c r="J2520" s="220">
        <f>ROUND(I2520*H2520,2)</f>
        <v>0</v>
      </c>
      <c r="K2520" s="216" t="s">
        <v>243</v>
      </c>
      <c r="L2520" s="45"/>
      <c r="M2520" s="221" t="s">
        <v>19</v>
      </c>
      <c r="N2520" s="222" t="s">
        <v>40</v>
      </c>
      <c r="O2520" s="85"/>
      <c r="P2520" s="223">
        <f>O2520*H2520</f>
        <v>0</v>
      </c>
      <c r="Q2520" s="223">
        <v>0</v>
      </c>
      <c r="R2520" s="223">
        <f>Q2520*H2520</f>
        <v>0</v>
      </c>
      <c r="S2520" s="223">
        <v>0.00191</v>
      </c>
      <c r="T2520" s="224">
        <f>S2520*H2520</f>
        <v>0.13030020000000001</v>
      </c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R2520" s="225" t="s">
        <v>295</v>
      </c>
      <c r="AT2520" s="225" t="s">
        <v>240</v>
      </c>
      <c r="AU2520" s="225" t="s">
        <v>78</v>
      </c>
      <c r="AY2520" s="18" t="s">
        <v>238</v>
      </c>
      <c r="BE2520" s="226">
        <f>IF(N2520="základní",J2520,0)</f>
        <v>0</v>
      </c>
      <c r="BF2520" s="226">
        <f>IF(N2520="snížená",J2520,0)</f>
        <v>0</v>
      </c>
      <c r="BG2520" s="226">
        <f>IF(N2520="zákl. přenesená",J2520,0)</f>
        <v>0</v>
      </c>
      <c r="BH2520" s="226">
        <f>IF(N2520="sníž. přenesená",J2520,0)</f>
        <v>0</v>
      </c>
      <c r="BI2520" s="226">
        <f>IF(N2520="nulová",J2520,0)</f>
        <v>0</v>
      </c>
      <c r="BJ2520" s="18" t="s">
        <v>76</v>
      </c>
      <c r="BK2520" s="226">
        <f>ROUND(I2520*H2520,2)</f>
        <v>0</v>
      </c>
      <c r="BL2520" s="18" t="s">
        <v>295</v>
      </c>
      <c r="BM2520" s="225" t="s">
        <v>2197</v>
      </c>
    </row>
    <row r="2521" s="2" customFormat="1">
      <c r="A2521" s="39"/>
      <c r="B2521" s="40"/>
      <c r="C2521" s="41"/>
      <c r="D2521" s="227" t="s">
        <v>245</v>
      </c>
      <c r="E2521" s="41"/>
      <c r="F2521" s="228" t="s">
        <v>2196</v>
      </c>
      <c r="G2521" s="41"/>
      <c r="H2521" s="41"/>
      <c r="I2521" s="229"/>
      <c r="J2521" s="41"/>
      <c r="K2521" s="41"/>
      <c r="L2521" s="45"/>
      <c r="M2521" s="230"/>
      <c r="N2521" s="231"/>
      <c r="O2521" s="85"/>
      <c r="P2521" s="85"/>
      <c r="Q2521" s="85"/>
      <c r="R2521" s="85"/>
      <c r="S2521" s="85"/>
      <c r="T2521" s="86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T2521" s="18" t="s">
        <v>245</v>
      </c>
      <c r="AU2521" s="18" t="s">
        <v>78</v>
      </c>
    </row>
    <row r="2522" s="2" customFormat="1">
      <c r="A2522" s="39"/>
      <c r="B2522" s="40"/>
      <c r="C2522" s="41"/>
      <c r="D2522" s="232" t="s">
        <v>246</v>
      </c>
      <c r="E2522" s="41"/>
      <c r="F2522" s="233" t="s">
        <v>2198</v>
      </c>
      <c r="G2522" s="41"/>
      <c r="H2522" s="41"/>
      <c r="I2522" s="229"/>
      <c r="J2522" s="41"/>
      <c r="K2522" s="41"/>
      <c r="L2522" s="45"/>
      <c r="M2522" s="230"/>
      <c r="N2522" s="231"/>
      <c r="O2522" s="85"/>
      <c r="P2522" s="85"/>
      <c r="Q2522" s="85"/>
      <c r="R2522" s="85"/>
      <c r="S2522" s="85"/>
      <c r="T2522" s="86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T2522" s="18" t="s">
        <v>246</v>
      </c>
      <c r="AU2522" s="18" t="s">
        <v>78</v>
      </c>
    </row>
    <row r="2523" s="13" customFormat="1">
      <c r="A2523" s="13"/>
      <c r="B2523" s="234"/>
      <c r="C2523" s="235"/>
      <c r="D2523" s="227" t="s">
        <v>248</v>
      </c>
      <c r="E2523" s="236" t="s">
        <v>19</v>
      </c>
      <c r="F2523" s="237" t="s">
        <v>533</v>
      </c>
      <c r="G2523" s="235"/>
      <c r="H2523" s="236" t="s">
        <v>19</v>
      </c>
      <c r="I2523" s="238"/>
      <c r="J2523" s="235"/>
      <c r="K2523" s="235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248</v>
      </c>
      <c r="AU2523" s="243" t="s">
        <v>78</v>
      </c>
      <c r="AV2523" s="13" t="s">
        <v>76</v>
      </c>
      <c r="AW2523" s="13" t="s">
        <v>32</v>
      </c>
      <c r="AX2523" s="13" t="s">
        <v>69</v>
      </c>
      <c r="AY2523" s="243" t="s">
        <v>238</v>
      </c>
    </row>
    <row r="2524" s="13" customFormat="1">
      <c r="A2524" s="13"/>
      <c r="B2524" s="234"/>
      <c r="C2524" s="235"/>
      <c r="D2524" s="227" t="s">
        <v>248</v>
      </c>
      <c r="E2524" s="236" t="s">
        <v>19</v>
      </c>
      <c r="F2524" s="237" t="s">
        <v>2199</v>
      </c>
      <c r="G2524" s="235"/>
      <c r="H2524" s="236" t="s">
        <v>19</v>
      </c>
      <c r="I2524" s="238"/>
      <c r="J2524" s="235"/>
      <c r="K2524" s="235"/>
      <c r="L2524" s="239"/>
      <c r="M2524" s="240"/>
      <c r="N2524" s="241"/>
      <c r="O2524" s="241"/>
      <c r="P2524" s="241"/>
      <c r="Q2524" s="241"/>
      <c r="R2524" s="241"/>
      <c r="S2524" s="241"/>
      <c r="T2524" s="242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3" t="s">
        <v>248</v>
      </c>
      <c r="AU2524" s="243" t="s">
        <v>78</v>
      </c>
      <c r="AV2524" s="13" t="s">
        <v>76</v>
      </c>
      <c r="AW2524" s="13" t="s">
        <v>32</v>
      </c>
      <c r="AX2524" s="13" t="s">
        <v>69</v>
      </c>
      <c r="AY2524" s="243" t="s">
        <v>238</v>
      </c>
    </row>
    <row r="2525" s="14" customFormat="1">
      <c r="A2525" s="14"/>
      <c r="B2525" s="244"/>
      <c r="C2525" s="245"/>
      <c r="D2525" s="227" t="s">
        <v>248</v>
      </c>
      <c r="E2525" s="246" t="s">
        <v>19</v>
      </c>
      <c r="F2525" s="247" t="s">
        <v>2200</v>
      </c>
      <c r="G2525" s="245"/>
      <c r="H2525" s="248">
        <v>68.219999999999999</v>
      </c>
      <c r="I2525" s="249"/>
      <c r="J2525" s="245"/>
      <c r="K2525" s="245"/>
      <c r="L2525" s="250"/>
      <c r="M2525" s="251"/>
      <c r="N2525" s="252"/>
      <c r="O2525" s="252"/>
      <c r="P2525" s="252"/>
      <c r="Q2525" s="252"/>
      <c r="R2525" s="252"/>
      <c r="S2525" s="252"/>
      <c r="T2525" s="253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4" t="s">
        <v>248</v>
      </c>
      <c r="AU2525" s="254" t="s">
        <v>78</v>
      </c>
      <c r="AV2525" s="14" t="s">
        <v>78</v>
      </c>
      <c r="AW2525" s="14" t="s">
        <v>32</v>
      </c>
      <c r="AX2525" s="14" t="s">
        <v>69</v>
      </c>
      <c r="AY2525" s="254" t="s">
        <v>238</v>
      </c>
    </row>
    <row r="2526" s="15" customFormat="1">
      <c r="A2526" s="15"/>
      <c r="B2526" s="255"/>
      <c r="C2526" s="256"/>
      <c r="D2526" s="227" t="s">
        <v>248</v>
      </c>
      <c r="E2526" s="257" t="s">
        <v>19</v>
      </c>
      <c r="F2526" s="258" t="s">
        <v>253</v>
      </c>
      <c r="G2526" s="256"/>
      <c r="H2526" s="259">
        <v>68.219999999999999</v>
      </c>
      <c r="I2526" s="260"/>
      <c r="J2526" s="256"/>
      <c r="K2526" s="256"/>
      <c r="L2526" s="261"/>
      <c r="M2526" s="262"/>
      <c r="N2526" s="263"/>
      <c r="O2526" s="263"/>
      <c r="P2526" s="263"/>
      <c r="Q2526" s="263"/>
      <c r="R2526" s="263"/>
      <c r="S2526" s="263"/>
      <c r="T2526" s="264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65" t="s">
        <v>248</v>
      </c>
      <c r="AU2526" s="265" t="s">
        <v>78</v>
      </c>
      <c r="AV2526" s="15" t="s">
        <v>244</v>
      </c>
      <c r="AW2526" s="15" t="s">
        <v>32</v>
      </c>
      <c r="AX2526" s="15" t="s">
        <v>76</v>
      </c>
      <c r="AY2526" s="265" t="s">
        <v>238</v>
      </c>
    </row>
    <row r="2527" s="2" customFormat="1" ht="16.5" customHeight="1">
      <c r="A2527" s="39"/>
      <c r="B2527" s="40"/>
      <c r="C2527" s="214" t="s">
        <v>1558</v>
      </c>
      <c r="D2527" s="214" t="s">
        <v>240</v>
      </c>
      <c r="E2527" s="215" t="s">
        <v>2201</v>
      </c>
      <c r="F2527" s="216" t="s">
        <v>2202</v>
      </c>
      <c r="G2527" s="217" t="s">
        <v>107</v>
      </c>
      <c r="H2527" s="218">
        <v>1.97</v>
      </c>
      <c r="I2527" s="219"/>
      <c r="J2527" s="220">
        <f>ROUND(I2527*H2527,2)</f>
        <v>0</v>
      </c>
      <c r="K2527" s="216" t="s">
        <v>243</v>
      </c>
      <c r="L2527" s="45"/>
      <c r="M2527" s="221" t="s">
        <v>19</v>
      </c>
      <c r="N2527" s="222" t="s">
        <v>40</v>
      </c>
      <c r="O2527" s="85"/>
      <c r="P2527" s="223">
        <f>O2527*H2527</f>
        <v>0</v>
      </c>
      <c r="Q2527" s="223">
        <v>0</v>
      </c>
      <c r="R2527" s="223">
        <f>Q2527*H2527</f>
        <v>0</v>
      </c>
      <c r="S2527" s="223">
        <v>0.00167</v>
      </c>
      <c r="T2527" s="224">
        <f>S2527*H2527</f>
        <v>0.0032899000000000001</v>
      </c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R2527" s="225" t="s">
        <v>295</v>
      </c>
      <c r="AT2527" s="225" t="s">
        <v>240</v>
      </c>
      <c r="AU2527" s="225" t="s">
        <v>78</v>
      </c>
      <c r="AY2527" s="18" t="s">
        <v>238</v>
      </c>
      <c r="BE2527" s="226">
        <f>IF(N2527="základní",J2527,0)</f>
        <v>0</v>
      </c>
      <c r="BF2527" s="226">
        <f>IF(N2527="snížená",J2527,0)</f>
        <v>0</v>
      </c>
      <c r="BG2527" s="226">
        <f>IF(N2527="zákl. přenesená",J2527,0)</f>
        <v>0</v>
      </c>
      <c r="BH2527" s="226">
        <f>IF(N2527="sníž. přenesená",J2527,0)</f>
        <v>0</v>
      </c>
      <c r="BI2527" s="226">
        <f>IF(N2527="nulová",J2527,0)</f>
        <v>0</v>
      </c>
      <c r="BJ2527" s="18" t="s">
        <v>76</v>
      </c>
      <c r="BK2527" s="226">
        <f>ROUND(I2527*H2527,2)</f>
        <v>0</v>
      </c>
      <c r="BL2527" s="18" t="s">
        <v>295</v>
      </c>
      <c r="BM2527" s="225" t="s">
        <v>2203</v>
      </c>
    </row>
    <row r="2528" s="2" customFormat="1">
      <c r="A2528" s="39"/>
      <c r="B2528" s="40"/>
      <c r="C2528" s="41"/>
      <c r="D2528" s="227" t="s">
        <v>245</v>
      </c>
      <c r="E2528" s="41"/>
      <c r="F2528" s="228" t="s">
        <v>2202</v>
      </c>
      <c r="G2528" s="41"/>
      <c r="H2528" s="41"/>
      <c r="I2528" s="229"/>
      <c r="J2528" s="41"/>
      <c r="K2528" s="41"/>
      <c r="L2528" s="45"/>
      <c r="M2528" s="230"/>
      <c r="N2528" s="231"/>
      <c r="O2528" s="85"/>
      <c r="P2528" s="85"/>
      <c r="Q2528" s="85"/>
      <c r="R2528" s="85"/>
      <c r="S2528" s="85"/>
      <c r="T2528" s="86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T2528" s="18" t="s">
        <v>245</v>
      </c>
      <c r="AU2528" s="18" t="s">
        <v>78</v>
      </c>
    </row>
    <row r="2529" s="2" customFormat="1">
      <c r="A2529" s="39"/>
      <c r="B2529" s="40"/>
      <c r="C2529" s="41"/>
      <c r="D2529" s="232" t="s">
        <v>246</v>
      </c>
      <c r="E2529" s="41"/>
      <c r="F2529" s="233" t="s">
        <v>2204</v>
      </c>
      <c r="G2529" s="41"/>
      <c r="H2529" s="41"/>
      <c r="I2529" s="229"/>
      <c r="J2529" s="41"/>
      <c r="K2529" s="41"/>
      <c r="L2529" s="45"/>
      <c r="M2529" s="230"/>
      <c r="N2529" s="231"/>
      <c r="O2529" s="85"/>
      <c r="P2529" s="85"/>
      <c r="Q2529" s="85"/>
      <c r="R2529" s="85"/>
      <c r="S2529" s="85"/>
      <c r="T2529" s="86"/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T2529" s="18" t="s">
        <v>246</v>
      </c>
      <c r="AU2529" s="18" t="s">
        <v>78</v>
      </c>
    </row>
    <row r="2530" s="13" customFormat="1">
      <c r="A2530" s="13"/>
      <c r="B2530" s="234"/>
      <c r="C2530" s="235"/>
      <c r="D2530" s="227" t="s">
        <v>248</v>
      </c>
      <c r="E2530" s="236" t="s">
        <v>19</v>
      </c>
      <c r="F2530" s="237" t="s">
        <v>262</v>
      </c>
      <c r="G2530" s="235"/>
      <c r="H2530" s="236" t="s">
        <v>19</v>
      </c>
      <c r="I2530" s="238"/>
      <c r="J2530" s="235"/>
      <c r="K2530" s="235"/>
      <c r="L2530" s="239"/>
      <c r="M2530" s="240"/>
      <c r="N2530" s="241"/>
      <c r="O2530" s="241"/>
      <c r="P2530" s="241"/>
      <c r="Q2530" s="241"/>
      <c r="R2530" s="241"/>
      <c r="S2530" s="241"/>
      <c r="T2530" s="242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3" t="s">
        <v>248</v>
      </c>
      <c r="AU2530" s="243" t="s">
        <v>78</v>
      </c>
      <c r="AV2530" s="13" t="s">
        <v>76</v>
      </c>
      <c r="AW2530" s="13" t="s">
        <v>32</v>
      </c>
      <c r="AX2530" s="13" t="s">
        <v>69</v>
      </c>
      <c r="AY2530" s="243" t="s">
        <v>238</v>
      </c>
    </row>
    <row r="2531" s="14" customFormat="1">
      <c r="A2531" s="14"/>
      <c r="B2531" s="244"/>
      <c r="C2531" s="245"/>
      <c r="D2531" s="227" t="s">
        <v>248</v>
      </c>
      <c r="E2531" s="246" t="s">
        <v>19</v>
      </c>
      <c r="F2531" s="247" t="s">
        <v>2205</v>
      </c>
      <c r="G2531" s="245"/>
      <c r="H2531" s="248">
        <v>1.97</v>
      </c>
      <c r="I2531" s="249"/>
      <c r="J2531" s="245"/>
      <c r="K2531" s="245"/>
      <c r="L2531" s="250"/>
      <c r="M2531" s="251"/>
      <c r="N2531" s="252"/>
      <c r="O2531" s="252"/>
      <c r="P2531" s="252"/>
      <c r="Q2531" s="252"/>
      <c r="R2531" s="252"/>
      <c r="S2531" s="252"/>
      <c r="T2531" s="253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4" t="s">
        <v>248</v>
      </c>
      <c r="AU2531" s="254" t="s">
        <v>78</v>
      </c>
      <c r="AV2531" s="14" t="s">
        <v>78</v>
      </c>
      <c r="AW2531" s="14" t="s">
        <v>32</v>
      </c>
      <c r="AX2531" s="14" t="s">
        <v>69</v>
      </c>
      <c r="AY2531" s="254" t="s">
        <v>238</v>
      </c>
    </row>
    <row r="2532" s="16" customFormat="1">
      <c r="A2532" s="16"/>
      <c r="B2532" s="266"/>
      <c r="C2532" s="267"/>
      <c r="D2532" s="227" t="s">
        <v>248</v>
      </c>
      <c r="E2532" s="268" t="s">
        <v>19</v>
      </c>
      <c r="F2532" s="269" t="s">
        <v>264</v>
      </c>
      <c r="G2532" s="267"/>
      <c r="H2532" s="270">
        <v>1.97</v>
      </c>
      <c r="I2532" s="271"/>
      <c r="J2532" s="267"/>
      <c r="K2532" s="267"/>
      <c r="L2532" s="272"/>
      <c r="M2532" s="273"/>
      <c r="N2532" s="274"/>
      <c r="O2532" s="274"/>
      <c r="P2532" s="274"/>
      <c r="Q2532" s="274"/>
      <c r="R2532" s="274"/>
      <c r="S2532" s="274"/>
      <c r="T2532" s="275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76" t="s">
        <v>248</v>
      </c>
      <c r="AU2532" s="276" t="s">
        <v>78</v>
      </c>
      <c r="AV2532" s="16" t="s">
        <v>109</v>
      </c>
      <c r="AW2532" s="16" t="s">
        <v>32</v>
      </c>
      <c r="AX2532" s="16" t="s">
        <v>69</v>
      </c>
      <c r="AY2532" s="276" t="s">
        <v>238</v>
      </c>
    </row>
    <row r="2533" s="15" customFormat="1">
      <c r="A2533" s="15"/>
      <c r="B2533" s="255"/>
      <c r="C2533" s="256"/>
      <c r="D2533" s="227" t="s">
        <v>248</v>
      </c>
      <c r="E2533" s="257" t="s">
        <v>19</v>
      </c>
      <c r="F2533" s="258" t="s">
        <v>253</v>
      </c>
      <c r="G2533" s="256"/>
      <c r="H2533" s="259">
        <v>1.97</v>
      </c>
      <c r="I2533" s="260"/>
      <c r="J2533" s="256"/>
      <c r="K2533" s="256"/>
      <c r="L2533" s="261"/>
      <c r="M2533" s="262"/>
      <c r="N2533" s="263"/>
      <c r="O2533" s="263"/>
      <c r="P2533" s="263"/>
      <c r="Q2533" s="263"/>
      <c r="R2533" s="263"/>
      <c r="S2533" s="263"/>
      <c r="T2533" s="264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65" t="s">
        <v>248</v>
      </c>
      <c r="AU2533" s="265" t="s">
        <v>78</v>
      </c>
      <c r="AV2533" s="15" t="s">
        <v>244</v>
      </c>
      <c r="AW2533" s="15" t="s">
        <v>32</v>
      </c>
      <c r="AX2533" s="15" t="s">
        <v>76</v>
      </c>
      <c r="AY2533" s="265" t="s">
        <v>238</v>
      </c>
    </row>
    <row r="2534" s="2" customFormat="1" ht="16.5" customHeight="1">
      <c r="A2534" s="39"/>
      <c r="B2534" s="40"/>
      <c r="C2534" s="214" t="s">
        <v>2206</v>
      </c>
      <c r="D2534" s="214" t="s">
        <v>240</v>
      </c>
      <c r="E2534" s="215" t="s">
        <v>2207</v>
      </c>
      <c r="F2534" s="216" t="s">
        <v>2208</v>
      </c>
      <c r="G2534" s="217" t="s">
        <v>107</v>
      </c>
      <c r="H2534" s="218">
        <v>22</v>
      </c>
      <c r="I2534" s="219"/>
      <c r="J2534" s="220">
        <f>ROUND(I2534*H2534,2)</f>
        <v>0</v>
      </c>
      <c r="K2534" s="216" t="s">
        <v>243</v>
      </c>
      <c r="L2534" s="45"/>
      <c r="M2534" s="221" t="s">
        <v>19</v>
      </c>
      <c r="N2534" s="222" t="s">
        <v>40</v>
      </c>
      <c r="O2534" s="85"/>
      <c r="P2534" s="223">
        <f>O2534*H2534</f>
        <v>0</v>
      </c>
      <c r="Q2534" s="223">
        <v>0</v>
      </c>
      <c r="R2534" s="223">
        <f>Q2534*H2534</f>
        <v>0</v>
      </c>
      <c r="S2534" s="223">
        <v>0.0039399999999999999</v>
      </c>
      <c r="T2534" s="224">
        <f>S2534*H2534</f>
        <v>0.086679999999999993</v>
      </c>
      <c r="U2534" s="39"/>
      <c r="V2534" s="39"/>
      <c r="W2534" s="39"/>
      <c r="X2534" s="39"/>
      <c r="Y2534" s="39"/>
      <c r="Z2534" s="39"/>
      <c r="AA2534" s="39"/>
      <c r="AB2534" s="39"/>
      <c r="AC2534" s="39"/>
      <c r="AD2534" s="39"/>
      <c r="AE2534" s="39"/>
      <c r="AR2534" s="225" t="s">
        <v>295</v>
      </c>
      <c r="AT2534" s="225" t="s">
        <v>240</v>
      </c>
      <c r="AU2534" s="225" t="s">
        <v>78</v>
      </c>
      <c r="AY2534" s="18" t="s">
        <v>238</v>
      </c>
      <c r="BE2534" s="226">
        <f>IF(N2534="základní",J2534,0)</f>
        <v>0</v>
      </c>
      <c r="BF2534" s="226">
        <f>IF(N2534="snížená",J2534,0)</f>
        <v>0</v>
      </c>
      <c r="BG2534" s="226">
        <f>IF(N2534="zákl. přenesená",J2534,0)</f>
        <v>0</v>
      </c>
      <c r="BH2534" s="226">
        <f>IF(N2534="sníž. přenesená",J2534,0)</f>
        <v>0</v>
      </c>
      <c r="BI2534" s="226">
        <f>IF(N2534="nulová",J2534,0)</f>
        <v>0</v>
      </c>
      <c r="BJ2534" s="18" t="s">
        <v>76</v>
      </c>
      <c r="BK2534" s="226">
        <f>ROUND(I2534*H2534,2)</f>
        <v>0</v>
      </c>
      <c r="BL2534" s="18" t="s">
        <v>295</v>
      </c>
      <c r="BM2534" s="225" t="s">
        <v>2209</v>
      </c>
    </row>
    <row r="2535" s="2" customFormat="1">
      <c r="A2535" s="39"/>
      <c r="B2535" s="40"/>
      <c r="C2535" s="41"/>
      <c r="D2535" s="227" t="s">
        <v>245</v>
      </c>
      <c r="E2535" s="41"/>
      <c r="F2535" s="228" t="s">
        <v>2208</v>
      </c>
      <c r="G2535" s="41"/>
      <c r="H2535" s="41"/>
      <c r="I2535" s="229"/>
      <c r="J2535" s="41"/>
      <c r="K2535" s="41"/>
      <c r="L2535" s="45"/>
      <c r="M2535" s="230"/>
      <c r="N2535" s="231"/>
      <c r="O2535" s="85"/>
      <c r="P2535" s="85"/>
      <c r="Q2535" s="85"/>
      <c r="R2535" s="85"/>
      <c r="S2535" s="85"/>
      <c r="T2535" s="86"/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39"/>
      <c r="AE2535" s="39"/>
      <c r="AT2535" s="18" t="s">
        <v>245</v>
      </c>
      <c r="AU2535" s="18" t="s">
        <v>78</v>
      </c>
    </row>
    <row r="2536" s="2" customFormat="1">
      <c r="A2536" s="39"/>
      <c r="B2536" s="40"/>
      <c r="C2536" s="41"/>
      <c r="D2536" s="232" t="s">
        <v>246</v>
      </c>
      <c r="E2536" s="41"/>
      <c r="F2536" s="233" t="s">
        <v>2210</v>
      </c>
      <c r="G2536" s="41"/>
      <c r="H2536" s="41"/>
      <c r="I2536" s="229"/>
      <c r="J2536" s="41"/>
      <c r="K2536" s="41"/>
      <c r="L2536" s="45"/>
      <c r="M2536" s="230"/>
      <c r="N2536" s="231"/>
      <c r="O2536" s="85"/>
      <c r="P2536" s="85"/>
      <c r="Q2536" s="85"/>
      <c r="R2536" s="85"/>
      <c r="S2536" s="85"/>
      <c r="T2536" s="86"/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T2536" s="18" t="s">
        <v>246</v>
      </c>
      <c r="AU2536" s="18" t="s">
        <v>78</v>
      </c>
    </row>
    <row r="2537" s="13" customFormat="1">
      <c r="A2537" s="13"/>
      <c r="B2537" s="234"/>
      <c r="C2537" s="235"/>
      <c r="D2537" s="227" t="s">
        <v>248</v>
      </c>
      <c r="E2537" s="236" t="s">
        <v>19</v>
      </c>
      <c r="F2537" s="237" t="s">
        <v>341</v>
      </c>
      <c r="G2537" s="235"/>
      <c r="H2537" s="236" t="s">
        <v>19</v>
      </c>
      <c r="I2537" s="238"/>
      <c r="J2537" s="235"/>
      <c r="K2537" s="235"/>
      <c r="L2537" s="239"/>
      <c r="M2537" s="240"/>
      <c r="N2537" s="241"/>
      <c r="O2537" s="241"/>
      <c r="P2537" s="241"/>
      <c r="Q2537" s="241"/>
      <c r="R2537" s="241"/>
      <c r="S2537" s="241"/>
      <c r="T2537" s="242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3" t="s">
        <v>248</v>
      </c>
      <c r="AU2537" s="243" t="s">
        <v>78</v>
      </c>
      <c r="AV2537" s="13" t="s">
        <v>76</v>
      </c>
      <c r="AW2537" s="13" t="s">
        <v>32</v>
      </c>
      <c r="AX2537" s="13" t="s">
        <v>69</v>
      </c>
      <c r="AY2537" s="243" t="s">
        <v>238</v>
      </c>
    </row>
    <row r="2538" s="14" customFormat="1">
      <c r="A2538" s="14"/>
      <c r="B2538" s="244"/>
      <c r="C2538" s="245"/>
      <c r="D2538" s="227" t="s">
        <v>248</v>
      </c>
      <c r="E2538" s="246" t="s">
        <v>19</v>
      </c>
      <c r="F2538" s="247" t="s">
        <v>2211</v>
      </c>
      <c r="G2538" s="245"/>
      <c r="H2538" s="248">
        <v>22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248</v>
      </c>
      <c r="AU2538" s="254" t="s">
        <v>78</v>
      </c>
      <c r="AV2538" s="14" t="s">
        <v>78</v>
      </c>
      <c r="AW2538" s="14" t="s">
        <v>32</v>
      </c>
      <c r="AX2538" s="14" t="s">
        <v>69</v>
      </c>
      <c r="AY2538" s="254" t="s">
        <v>238</v>
      </c>
    </row>
    <row r="2539" s="16" customFormat="1">
      <c r="A2539" s="16"/>
      <c r="B2539" s="266"/>
      <c r="C2539" s="267"/>
      <c r="D2539" s="227" t="s">
        <v>248</v>
      </c>
      <c r="E2539" s="268" t="s">
        <v>19</v>
      </c>
      <c r="F2539" s="269" t="s">
        <v>264</v>
      </c>
      <c r="G2539" s="267"/>
      <c r="H2539" s="270">
        <v>22</v>
      </c>
      <c r="I2539" s="271"/>
      <c r="J2539" s="267"/>
      <c r="K2539" s="267"/>
      <c r="L2539" s="272"/>
      <c r="M2539" s="273"/>
      <c r="N2539" s="274"/>
      <c r="O2539" s="274"/>
      <c r="P2539" s="274"/>
      <c r="Q2539" s="274"/>
      <c r="R2539" s="274"/>
      <c r="S2539" s="274"/>
      <c r="T2539" s="275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T2539" s="276" t="s">
        <v>248</v>
      </c>
      <c r="AU2539" s="276" t="s">
        <v>78</v>
      </c>
      <c r="AV2539" s="16" t="s">
        <v>109</v>
      </c>
      <c r="AW2539" s="16" t="s">
        <v>32</v>
      </c>
      <c r="AX2539" s="16" t="s">
        <v>69</v>
      </c>
      <c r="AY2539" s="276" t="s">
        <v>238</v>
      </c>
    </row>
    <row r="2540" s="15" customFormat="1">
      <c r="A2540" s="15"/>
      <c r="B2540" s="255"/>
      <c r="C2540" s="256"/>
      <c r="D2540" s="227" t="s">
        <v>248</v>
      </c>
      <c r="E2540" s="257" t="s">
        <v>19</v>
      </c>
      <c r="F2540" s="258" t="s">
        <v>253</v>
      </c>
      <c r="G2540" s="256"/>
      <c r="H2540" s="259">
        <v>22</v>
      </c>
      <c r="I2540" s="260"/>
      <c r="J2540" s="256"/>
      <c r="K2540" s="256"/>
      <c r="L2540" s="261"/>
      <c r="M2540" s="262"/>
      <c r="N2540" s="263"/>
      <c r="O2540" s="263"/>
      <c r="P2540" s="263"/>
      <c r="Q2540" s="263"/>
      <c r="R2540" s="263"/>
      <c r="S2540" s="263"/>
      <c r="T2540" s="264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65" t="s">
        <v>248</v>
      </c>
      <c r="AU2540" s="265" t="s">
        <v>78</v>
      </c>
      <c r="AV2540" s="15" t="s">
        <v>244</v>
      </c>
      <c r="AW2540" s="15" t="s">
        <v>32</v>
      </c>
      <c r="AX2540" s="15" t="s">
        <v>76</v>
      </c>
      <c r="AY2540" s="265" t="s">
        <v>238</v>
      </c>
    </row>
    <row r="2541" s="2" customFormat="1" ht="33" customHeight="1">
      <c r="A2541" s="39"/>
      <c r="B2541" s="40"/>
      <c r="C2541" s="214" t="s">
        <v>1574</v>
      </c>
      <c r="D2541" s="214" t="s">
        <v>240</v>
      </c>
      <c r="E2541" s="215" t="s">
        <v>2212</v>
      </c>
      <c r="F2541" s="216" t="s">
        <v>2213</v>
      </c>
      <c r="G2541" s="217" t="s">
        <v>107</v>
      </c>
      <c r="H2541" s="218">
        <v>68.219999999999999</v>
      </c>
      <c r="I2541" s="219"/>
      <c r="J2541" s="220">
        <f>ROUND(I2541*H2541,2)</f>
        <v>0</v>
      </c>
      <c r="K2541" s="216" t="s">
        <v>243</v>
      </c>
      <c r="L2541" s="45"/>
      <c r="M2541" s="221" t="s">
        <v>19</v>
      </c>
      <c r="N2541" s="222" t="s">
        <v>40</v>
      </c>
      <c r="O2541" s="85"/>
      <c r="P2541" s="223">
        <f>O2541*H2541</f>
        <v>0</v>
      </c>
      <c r="Q2541" s="223">
        <v>0.0060899999999999999</v>
      </c>
      <c r="R2541" s="223">
        <f>Q2541*H2541</f>
        <v>0.41545979999999999</v>
      </c>
      <c r="S2541" s="223">
        <v>0</v>
      </c>
      <c r="T2541" s="224">
        <f>S2541*H2541</f>
        <v>0</v>
      </c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R2541" s="225" t="s">
        <v>295</v>
      </c>
      <c r="AT2541" s="225" t="s">
        <v>240</v>
      </c>
      <c r="AU2541" s="225" t="s">
        <v>78</v>
      </c>
      <c r="AY2541" s="18" t="s">
        <v>238</v>
      </c>
      <c r="BE2541" s="226">
        <f>IF(N2541="základní",J2541,0)</f>
        <v>0</v>
      </c>
      <c r="BF2541" s="226">
        <f>IF(N2541="snížená",J2541,0)</f>
        <v>0</v>
      </c>
      <c r="BG2541" s="226">
        <f>IF(N2541="zákl. přenesená",J2541,0)</f>
        <v>0</v>
      </c>
      <c r="BH2541" s="226">
        <f>IF(N2541="sníž. přenesená",J2541,0)</f>
        <v>0</v>
      </c>
      <c r="BI2541" s="226">
        <f>IF(N2541="nulová",J2541,0)</f>
        <v>0</v>
      </c>
      <c r="BJ2541" s="18" t="s">
        <v>76</v>
      </c>
      <c r="BK2541" s="226">
        <f>ROUND(I2541*H2541,2)</f>
        <v>0</v>
      </c>
      <c r="BL2541" s="18" t="s">
        <v>295</v>
      </c>
      <c r="BM2541" s="225" t="s">
        <v>2214</v>
      </c>
    </row>
    <row r="2542" s="2" customFormat="1">
      <c r="A2542" s="39"/>
      <c r="B2542" s="40"/>
      <c r="C2542" s="41"/>
      <c r="D2542" s="227" t="s">
        <v>245</v>
      </c>
      <c r="E2542" s="41"/>
      <c r="F2542" s="228" t="s">
        <v>2213</v>
      </c>
      <c r="G2542" s="41"/>
      <c r="H2542" s="41"/>
      <c r="I2542" s="229"/>
      <c r="J2542" s="41"/>
      <c r="K2542" s="41"/>
      <c r="L2542" s="45"/>
      <c r="M2542" s="230"/>
      <c r="N2542" s="231"/>
      <c r="O2542" s="85"/>
      <c r="P2542" s="85"/>
      <c r="Q2542" s="85"/>
      <c r="R2542" s="85"/>
      <c r="S2542" s="85"/>
      <c r="T2542" s="86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T2542" s="18" t="s">
        <v>245</v>
      </c>
      <c r="AU2542" s="18" t="s">
        <v>78</v>
      </c>
    </row>
    <row r="2543" s="2" customFormat="1">
      <c r="A2543" s="39"/>
      <c r="B2543" s="40"/>
      <c r="C2543" s="41"/>
      <c r="D2543" s="232" t="s">
        <v>246</v>
      </c>
      <c r="E2543" s="41"/>
      <c r="F2543" s="233" t="s">
        <v>2215</v>
      </c>
      <c r="G2543" s="41"/>
      <c r="H2543" s="41"/>
      <c r="I2543" s="229"/>
      <c r="J2543" s="41"/>
      <c r="K2543" s="41"/>
      <c r="L2543" s="45"/>
      <c r="M2543" s="230"/>
      <c r="N2543" s="231"/>
      <c r="O2543" s="85"/>
      <c r="P2543" s="85"/>
      <c r="Q2543" s="85"/>
      <c r="R2543" s="85"/>
      <c r="S2543" s="85"/>
      <c r="T2543" s="86"/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39"/>
      <c r="AE2543" s="39"/>
      <c r="AT2543" s="18" t="s">
        <v>246</v>
      </c>
      <c r="AU2543" s="18" t="s">
        <v>78</v>
      </c>
    </row>
    <row r="2544" s="13" customFormat="1">
      <c r="A2544" s="13"/>
      <c r="B2544" s="234"/>
      <c r="C2544" s="235"/>
      <c r="D2544" s="227" t="s">
        <v>248</v>
      </c>
      <c r="E2544" s="236" t="s">
        <v>19</v>
      </c>
      <c r="F2544" s="237" t="s">
        <v>533</v>
      </c>
      <c r="G2544" s="235"/>
      <c r="H2544" s="236" t="s">
        <v>19</v>
      </c>
      <c r="I2544" s="238"/>
      <c r="J2544" s="235"/>
      <c r="K2544" s="235"/>
      <c r="L2544" s="239"/>
      <c r="M2544" s="240"/>
      <c r="N2544" s="241"/>
      <c r="O2544" s="241"/>
      <c r="P2544" s="241"/>
      <c r="Q2544" s="241"/>
      <c r="R2544" s="241"/>
      <c r="S2544" s="241"/>
      <c r="T2544" s="242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3" t="s">
        <v>248</v>
      </c>
      <c r="AU2544" s="243" t="s">
        <v>78</v>
      </c>
      <c r="AV2544" s="13" t="s">
        <v>76</v>
      </c>
      <c r="AW2544" s="13" t="s">
        <v>32</v>
      </c>
      <c r="AX2544" s="13" t="s">
        <v>69</v>
      </c>
      <c r="AY2544" s="243" t="s">
        <v>238</v>
      </c>
    </row>
    <row r="2545" s="14" customFormat="1">
      <c r="A2545" s="14"/>
      <c r="B2545" s="244"/>
      <c r="C2545" s="245"/>
      <c r="D2545" s="227" t="s">
        <v>248</v>
      </c>
      <c r="E2545" s="246" t="s">
        <v>19</v>
      </c>
      <c r="F2545" s="247" t="s">
        <v>105</v>
      </c>
      <c r="G2545" s="245"/>
      <c r="H2545" s="248">
        <v>68.219999999999999</v>
      </c>
      <c r="I2545" s="249"/>
      <c r="J2545" s="245"/>
      <c r="K2545" s="245"/>
      <c r="L2545" s="250"/>
      <c r="M2545" s="251"/>
      <c r="N2545" s="252"/>
      <c r="O2545" s="252"/>
      <c r="P2545" s="252"/>
      <c r="Q2545" s="252"/>
      <c r="R2545" s="252"/>
      <c r="S2545" s="252"/>
      <c r="T2545" s="253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4" t="s">
        <v>248</v>
      </c>
      <c r="AU2545" s="254" t="s">
        <v>78</v>
      </c>
      <c r="AV2545" s="14" t="s">
        <v>78</v>
      </c>
      <c r="AW2545" s="14" t="s">
        <v>32</v>
      </c>
      <c r="AX2545" s="14" t="s">
        <v>69</v>
      </c>
      <c r="AY2545" s="254" t="s">
        <v>238</v>
      </c>
    </row>
    <row r="2546" s="15" customFormat="1">
      <c r="A2546" s="15"/>
      <c r="B2546" s="255"/>
      <c r="C2546" s="256"/>
      <c r="D2546" s="227" t="s">
        <v>248</v>
      </c>
      <c r="E2546" s="257" t="s">
        <v>19</v>
      </c>
      <c r="F2546" s="258" t="s">
        <v>253</v>
      </c>
      <c r="G2546" s="256"/>
      <c r="H2546" s="259">
        <v>68.219999999999999</v>
      </c>
      <c r="I2546" s="260"/>
      <c r="J2546" s="256"/>
      <c r="K2546" s="256"/>
      <c r="L2546" s="261"/>
      <c r="M2546" s="262"/>
      <c r="N2546" s="263"/>
      <c r="O2546" s="263"/>
      <c r="P2546" s="263"/>
      <c r="Q2546" s="263"/>
      <c r="R2546" s="263"/>
      <c r="S2546" s="263"/>
      <c r="T2546" s="264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65" t="s">
        <v>248</v>
      </c>
      <c r="AU2546" s="265" t="s">
        <v>78</v>
      </c>
      <c r="AV2546" s="15" t="s">
        <v>244</v>
      </c>
      <c r="AW2546" s="15" t="s">
        <v>32</v>
      </c>
      <c r="AX2546" s="15" t="s">
        <v>76</v>
      </c>
      <c r="AY2546" s="265" t="s">
        <v>238</v>
      </c>
    </row>
    <row r="2547" s="2" customFormat="1" ht="37.8" customHeight="1">
      <c r="A2547" s="39"/>
      <c r="B2547" s="40"/>
      <c r="C2547" s="214" t="s">
        <v>2216</v>
      </c>
      <c r="D2547" s="214" t="s">
        <v>240</v>
      </c>
      <c r="E2547" s="215" t="s">
        <v>2217</v>
      </c>
      <c r="F2547" s="216" t="s">
        <v>2218</v>
      </c>
      <c r="G2547" s="217" t="s">
        <v>112</v>
      </c>
      <c r="H2547" s="218">
        <v>79.135000000000005</v>
      </c>
      <c r="I2547" s="219"/>
      <c r="J2547" s="220">
        <f>ROUND(I2547*H2547,2)</f>
        <v>0</v>
      </c>
      <c r="K2547" s="216" t="s">
        <v>243</v>
      </c>
      <c r="L2547" s="45"/>
      <c r="M2547" s="221" t="s">
        <v>19</v>
      </c>
      <c r="N2547" s="222" t="s">
        <v>40</v>
      </c>
      <c r="O2547" s="85"/>
      <c r="P2547" s="223">
        <f>O2547*H2547</f>
        <v>0</v>
      </c>
      <c r="Q2547" s="223">
        <v>0.0072100000000000003</v>
      </c>
      <c r="R2547" s="223">
        <f>Q2547*H2547</f>
        <v>0.57056335000000002</v>
      </c>
      <c r="S2547" s="223">
        <v>0</v>
      </c>
      <c r="T2547" s="224">
        <f>S2547*H2547</f>
        <v>0</v>
      </c>
      <c r="U2547" s="39"/>
      <c r="V2547" s="39"/>
      <c r="W2547" s="39"/>
      <c r="X2547" s="39"/>
      <c r="Y2547" s="39"/>
      <c r="Z2547" s="39"/>
      <c r="AA2547" s="39"/>
      <c r="AB2547" s="39"/>
      <c r="AC2547" s="39"/>
      <c r="AD2547" s="39"/>
      <c r="AE2547" s="39"/>
      <c r="AR2547" s="225" t="s">
        <v>295</v>
      </c>
      <c r="AT2547" s="225" t="s">
        <v>240</v>
      </c>
      <c r="AU2547" s="225" t="s">
        <v>78</v>
      </c>
      <c r="AY2547" s="18" t="s">
        <v>238</v>
      </c>
      <c r="BE2547" s="226">
        <f>IF(N2547="základní",J2547,0)</f>
        <v>0</v>
      </c>
      <c r="BF2547" s="226">
        <f>IF(N2547="snížená",J2547,0)</f>
        <v>0</v>
      </c>
      <c r="BG2547" s="226">
        <f>IF(N2547="zákl. přenesená",J2547,0)</f>
        <v>0</v>
      </c>
      <c r="BH2547" s="226">
        <f>IF(N2547="sníž. přenesená",J2547,0)</f>
        <v>0</v>
      </c>
      <c r="BI2547" s="226">
        <f>IF(N2547="nulová",J2547,0)</f>
        <v>0</v>
      </c>
      <c r="BJ2547" s="18" t="s">
        <v>76</v>
      </c>
      <c r="BK2547" s="226">
        <f>ROUND(I2547*H2547,2)</f>
        <v>0</v>
      </c>
      <c r="BL2547" s="18" t="s">
        <v>295</v>
      </c>
      <c r="BM2547" s="225" t="s">
        <v>2219</v>
      </c>
    </row>
    <row r="2548" s="2" customFormat="1">
      <c r="A2548" s="39"/>
      <c r="B2548" s="40"/>
      <c r="C2548" s="41"/>
      <c r="D2548" s="227" t="s">
        <v>245</v>
      </c>
      <c r="E2548" s="41"/>
      <c r="F2548" s="228" t="s">
        <v>2218</v>
      </c>
      <c r="G2548" s="41"/>
      <c r="H2548" s="41"/>
      <c r="I2548" s="229"/>
      <c r="J2548" s="41"/>
      <c r="K2548" s="41"/>
      <c r="L2548" s="45"/>
      <c r="M2548" s="230"/>
      <c r="N2548" s="231"/>
      <c r="O2548" s="85"/>
      <c r="P2548" s="85"/>
      <c r="Q2548" s="85"/>
      <c r="R2548" s="85"/>
      <c r="S2548" s="85"/>
      <c r="T2548" s="86"/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39"/>
      <c r="AE2548" s="39"/>
      <c r="AT2548" s="18" t="s">
        <v>245</v>
      </c>
      <c r="AU2548" s="18" t="s">
        <v>78</v>
      </c>
    </row>
    <row r="2549" s="2" customFormat="1">
      <c r="A2549" s="39"/>
      <c r="B2549" s="40"/>
      <c r="C2549" s="41"/>
      <c r="D2549" s="232" t="s">
        <v>246</v>
      </c>
      <c r="E2549" s="41"/>
      <c r="F2549" s="233" t="s">
        <v>2220</v>
      </c>
      <c r="G2549" s="41"/>
      <c r="H2549" s="41"/>
      <c r="I2549" s="229"/>
      <c r="J2549" s="41"/>
      <c r="K2549" s="41"/>
      <c r="L2549" s="45"/>
      <c r="M2549" s="230"/>
      <c r="N2549" s="231"/>
      <c r="O2549" s="85"/>
      <c r="P2549" s="85"/>
      <c r="Q2549" s="85"/>
      <c r="R2549" s="85"/>
      <c r="S2549" s="85"/>
      <c r="T2549" s="86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39"/>
      <c r="AE2549" s="39"/>
      <c r="AT2549" s="18" t="s">
        <v>246</v>
      </c>
      <c r="AU2549" s="18" t="s">
        <v>78</v>
      </c>
    </row>
    <row r="2550" s="13" customFormat="1">
      <c r="A2550" s="13"/>
      <c r="B2550" s="234"/>
      <c r="C2550" s="235"/>
      <c r="D2550" s="227" t="s">
        <v>248</v>
      </c>
      <c r="E2550" s="236" t="s">
        <v>19</v>
      </c>
      <c r="F2550" s="237" t="s">
        <v>533</v>
      </c>
      <c r="G2550" s="235"/>
      <c r="H2550" s="236" t="s">
        <v>19</v>
      </c>
      <c r="I2550" s="238"/>
      <c r="J2550" s="235"/>
      <c r="K2550" s="235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248</v>
      </c>
      <c r="AU2550" s="243" t="s">
        <v>78</v>
      </c>
      <c r="AV2550" s="13" t="s">
        <v>76</v>
      </c>
      <c r="AW2550" s="13" t="s">
        <v>32</v>
      </c>
      <c r="AX2550" s="13" t="s">
        <v>69</v>
      </c>
      <c r="AY2550" s="243" t="s">
        <v>238</v>
      </c>
    </row>
    <row r="2551" s="14" customFormat="1">
      <c r="A2551" s="14"/>
      <c r="B2551" s="244"/>
      <c r="C2551" s="245"/>
      <c r="D2551" s="227" t="s">
        <v>248</v>
      </c>
      <c r="E2551" s="246" t="s">
        <v>19</v>
      </c>
      <c r="F2551" s="247" t="s">
        <v>2221</v>
      </c>
      <c r="G2551" s="245"/>
      <c r="H2551" s="248">
        <v>79.135199999999998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248</v>
      </c>
      <c r="AU2551" s="254" t="s">
        <v>78</v>
      </c>
      <c r="AV2551" s="14" t="s">
        <v>78</v>
      </c>
      <c r="AW2551" s="14" t="s">
        <v>32</v>
      </c>
      <c r="AX2551" s="14" t="s">
        <v>69</v>
      </c>
      <c r="AY2551" s="254" t="s">
        <v>238</v>
      </c>
    </row>
    <row r="2552" s="15" customFormat="1">
      <c r="A2552" s="15"/>
      <c r="B2552" s="255"/>
      <c r="C2552" s="256"/>
      <c r="D2552" s="227" t="s">
        <v>248</v>
      </c>
      <c r="E2552" s="257" t="s">
        <v>19</v>
      </c>
      <c r="F2552" s="258" t="s">
        <v>253</v>
      </c>
      <c r="G2552" s="256"/>
      <c r="H2552" s="259">
        <v>79.135199999999998</v>
      </c>
      <c r="I2552" s="260"/>
      <c r="J2552" s="256"/>
      <c r="K2552" s="256"/>
      <c r="L2552" s="261"/>
      <c r="M2552" s="262"/>
      <c r="N2552" s="263"/>
      <c r="O2552" s="263"/>
      <c r="P2552" s="263"/>
      <c r="Q2552" s="263"/>
      <c r="R2552" s="263"/>
      <c r="S2552" s="263"/>
      <c r="T2552" s="264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65" t="s">
        <v>248</v>
      </c>
      <c r="AU2552" s="265" t="s">
        <v>78</v>
      </c>
      <c r="AV2552" s="15" t="s">
        <v>244</v>
      </c>
      <c r="AW2552" s="15" t="s">
        <v>32</v>
      </c>
      <c r="AX2552" s="15" t="s">
        <v>76</v>
      </c>
      <c r="AY2552" s="265" t="s">
        <v>238</v>
      </c>
    </row>
    <row r="2553" s="2" customFormat="1" ht="37.8" customHeight="1">
      <c r="A2553" s="39"/>
      <c r="B2553" s="40"/>
      <c r="C2553" s="214" t="s">
        <v>1580</v>
      </c>
      <c r="D2553" s="214" t="s">
        <v>240</v>
      </c>
      <c r="E2553" s="215" t="s">
        <v>2222</v>
      </c>
      <c r="F2553" s="216" t="s">
        <v>2223</v>
      </c>
      <c r="G2553" s="217" t="s">
        <v>281</v>
      </c>
      <c r="H2553" s="218">
        <v>8</v>
      </c>
      <c r="I2553" s="219"/>
      <c r="J2553" s="220">
        <f>ROUND(I2553*H2553,2)</f>
        <v>0</v>
      </c>
      <c r="K2553" s="216" t="s">
        <v>243</v>
      </c>
      <c r="L2553" s="45"/>
      <c r="M2553" s="221" t="s">
        <v>19</v>
      </c>
      <c r="N2553" s="222" t="s">
        <v>40</v>
      </c>
      <c r="O2553" s="85"/>
      <c r="P2553" s="223">
        <f>O2553*H2553</f>
        <v>0</v>
      </c>
      <c r="Q2553" s="223">
        <v>0</v>
      </c>
      <c r="R2553" s="223">
        <f>Q2553*H2553</f>
        <v>0</v>
      </c>
      <c r="S2553" s="223">
        <v>0</v>
      </c>
      <c r="T2553" s="224">
        <f>S2553*H2553</f>
        <v>0</v>
      </c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39"/>
      <c r="AE2553" s="39"/>
      <c r="AR2553" s="225" t="s">
        <v>295</v>
      </c>
      <c r="AT2553" s="225" t="s">
        <v>240</v>
      </c>
      <c r="AU2553" s="225" t="s">
        <v>78</v>
      </c>
      <c r="AY2553" s="18" t="s">
        <v>238</v>
      </c>
      <c r="BE2553" s="226">
        <f>IF(N2553="základní",J2553,0)</f>
        <v>0</v>
      </c>
      <c r="BF2553" s="226">
        <f>IF(N2553="snížená",J2553,0)</f>
        <v>0</v>
      </c>
      <c r="BG2553" s="226">
        <f>IF(N2553="zákl. přenesená",J2553,0)</f>
        <v>0</v>
      </c>
      <c r="BH2553" s="226">
        <f>IF(N2553="sníž. přenesená",J2553,0)</f>
        <v>0</v>
      </c>
      <c r="BI2553" s="226">
        <f>IF(N2553="nulová",J2553,0)</f>
        <v>0</v>
      </c>
      <c r="BJ2553" s="18" t="s">
        <v>76</v>
      </c>
      <c r="BK2553" s="226">
        <f>ROUND(I2553*H2553,2)</f>
        <v>0</v>
      </c>
      <c r="BL2553" s="18" t="s">
        <v>295</v>
      </c>
      <c r="BM2553" s="225" t="s">
        <v>2224</v>
      </c>
    </row>
    <row r="2554" s="2" customFormat="1">
      <c r="A2554" s="39"/>
      <c r="B2554" s="40"/>
      <c r="C2554" s="41"/>
      <c r="D2554" s="227" t="s">
        <v>245</v>
      </c>
      <c r="E2554" s="41"/>
      <c r="F2554" s="228" t="s">
        <v>2223</v>
      </c>
      <c r="G2554" s="41"/>
      <c r="H2554" s="41"/>
      <c r="I2554" s="229"/>
      <c r="J2554" s="41"/>
      <c r="K2554" s="41"/>
      <c r="L2554" s="45"/>
      <c r="M2554" s="230"/>
      <c r="N2554" s="231"/>
      <c r="O2554" s="85"/>
      <c r="P2554" s="85"/>
      <c r="Q2554" s="85"/>
      <c r="R2554" s="85"/>
      <c r="S2554" s="85"/>
      <c r="T2554" s="86"/>
      <c r="U2554" s="39"/>
      <c r="V2554" s="39"/>
      <c r="W2554" s="39"/>
      <c r="X2554" s="39"/>
      <c r="Y2554" s="39"/>
      <c r="Z2554" s="39"/>
      <c r="AA2554" s="39"/>
      <c r="AB2554" s="39"/>
      <c r="AC2554" s="39"/>
      <c r="AD2554" s="39"/>
      <c r="AE2554" s="39"/>
      <c r="AT2554" s="18" t="s">
        <v>245</v>
      </c>
      <c r="AU2554" s="18" t="s">
        <v>78</v>
      </c>
    </row>
    <row r="2555" s="2" customFormat="1">
      <c r="A2555" s="39"/>
      <c r="B2555" s="40"/>
      <c r="C2555" s="41"/>
      <c r="D2555" s="232" t="s">
        <v>246</v>
      </c>
      <c r="E2555" s="41"/>
      <c r="F2555" s="233" t="s">
        <v>2225</v>
      </c>
      <c r="G2555" s="41"/>
      <c r="H2555" s="41"/>
      <c r="I2555" s="229"/>
      <c r="J2555" s="41"/>
      <c r="K2555" s="41"/>
      <c r="L2555" s="45"/>
      <c r="M2555" s="230"/>
      <c r="N2555" s="231"/>
      <c r="O2555" s="85"/>
      <c r="P2555" s="85"/>
      <c r="Q2555" s="85"/>
      <c r="R2555" s="85"/>
      <c r="S2555" s="85"/>
      <c r="T2555" s="86"/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39"/>
      <c r="AE2555" s="39"/>
      <c r="AT2555" s="18" t="s">
        <v>246</v>
      </c>
      <c r="AU2555" s="18" t="s">
        <v>78</v>
      </c>
    </row>
    <row r="2556" s="2" customFormat="1" ht="16.5" customHeight="1">
      <c r="A2556" s="39"/>
      <c r="B2556" s="40"/>
      <c r="C2556" s="214" t="s">
        <v>2226</v>
      </c>
      <c r="D2556" s="214" t="s">
        <v>240</v>
      </c>
      <c r="E2556" s="215" t="s">
        <v>2227</v>
      </c>
      <c r="F2556" s="216" t="s">
        <v>2228</v>
      </c>
      <c r="G2556" s="217" t="s">
        <v>107</v>
      </c>
      <c r="H2556" s="218">
        <v>22</v>
      </c>
      <c r="I2556" s="219"/>
      <c r="J2556" s="220">
        <f>ROUND(I2556*H2556,2)</f>
        <v>0</v>
      </c>
      <c r="K2556" s="216" t="s">
        <v>243</v>
      </c>
      <c r="L2556" s="45"/>
      <c r="M2556" s="221" t="s">
        <v>19</v>
      </c>
      <c r="N2556" s="222" t="s">
        <v>40</v>
      </c>
      <c r="O2556" s="85"/>
      <c r="P2556" s="223">
        <f>O2556*H2556</f>
        <v>0</v>
      </c>
      <c r="Q2556" s="223">
        <v>0.0050000000000000001</v>
      </c>
      <c r="R2556" s="223">
        <f>Q2556*H2556</f>
        <v>0.11</v>
      </c>
      <c r="S2556" s="223">
        <v>0</v>
      </c>
      <c r="T2556" s="224">
        <f>S2556*H2556</f>
        <v>0</v>
      </c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39"/>
      <c r="AE2556" s="39"/>
      <c r="AR2556" s="225" t="s">
        <v>295</v>
      </c>
      <c r="AT2556" s="225" t="s">
        <v>240</v>
      </c>
      <c r="AU2556" s="225" t="s">
        <v>78</v>
      </c>
      <c r="AY2556" s="18" t="s">
        <v>238</v>
      </c>
      <c r="BE2556" s="226">
        <f>IF(N2556="základní",J2556,0)</f>
        <v>0</v>
      </c>
      <c r="BF2556" s="226">
        <f>IF(N2556="snížená",J2556,0)</f>
        <v>0</v>
      </c>
      <c r="BG2556" s="226">
        <f>IF(N2556="zákl. přenesená",J2556,0)</f>
        <v>0</v>
      </c>
      <c r="BH2556" s="226">
        <f>IF(N2556="sníž. přenesená",J2556,0)</f>
        <v>0</v>
      </c>
      <c r="BI2556" s="226">
        <f>IF(N2556="nulová",J2556,0)</f>
        <v>0</v>
      </c>
      <c r="BJ2556" s="18" t="s">
        <v>76</v>
      </c>
      <c r="BK2556" s="226">
        <f>ROUND(I2556*H2556,2)</f>
        <v>0</v>
      </c>
      <c r="BL2556" s="18" t="s">
        <v>295</v>
      </c>
      <c r="BM2556" s="225" t="s">
        <v>2229</v>
      </c>
    </row>
    <row r="2557" s="2" customFormat="1">
      <c r="A2557" s="39"/>
      <c r="B2557" s="40"/>
      <c r="C2557" s="41"/>
      <c r="D2557" s="227" t="s">
        <v>245</v>
      </c>
      <c r="E2557" s="41"/>
      <c r="F2557" s="228" t="s">
        <v>2228</v>
      </c>
      <c r="G2557" s="41"/>
      <c r="H2557" s="41"/>
      <c r="I2557" s="229"/>
      <c r="J2557" s="41"/>
      <c r="K2557" s="41"/>
      <c r="L2557" s="45"/>
      <c r="M2557" s="230"/>
      <c r="N2557" s="231"/>
      <c r="O2557" s="85"/>
      <c r="P2557" s="85"/>
      <c r="Q2557" s="85"/>
      <c r="R2557" s="85"/>
      <c r="S2557" s="85"/>
      <c r="T2557" s="86"/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T2557" s="18" t="s">
        <v>245</v>
      </c>
      <c r="AU2557" s="18" t="s">
        <v>78</v>
      </c>
    </row>
    <row r="2558" s="2" customFormat="1">
      <c r="A2558" s="39"/>
      <c r="B2558" s="40"/>
      <c r="C2558" s="41"/>
      <c r="D2558" s="232" t="s">
        <v>246</v>
      </c>
      <c r="E2558" s="41"/>
      <c r="F2558" s="233" t="s">
        <v>2230</v>
      </c>
      <c r="G2558" s="41"/>
      <c r="H2558" s="41"/>
      <c r="I2558" s="229"/>
      <c r="J2558" s="41"/>
      <c r="K2558" s="41"/>
      <c r="L2558" s="45"/>
      <c r="M2558" s="230"/>
      <c r="N2558" s="231"/>
      <c r="O2558" s="85"/>
      <c r="P2558" s="85"/>
      <c r="Q2558" s="85"/>
      <c r="R2558" s="85"/>
      <c r="S2558" s="85"/>
      <c r="T2558" s="86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T2558" s="18" t="s">
        <v>246</v>
      </c>
      <c r="AU2558" s="18" t="s">
        <v>78</v>
      </c>
    </row>
    <row r="2559" s="13" customFormat="1">
      <c r="A2559" s="13"/>
      <c r="B2559" s="234"/>
      <c r="C2559" s="235"/>
      <c r="D2559" s="227" t="s">
        <v>248</v>
      </c>
      <c r="E2559" s="236" t="s">
        <v>19</v>
      </c>
      <c r="F2559" s="237" t="s">
        <v>341</v>
      </c>
      <c r="G2559" s="235"/>
      <c r="H2559" s="236" t="s">
        <v>19</v>
      </c>
      <c r="I2559" s="238"/>
      <c r="J2559" s="235"/>
      <c r="K2559" s="235"/>
      <c r="L2559" s="239"/>
      <c r="M2559" s="240"/>
      <c r="N2559" s="241"/>
      <c r="O2559" s="241"/>
      <c r="P2559" s="241"/>
      <c r="Q2559" s="241"/>
      <c r="R2559" s="241"/>
      <c r="S2559" s="241"/>
      <c r="T2559" s="242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3" t="s">
        <v>248</v>
      </c>
      <c r="AU2559" s="243" t="s">
        <v>78</v>
      </c>
      <c r="AV2559" s="13" t="s">
        <v>76</v>
      </c>
      <c r="AW2559" s="13" t="s">
        <v>32</v>
      </c>
      <c r="AX2559" s="13" t="s">
        <v>69</v>
      </c>
      <c r="AY2559" s="243" t="s">
        <v>238</v>
      </c>
    </row>
    <row r="2560" s="14" customFormat="1">
      <c r="A2560" s="14"/>
      <c r="B2560" s="244"/>
      <c r="C2560" s="245"/>
      <c r="D2560" s="227" t="s">
        <v>248</v>
      </c>
      <c r="E2560" s="246" t="s">
        <v>19</v>
      </c>
      <c r="F2560" s="247" t="s">
        <v>2231</v>
      </c>
      <c r="G2560" s="245"/>
      <c r="H2560" s="248">
        <v>22</v>
      </c>
      <c r="I2560" s="249"/>
      <c r="J2560" s="245"/>
      <c r="K2560" s="245"/>
      <c r="L2560" s="250"/>
      <c r="M2560" s="251"/>
      <c r="N2560" s="252"/>
      <c r="O2560" s="252"/>
      <c r="P2560" s="252"/>
      <c r="Q2560" s="252"/>
      <c r="R2560" s="252"/>
      <c r="S2560" s="252"/>
      <c r="T2560" s="253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4" t="s">
        <v>248</v>
      </c>
      <c r="AU2560" s="254" t="s">
        <v>78</v>
      </c>
      <c r="AV2560" s="14" t="s">
        <v>78</v>
      </c>
      <c r="AW2560" s="14" t="s">
        <v>32</v>
      </c>
      <c r="AX2560" s="14" t="s">
        <v>69</v>
      </c>
      <c r="AY2560" s="254" t="s">
        <v>238</v>
      </c>
    </row>
    <row r="2561" s="16" customFormat="1">
      <c r="A2561" s="16"/>
      <c r="B2561" s="266"/>
      <c r="C2561" s="267"/>
      <c r="D2561" s="227" t="s">
        <v>248</v>
      </c>
      <c r="E2561" s="268" t="s">
        <v>19</v>
      </c>
      <c r="F2561" s="269" t="s">
        <v>264</v>
      </c>
      <c r="G2561" s="267"/>
      <c r="H2561" s="270">
        <v>22</v>
      </c>
      <c r="I2561" s="271"/>
      <c r="J2561" s="267"/>
      <c r="K2561" s="267"/>
      <c r="L2561" s="272"/>
      <c r="M2561" s="273"/>
      <c r="N2561" s="274"/>
      <c r="O2561" s="274"/>
      <c r="P2561" s="274"/>
      <c r="Q2561" s="274"/>
      <c r="R2561" s="274"/>
      <c r="S2561" s="274"/>
      <c r="T2561" s="275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T2561" s="276" t="s">
        <v>248</v>
      </c>
      <c r="AU2561" s="276" t="s">
        <v>78</v>
      </c>
      <c r="AV2561" s="16" t="s">
        <v>109</v>
      </c>
      <c r="AW2561" s="16" t="s">
        <v>32</v>
      </c>
      <c r="AX2561" s="16" t="s">
        <v>69</v>
      </c>
      <c r="AY2561" s="276" t="s">
        <v>238</v>
      </c>
    </row>
    <row r="2562" s="15" customFormat="1">
      <c r="A2562" s="15"/>
      <c r="B2562" s="255"/>
      <c r="C2562" s="256"/>
      <c r="D2562" s="227" t="s">
        <v>248</v>
      </c>
      <c r="E2562" s="257" t="s">
        <v>19</v>
      </c>
      <c r="F2562" s="258" t="s">
        <v>253</v>
      </c>
      <c r="G2562" s="256"/>
      <c r="H2562" s="259">
        <v>22</v>
      </c>
      <c r="I2562" s="260"/>
      <c r="J2562" s="256"/>
      <c r="K2562" s="256"/>
      <c r="L2562" s="261"/>
      <c r="M2562" s="262"/>
      <c r="N2562" s="263"/>
      <c r="O2562" s="263"/>
      <c r="P2562" s="263"/>
      <c r="Q2562" s="263"/>
      <c r="R2562" s="263"/>
      <c r="S2562" s="263"/>
      <c r="T2562" s="264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5" t="s">
        <v>248</v>
      </c>
      <c r="AU2562" s="265" t="s">
        <v>78</v>
      </c>
      <c r="AV2562" s="15" t="s">
        <v>244</v>
      </c>
      <c r="AW2562" s="15" t="s">
        <v>32</v>
      </c>
      <c r="AX2562" s="15" t="s">
        <v>76</v>
      </c>
      <c r="AY2562" s="265" t="s">
        <v>238</v>
      </c>
    </row>
    <row r="2563" s="2" customFormat="1" ht="24.15" customHeight="1">
      <c r="A2563" s="39"/>
      <c r="B2563" s="40"/>
      <c r="C2563" s="214" t="s">
        <v>1584</v>
      </c>
      <c r="D2563" s="214" t="s">
        <v>240</v>
      </c>
      <c r="E2563" s="215" t="s">
        <v>2232</v>
      </c>
      <c r="F2563" s="216" t="s">
        <v>2233</v>
      </c>
      <c r="G2563" s="217" t="s">
        <v>1253</v>
      </c>
      <c r="H2563" s="218">
        <v>6</v>
      </c>
      <c r="I2563" s="219"/>
      <c r="J2563" s="220">
        <f>ROUND(I2563*H2563,2)</f>
        <v>0</v>
      </c>
      <c r="K2563" s="216" t="s">
        <v>581</v>
      </c>
      <c r="L2563" s="45"/>
      <c r="M2563" s="221" t="s">
        <v>19</v>
      </c>
      <c r="N2563" s="222" t="s">
        <v>40</v>
      </c>
      <c r="O2563" s="85"/>
      <c r="P2563" s="223">
        <f>O2563*H2563</f>
        <v>0</v>
      </c>
      <c r="Q2563" s="223">
        <v>0.01447</v>
      </c>
      <c r="R2563" s="223">
        <f>Q2563*H2563</f>
        <v>0.086820000000000008</v>
      </c>
      <c r="S2563" s="223">
        <v>0</v>
      </c>
      <c r="T2563" s="224">
        <f>S2563*H2563</f>
        <v>0</v>
      </c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R2563" s="225" t="s">
        <v>295</v>
      </c>
      <c r="AT2563" s="225" t="s">
        <v>240</v>
      </c>
      <c r="AU2563" s="225" t="s">
        <v>78</v>
      </c>
      <c r="AY2563" s="18" t="s">
        <v>238</v>
      </c>
      <c r="BE2563" s="226">
        <f>IF(N2563="základní",J2563,0)</f>
        <v>0</v>
      </c>
      <c r="BF2563" s="226">
        <f>IF(N2563="snížená",J2563,0)</f>
        <v>0</v>
      </c>
      <c r="BG2563" s="226">
        <f>IF(N2563="zákl. přenesená",J2563,0)</f>
        <v>0</v>
      </c>
      <c r="BH2563" s="226">
        <f>IF(N2563="sníž. přenesená",J2563,0)</f>
        <v>0</v>
      </c>
      <c r="BI2563" s="226">
        <f>IF(N2563="nulová",J2563,0)</f>
        <v>0</v>
      </c>
      <c r="BJ2563" s="18" t="s">
        <v>76</v>
      </c>
      <c r="BK2563" s="226">
        <f>ROUND(I2563*H2563,2)</f>
        <v>0</v>
      </c>
      <c r="BL2563" s="18" t="s">
        <v>295</v>
      </c>
      <c r="BM2563" s="225" t="s">
        <v>2234</v>
      </c>
    </row>
    <row r="2564" s="2" customFormat="1">
      <c r="A2564" s="39"/>
      <c r="B2564" s="40"/>
      <c r="C2564" s="41"/>
      <c r="D2564" s="227" t="s">
        <v>245</v>
      </c>
      <c r="E2564" s="41"/>
      <c r="F2564" s="228" t="s">
        <v>2233</v>
      </c>
      <c r="G2564" s="41"/>
      <c r="H2564" s="41"/>
      <c r="I2564" s="229"/>
      <c r="J2564" s="41"/>
      <c r="K2564" s="41"/>
      <c r="L2564" s="45"/>
      <c r="M2564" s="230"/>
      <c r="N2564" s="231"/>
      <c r="O2564" s="85"/>
      <c r="P2564" s="85"/>
      <c r="Q2564" s="85"/>
      <c r="R2564" s="85"/>
      <c r="S2564" s="85"/>
      <c r="T2564" s="86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T2564" s="18" t="s">
        <v>245</v>
      </c>
      <c r="AU2564" s="18" t="s">
        <v>78</v>
      </c>
    </row>
    <row r="2565" s="2" customFormat="1" ht="24.15" customHeight="1">
      <c r="A2565" s="39"/>
      <c r="B2565" s="40"/>
      <c r="C2565" s="214" t="s">
        <v>2235</v>
      </c>
      <c r="D2565" s="214" t="s">
        <v>240</v>
      </c>
      <c r="E2565" s="215" t="s">
        <v>2236</v>
      </c>
      <c r="F2565" s="216" t="s">
        <v>2237</v>
      </c>
      <c r="G2565" s="217" t="s">
        <v>384</v>
      </c>
      <c r="H2565" s="218">
        <v>1.1830000000000001</v>
      </c>
      <c r="I2565" s="219"/>
      <c r="J2565" s="220">
        <f>ROUND(I2565*H2565,2)</f>
        <v>0</v>
      </c>
      <c r="K2565" s="216" t="s">
        <v>243</v>
      </c>
      <c r="L2565" s="45"/>
      <c r="M2565" s="221" t="s">
        <v>19</v>
      </c>
      <c r="N2565" s="222" t="s">
        <v>40</v>
      </c>
      <c r="O2565" s="85"/>
      <c r="P2565" s="223">
        <f>O2565*H2565</f>
        <v>0</v>
      </c>
      <c r="Q2565" s="223">
        <v>0</v>
      </c>
      <c r="R2565" s="223">
        <f>Q2565*H2565</f>
        <v>0</v>
      </c>
      <c r="S2565" s="223">
        <v>0</v>
      </c>
      <c r="T2565" s="224">
        <f>S2565*H2565</f>
        <v>0</v>
      </c>
      <c r="U2565" s="39"/>
      <c r="V2565" s="39"/>
      <c r="W2565" s="39"/>
      <c r="X2565" s="39"/>
      <c r="Y2565" s="39"/>
      <c r="Z2565" s="39"/>
      <c r="AA2565" s="39"/>
      <c r="AB2565" s="39"/>
      <c r="AC2565" s="39"/>
      <c r="AD2565" s="39"/>
      <c r="AE2565" s="39"/>
      <c r="AR2565" s="225" t="s">
        <v>295</v>
      </c>
      <c r="AT2565" s="225" t="s">
        <v>240</v>
      </c>
      <c r="AU2565" s="225" t="s">
        <v>78</v>
      </c>
      <c r="AY2565" s="18" t="s">
        <v>238</v>
      </c>
      <c r="BE2565" s="226">
        <f>IF(N2565="základní",J2565,0)</f>
        <v>0</v>
      </c>
      <c r="BF2565" s="226">
        <f>IF(N2565="snížená",J2565,0)</f>
        <v>0</v>
      </c>
      <c r="BG2565" s="226">
        <f>IF(N2565="zákl. přenesená",J2565,0)</f>
        <v>0</v>
      </c>
      <c r="BH2565" s="226">
        <f>IF(N2565="sníž. přenesená",J2565,0)</f>
        <v>0</v>
      </c>
      <c r="BI2565" s="226">
        <f>IF(N2565="nulová",J2565,0)</f>
        <v>0</v>
      </c>
      <c r="BJ2565" s="18" t="s">
        <v>76</v>
      </c>
      <c r="BK2565" s="226">
        <f>ROUND(I2565*H2565,2)</f>
        <v>0</v>
      </c>
      <c r="BL2565" s="18" t="s">
        <v>295</v>
      </c>
      <c r="BM2565" s="225" t="s">
        <v>2238</v>
      </c>
    </row>
    <row r="2566" s="2" customFormat="1">
      <c r="A2566" s="39"/>
      <c r="B2566" s="40"/>
      <c r="C2566" s="41"/>
      <c r="D2566" s="227" t="s">
        <v>245</v>
      </c>
      <c r="E2566" s="41"/>
      <c r="F2566" s="228" t="s">
        <v>2237</v>
      </c>
      <c r="G2566" s="41"/>
      <c r="H2566" s="41"/>
      <c r="I2566" s="229"/>
      <c r="J2566" s="41"/>
      <c r="K2566" s="41"/>
      <c r="L2566" s="45"/>
      <c r="M2566" s="230"/>
      <c r="N2566" s="231"/>
      <c r="O2566" s="85"/>
      <c r="P2566" s="85"/>
      <c r="Q2566" s="85"/>
      <c r="R2566" s="85"/>
      <c r="S2566" s="85"/>
      <c r="T2566" s="86"/>
      <c r="U2566" s="39"/>
      <c r="V2566" s="39"/>
      <c r="W2566" s="39"/>
      <c r="X2566" s="39"/>
      <c r="Y2566" s="39"/>
      <c r="Z2566" s="39"/>
      <c r="AA2566" s="39"/>
      <c r="AB2566" s="39"/>
      <c r="AC2566" s="39"/>
      <c r="AD2566" s="39"/>
      <c r="AE2566" s="39"/>
      <c r="AT2566" s="18" t="s">
        <v>245</v>
      </c>
      <c r="AU2566" s="18" t="s">
        <v>78</v>
      </c>
    </row>
    <row r="2567" s="2" customFormat="1">
      <c r="A2567" s="39"/>
      <c r="B2567" s="40"/>
      <c r="C2567" s="41"/>
      <c r="D2567" s="232" t="s">
        <v>246</v>
      </c>
      <c r="E2567" s="41"/>
      <c r="F2567" s="233" t="s">
        <v>2239</v>
      </c>
      <c r="G2567" s="41"/>
      <c r="H2567" s="41"/>
      <c r="I2567" s="229"/>
      <c r="J2567" s="41"/>
      <c r="K2567" s="41"/>
      <c r="L2567" s="45"/>
      <c r="M2567" s="230"/>
      <c r="N2567" s="231"/>
      <c r="O2567" s="85"/>
      <c r="P2567" s="85"/>
      <c r="Q2567" s="85"/>
      <c r="R2567" s="85"/>
      <c r="S2567" s="85"/>
      <c r="T2567" s="86"/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T2567" s="18" t="s">
        <v>246</v>
      </c>
      <c r="AU2567" s="18" t="s">
        <v>78</v>
      </c>
    </row>
    <row r="2568" s="2" customFormat="1" ht="24.15" customHeight="1">
      <c r="A2568" s="39"/>
      <c r="B2568" s="40"/>
      <c r="C2568" s="214" t="s">
        <v>1590</v>
      </c>
      <c r="D2568" s="214" t="s">
        <v>240</v>
      </c>
      <c r="E2568" s="215" t="s">
        <v>2236</v>
      </c>
      <c r="F2568" s="216" t="s">
        <v>2237</v>
      </c>
      <c r="G2568" s="217" t="s">
        <v>384</v>
      </c>
      <c r="H2568" s="218">
        <v>1.1830000000000001</v>
      </c>
      <c r="I2568" s="219"/>
      <c r="J2568" s="220">
        <f>ROUND(I2568*H2568,2)</f>
        <v>0</v>
      </c>
      <c r="K2568" s="216" t="s">
        <v>243</v>
      </c>
      <c r="L2568" s="45"/>
      <c r="M2568" s="221" t="s">
        <v>19</v>
      </c>
      <c r="N2568" s="222" t="s">
        <v>40</v>
      </c>
      <c r="O2568" s="85"/>
      <c r="P2568" s="223">
        <f>O2568*H2568</f>
        <v>0</v>
      </c>
      <c r="Q2568" s="223">
        <v>0</v>
      </c>
      <c r="R2568" s="223">
        <f>Q2568*H2568</f>
        <v>0</v>
      </c>
      <c r="S2568" s="223">
        <v>0</v>
      </c>
      <c r="T2568" s="224">
        <f>S2568*H2568</f>
        <v>0</v>
      </c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R2568" s="225" t="s">
        <v>295</v>
      </c>
      <c r="AT2568" s="225" t="s">
        <v>240</v>
      </c>
      <c r="AU2568" s="225" t="s">
        <v>78</v>
      </c>
      <c r="AY2568" s="18" t="s">
        <v>238</v>
      </c>
      <c r="BE2568" s="226">
        <f>IF(N2568="základní",J2568,0)</f>
        <v>0</v>
      </c>
      <c r="BF2568" s="226">
        <f>IF(N2568="snížená",J2568,0)</f>
        <v>0</v>
      </c>
      <c r="BG2568" s="226">
        <f>IF(N2568="zákl. přenesená",J2568,0)</f>
        <v>0</v>
      </c>
      <c r="BH2568" s="226">
        <f>IF(N2568="sníž. přenesená",J2568,0)</f>
        <v>0</v>
      </c>
      <c r="BI2568" s="226">
        <f>IF(N2568="nulová",J2568,0)</f>
        <v>0</v>
      </c>
      <c r="BJ2568" s="18" t="s">
        <v>76</v>
      </c>
      <c r="BK2568" s="226">
        <f>ROUND(I2568*H2568,2)</f>
        <v>0</v>
      </c>
      <c r="BL2568" s="18" t="s">
        <v>295</v>
      </c>
      <c r="BM2568" s="225" t="s">
        <v>2240</v>
      </c>
    </row>
    <row r="2569" s="2" customFormat="1">
      <c r="A2569" s="39"/>
      <c r="B2569" s="40"/>
      <c r="C2569" s="41"/>
      <c r="D2569" s="227" t="s">
        <v>245</v>
      </c>
      <c r="E2569" s="41"/>
      <c r="F2569" s="228" t="s">
        <v>2237</v>
      </c>
      <c r="G2569" s="41"/>
      <c r="H2569" s="41"/>
      <c r="I2569" s="229"/>
      <c r="J2569" s="41"/>
      <c r="K2569" s="41"/>
      <c r="L2569" s="45"/>
      <c r="M2569" s="230"/>
      <c r="N2569" s="231"/>
      <c r="O2569" s="85"/>
      <c r="P2569" s="85"/>
      <c r="Q2569" s="85"/>
      <c r="R2569" s="85"/>
      <c r="S2569" s="85"/>
      <c r="T2569" s="86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T2569" s="18" t="s">
        <v>245</v>
      </c>
      <c r="AU2569" s="18" t="s">
        <v>78</v>
      </c>
    </row>
    <row r="2570" s="2" customFormat="1">
      <c r="A2570" s="39"/>
      <c r="B2570" s="40"/>
      <c r="C2570" s="41"/>
      <c r="D2570" s="232" t="s">
        <v>246</v>
      </c>
      <c r="E2570" s="41"/>
      <c r="F2570" s="233" t="s">
        <v>2239</v>
      </c>
      <c r="G2570" s="41"/>
      <c r="H2570" s="41"/>
      <c r="I2570" s="229"/>
      <c r="J2570" s="41"/>
      <c r="K2570" s="41"/>
      <c r="L2570" s="45"/>
      <c r="M2570" s="230"/>
      <c r="N2570" s="231"/>
      <c r="O2570" s="85"/>
      <c r="P2570" s="85"/>
      <c r="Q2570" s="85"/>
      <c r="R2570" s="85"/>
      <c r="S2570" s="85"/>
      <c r="T2570" s="86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T2570" s="18" t="s">
        <v>246</v>
      </c>
      <c r="AU2570" s="18" t="s">
        <v>78</v>
      </c>
    </row>
    <row r="2571" s="2" customFormat="1" ht="24.15" customHeight="1">
      <c r="A2571" s="39"/>
      <c r="B2571" s="40"/>
      <c r="C2571" s="214" t="s">
        <v>2241</v>
      </c>
      <c r="D2571" s="214" t="s">
        <v>240</v>
      </c>
      <c r="E2571" s="215" t="s">
        <v>2242</v>
      </c>
      <c r="F2571" s="216" t="s">
        <v>2243</v>
      </c>
      <c r="G2571" s="217" t="s">
        <v>384</v>
      </c>
      <c r="H2571" s="218">
        <v>1.1830000000000001</v>
      </c>
      <c r="I2571" s="219"/>
      <c r="J2571" s="220">
        <f>ROUND(I2571*H2571,2)</f>
        <v>0</v>
      </c>
      <c r="K2571" s="216" t="s">
        <v>243</v>
      </c>
      <c r="L2571" s="45"/>
      <c r="M2571" s="221" t="s">
        <v>19</v>
      </c>
      <c r="N2571" s="222" t="s">
        <v>40</v>
      </c>
      <c r="O2571" s="85"/>
      <c r="P2571" s="223">
        <f>O2571*H2571</f>
        <v>0</v>
      </c>
      <c r="Q2571" s="223">
        <v>0</v>
      </c>
      <c r="R2571" s="223">
        <f>Q2571*H2571</f>
        <v>0</v>
      </c>
      <c r="S2571" s="223">
        <v>0</v>
      </c>
      <c r="T2571" s="224">
        <f>S2571*H2571</f>
        <v>0</v>
      </c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39"/>
      <c r="AE2571" s="39"/>
      <c r="AR2571" s="225" t="s">
        <v>295</v>
      </c>
      <c r="AT2571" s="225" t="s">
        <v>240</v>
      </c>
      <c r="AU2571" s="225" t="s">
        <v>78</v>
      </c>
      <c r="AY2571" s="18" t="s">
        <v>238</v>
      </c>
      <c r="BE2571" s="226">
        <f>IF(N2571="základní",J2571,0)</f>
        <v>0</v>
      </c>
      <c r="BF2571" s="226">
        <f>IF(N2571="snížená",J2571,0)</f>
        <v>0</v>
      </c>
      <c r="BG2571" s="226">
        <f>IF(N2571="zákl. přenesená",J2571,0)</f>
        <v>0</v>
      </c>
      <c r="BH2571" s="226">
        <f>IF(N2571="sníž. přenesená",J2571,0)</f>
        <v>0</v>
      </c>
      <c r="BI2571" s="226">
        <f>IF(N2571="nulová",J2571,0)</f>
        <v>0</v>
      </c>
      <c r="BJ2571" s="18" t="s">
        <v>76</v>
      </c>
      <c r="BK2571" s="226">
        <f>ROUND(I2571*H2571,2)</f>
        <v>0</v>
      </c>
      <c r="BL2571" s="18" t="s">
        <v>295</v>
      </c>
      <c r="BM2571" s="225" t="s">
        <v>2244</v>
      </c>
    </row>
    <row r="2572" s="2" customFormat="1">
      <c r="A2572" s="39"/>
      <c r="B2572" s="40"/>
      <c r="C2572" s="41"/>
      <c r="D2572" s="227" t="s">
        <v>245</v>
      </c>
      <c r="E2572" s="41"/>
      <c r="F2572" s="228" t="s">
        <v>2243</v>
      </c>
      <c r="G2572" s="41"/>
      <c r="H2572" s="41"/>
      <c r="I2572" s="229"/>
      <c r="J2572" s="41"/>
      <c r="K2572" s="41"/>
      <c r="L2572" s="45"/>
      <c r="M2572" s="230"/>
      <c r="N2572" s="231"/>
      <c r="O2572" s="85"/>
      <c r="P2572" s="85"/>
      <c r="Q2572" s="85"/>
      <c r="R2572" s="85"/>
      <c r="S2572" s="85"/>
      <c r="T2572" s="86"/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39"/>
      <c r="AE2572" s="39"/>
      <c r="AT2572" s="18" t="s">
        <v>245</v>
      </c>
      <c r="AU2572" s="18" t="s">
        <v>78</v>
      </c>
    </row>
    <row r="2573" s="2" customFormat="1">
      <c r="A2573" s="39"/>
      <c r="B2573" s="40"/>
      <c r="C2573" s="41"/>
      <c r="D2573" s="232" t="s">
        <v>246</v>
      </c>
      <c r="E2573" s="41"/>
      <c r="F2573" s="233" t="s">
        <v>2245</v>
      </c>
      <c r="G2573" s="41"/>
      <c r="H2573" s="41"/>
      <c r="I2573" s="229"/>
      <c r="J2573" s="41"/>
      <c r="K2573" s="41"/>
      <c r="L2573" s="45"/>
      <c r="M2573" s="230"/>
      <c r="N2573" s="231"/>
      <c r="O2573" s="85"/>
      <c r="P2573" s="85"/>
      <c r="Q2573" s="85"/>
      <c r="R2573" s="85"/>
      <c r="S2573" s="85"/>
      <c r="T2573" s="86"/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39"/>
      <c r="AE2573" s="39"/>
      <c r="AT2573" s="18" t="s">
        <v>246</v>
      </c>
      <c r="AU2573" s="18" t="s">
        <v>78</v>
      </c>
    </row>
    <row r="2574" s="2" customFormat="1" ht="24.15" customHeight="1">
      <c r="A2574" s="39"/>
      <c r="B2574" s="40"/>
      <c r="C2574" s="214" t="s">
        <v>1603</v>
      </c>
      <c r="D2574" s="214" t="s">
        <v>240</v>
      </c>
      <c r="E2574" s="215" t="s">
        <v>2242</v>
      </c>
      <c r="F2574" s="216" t="s">
        <v>2243</v>
      </c>
      <c r="G2574" s="217" t="s">
        <v>384</v>
      </c>
      <c r="H2574" s="218">
        <v>1.1830000000000001</v>
      </c>
      <c r="I2574" s="219"/>
      <c r="J2574" s="220">
        <f>ROUND(I2574*H2574,2)</f>
        <v>0</v>
      </c>
      <c r="K2574" s="216" t="s">
        <v>243</v>
      </c>
      <c r="L2574" s="45"/>
      <c r="M2574" s="221" t="s">
        <v>19</v>
      </c>
      <c r="N2574" s="222" t="s">
        <v>40</v>
      </c>
      <c r="O2574" s="85"/>
      <c r="P2574" s="223">
        <f>O2574*H2574</f>
        <v>0</v>
      </c>
      <c r="Q2574" s="223">
        <v>0</v>
      </c>
      <c r="R2574" s="223">
        <f>Q2574*H2574</f>
        <v>0</v>
      </c>
      <c r="S2574" s="223">
        <v>0</v>
      </c>
      <c r="T2574" s="224">
        <f>S2574*H2574</f>
        <v>0</v>
      </c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R2574" s="225" t="s">
        <v>295</v>
      </c>
      <c r="AT2574" s="225" t="s">
        <v>240</v>
      </c>
      <c r="AU2574" s="225" t="s">
        <v>78</v>
      </c>
      <c r="AY2574" s="18" t="s">
        <v>238</v>
      </c>
      <c r="BE2574" s="226">
        <f>IF(N2574="základní",J2574,0)</f>
        <v>0</v>
      </c>
      <c r="BF2574" s="226">
        <f>IF(N2574="snížená",J2574,0)</f>
        <v>0</v>
      </c>
      <c r="BG2574" s="226">
        <f>IF(N2574="zákl. přenesená",J2574,0)</f>
        <v>0</v>
      </c>
      <c r="BH2574" s="226">
        <f>IF(N2574="sníž. přenesená",J2574,0)</f>
        <v>0</v>
      </c>
      <c r="BI2574" s="226">
        <f>IF(N2574="nulová",J2574,0)</f>
        <v>0</v>
      </c>
      <c r="BJ2574" s="18" t="s">
        <v>76</v>
      </c>
      <c r="BK2574" s="226">
        <f>ROUND(I2574*H2574,2)</f>
        <v>0</v>
      </c>
      <c r="BL2574" s="18" t="s">
        <v>295</v>
      </c>
      <c r="BM2574" s="225" t="s">
        <v>2246</v>
      </c>
    </row>
    <row r="2575" s="2" customFormat="1">
      <c r="A2575" s="39"/>
      <c r="B2575" s="40"/>
      <c r="C2575" s="41"/>
      <c r="D2575" s="227" t="s">
        <v>245</v>
      </c>
      <c r="E2575" s="41"/>
      <c r="F2575" s="228" t="s">
        <v>2243</v>
      </c>
      <c r="G2575" s="41"/>
      <c r="H2575" s="41"/>
      <c r="I2575" s="229"/>
      <c r="J2575" s="41"/>
      <c r="K2575" s="41"/>
      <c r="L2575" s="45"/>
      <c r="M2575" s="230"/>
      <c r="N2575" s="231"/>
      <c r="O2575" s="85"/>
      <c r="P2575" s="85"/>
      <c r="Q2575" s="85"/>
      <c r="R2575" s="85"/>
      <c r="S2575" s="85"/>
      <c r="T2575" s="86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T2575" s="18" t="s">
        <v>245</v>
      </c>
      <c r="AU2575" s="18" t="s">
        <v>78</v>
      </c>
    </row>
    <row r="2576" s="2" customFormat="1">
      <c r="A2576" s="39"/>
      <c r="B2576" s="40"/>
      <c r="C2576" s="41"/>
      <c r="D2576" s="232" t="s">
        <v>246</v>
      </c>
      <c r="E2576" s="41"/>
      <c r="F2576" s="233" t="s">
        <v>2245</v>
      </c>
      <c r="G2576" s="41"/>
      <c r="H2576" s="41"/>
      <c r="I2576" s="229"/>
      <c r="J2576" s="41"/>
      <c r="K2576" s="41"/>
      <c r="L2576" s="45"/>
      <c r="M2576" s="230"/>
      <c r="N2576" s="231"/>
      <c r="O2576" s="85"/>
      <c r="P2576" s="85"/>
      <c r="Q2576" s="85"/>
      <c r="R2576" s="85"/>
      <c r="S2576" s="85"/>
      <c r="T2576" s="86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T2576" s="18" t="s">
        <v>246</v>
      </c>
      <c r="AU2576" s="18" t="s">
        <v>78</v>
      </c>
    </row>
    <row r="2577" s="12" customFormat="1" ht="22.8" customHeight="1">
      <c r="A2577" s="12"/>
      <c r="B2577" s="198"/>
      <c r="C2577" s="199"/>
      <c r="D2577" s="200" t="s">
        <v>68</v>
      </c>
      <c r="E2577" s="212" t="s">
        <v>2247</v>
      </c>
      <c r="F2577" s="212" t="s">
        <v>2248</v>
      </c>
      <c r="G2577" s="199"/>
      <c r="H2577" s="199"/>
      <c r="I2577" s="202"/>
      <c r="J2577" s="213">
        <f>BK2577</f>
        <v>0</v>
      </c>
      <c r="K2577" s="199"/>
      <c r="L2577" s="204"/>
      <c r="M2577" s="205"/>
      <c r="N2577" s="206"/>
      <c r="O2577" s="206"/>
      <c r="P2577" s="207">
        <f>SUM(P2578:P2871)</f>
        <v>0</v>
      </c>
      <c r="Q2577" s="206"/>
      <c r="R2577" s="207">
        <f>SUM(R2578:R2871)</f>
        <v>0.50305960000000005</v>
      </c>
      <c r="S2577" s="206"/>
      <c r="T2577" s="208">
        <f>SUM(T2578:T2871)</f>
        <v>1.282</v>
      </c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R2577" s="209" t="s">
        <v>78</v>
      </c>
      <c r="AT2577" s="210" t="s">
        <v>68</v>
      </c>
      <c r="AU2577" s="210" t="s">
        <v>76</v>
      </c>
      <c r="AY2577" s="209" t="s">
        <v>238</v>
      </c>
      <c r="BK2577" s="211">
        <f>SUM(BK2578:BK2871)</f>
        <v>0</v>
      </c>
    </row>
    <row r="2578" s="2" customFormat="1" ht="16.5" customHeight="1">
      <c r="A2578" s="39"/>
      <c r="B2578" s="40"/>
      <c r="C2578" s="214" t="s">
        <v>2249</v>
      </c>
      <c r="D2578" s="214" t="s">
        <v>240</v>
      </c>
      <c r="E2578" s="215" t="s">
        <v>2250</v>
      </c>
      <c r="F2578" s="216" t="s">
        <v>2251</v>
      </c>
      <c r="G2578" s="217" t="s">
        <v>281</v>
      </c>
      <c r="H2578" s="218">
        <v>1</v>
      </c>
      <c r="I2578" s="219"/>
      <c r="J2578" s="220">
        <f>ROUND(I2578*H2578,2)</f>
        <v>0</v>
      </c>
      <c r="K2578" s="216" t="s">
        <v>243</v>
      </c>
      <c r="L2578" s="45"/>
      <c r="M2578" s="221" t="s">
        <v>19</v>
      </c>
      <c r="N2578" s="222" t="s">
        <v>40</v>
      </c>
      <c r="O2578" s="85"/>
      <c r="P2578" s="223">
        <f>O2578*H2578</f>
        <v>0</v>
      </c>
      <c r="Q2578" s="223">
        <v>0.00044000000000000002</v>
      </c>
      <c r="R2578" s="223">
        <f>Q2578*H2578</f>
        <v>0.00044000000000000002</v>
      </c>
      <c r="S2578" s="223">
        <v>0</v>
      </c>
      <c r="T2578" s="224">
        <f>S2578*H2578</f>
        <v>0</v>
      </c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R2578" s="225" t="s">
        <v>295</v>
      </c>
      <c r="AT2578" s="225" t="s">
        <v>240</v>
      </c>
      <c r="AU2578" s="225" t="s">
        <v>78</v>
      </c>
      <c r="AY2578" s="18" t="s">
        <v>238</v>
      </c>
      <c r="BE2578" s="226">
        <f>IF(N2578="základní",J2578,0)</f>
        <v>0</v>
      </c>
      <c r="BF2578" s="226">
        <f>IF(N2578="snížená",J2578,0)</f>
        <v>0</v>
      </c>
      <c r="BG2578" s="226">
        <f>IF(N2578="zákl. přenesená",J2578,0)</f>
        <v>0</v>
      </c>
      <c r="BH2578" s="226">
        <f>IF(N2578="sníž. přenesená",J2578,0)</f>
        <v>0</v>
      </c>
      <c r="BI2578" s="226">
        <f>IF(N2578="nulová",J2578,0)</f>
        <v>0</v>
      </c>
      <c r="BJ2578" s="18" t="s">
        <v>76</v>
      </c>
      <c r="BK2578" s="226">
        <f>ROUND(I2578*H2578,2)</f>
        <v>0</v>
      </c>
      <c r="BL2578" s="18" t="s">
        <v>295</v>
      </c>
      <c r="BM2578" s="225" t="s">
        <v>2252</v>
      </c>
    </row>
    <row r="2579" s="2" customFormat="1">
      <c r="A2579" s="39"/>
      <c r="B2579" s="40"/>
      <c r="C2579" s="41"/>
      <c r="D2579" s="227" t="s">
        <v>245</v>
      </c>
      <c r="E2579" s="41"/>
      <c r="F2579" s="228" t="s">
        <v>2251</v>
      </c>
      <c r="G2579" s="41"/>
      <c r="H2579" s="41"/>
      <c r="I2579" s="229"/>
      <c r="J2579" s="41"/>
      <c r="K2579" s="41"/>
      <c r="L2579" s="45"/>
      <c r="M2579" s="230"/>
      <c r="N2579" s="231"/>
      <c r="O2579" s="85"/>
      <c r="P2579" s="85"/>
      <c r="Q2579" s="85"/>
      <c r="R2579" s="85"/>
      <c r="S2579" s="85"/>
      <c r="T2579" s="86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T2579" s="18" t="s">
        <v>245</v>
      </c>
      <c r="AU2579" s="18" t="s">
        <v>78</v>
      </c>
    </row>
    <row r="2580" s="2" customFormat="1">
      <c r="A2580" s="39"/>
      <c r="B2580" s="40"/>
      <c r="C2580" s="41"/>
      <c r="D2580" s="232" t="s">
        <v>246</v>
      </c>
      <c r="E2580" s="41"/>
      <c r="F2580" s="233" t="s">
        <v>2253</v>
      </c>
      <c r="G2580" s="41"/>
      <c r="H2580" s="41"/>
      <c r="I2580" s="229"/>
      <c r="J2580" s="41"/>
      <c r="K2580" s="41"/>
      <c r="L2580" s="45"/>
      <c r="M2580" s="230"/>
      <c r="N2580" s="231"/>
      <c r="O2580" s="85"/>
      <c r="P2580" s="85"/>
      <c r="Q2580" s="85"/>
      <c r="R2580" s="85"/>
      <c r="S2580" s="85"/>
      <c r="T2580" s="86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T2580" s="18" t="s">
        <v>246</v>
      </c>
      <c r="AU2580" s="18" t="s">
        <v>78</v>
      </c>
    </row>
    <row r="2581" s="13" customFormat="1">
      <c r="A2581" s="13"/>
      <c r="B2581" s="234"/>
      <c r="C2581" s="235"/>
      <c r="D2581" s="227" t="s">
        <v>248</v>
      </c>
      <c r="E2581" s="236" t="s">
        <v>19</v>
      </c>
      <c r="F2581" s="237" t="s">
        <v>549</v>
      </c>
      <c r="G2581" s="235"/>
      <c r="H2581" s="236" t="s">
        <v>19</v>
      </c>
      <c r="I2581" s="238"/>
      <c r="J2581" s="235"/>
      <c r="K2581" s="235"/>
      <c r="L2581" s="239"/>
      <c r="M2581" s="240"/>
      <c r="N2581" s="241"/>
      <c r="O2581" s="241"/>
      <c r="P2581" s="241"/>
      <c r="Q2581" s="241"/>
      <c r="R2581" s="241"/>
      <c r="S2581" s="241"/>
      <c r="T2581" s="242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3" t="s">
        <v>248</v>
      </c>
      <c r="AU2581" s="243" t="s">
        <v>78</v>
      </c>
      <c r="AV2581" s="13" t="s">
        <v>76</v>
      </c>
      <c r="AW2581" s="13" t="s">
        <v>32</v>
      </c>
      <c r="AX2581" s="13" t="s">
        <v>69</v>
      </c>
      <c r="AY2581" s="243" t="s">
        <v>238</v>
      </c>
    </row>
    <row r="2582" s="14" customFormat="1">
      <c r="A2582" s="14"/>
      <c r="B2582" s="244"/>
      <c r="C2582" s="245"/>
      <c r="D2582" s="227" t="s">
        <v>248</v>
      </c>
      <c r="E2582" s="246" t="s">
        <v>19</v>
      </c>
      <c r="F2582" s="247" t="s">
        <v>2254</v>
      </c>
      <c r="G2582" s="245"/>
      <c r="H2582" s="248">
        <v>1</v>
      </c>
      <c r="I2582" s="249"/>
      <c r="J2582" s="245"/>
      <c r="K2582" s="245"/>
      <c r="L2582" s="250"/>
      <c r="M2582" s="251"/>
      <c r="N2582" s="252"/>
      <c r="O2582" s="252"/>
      <c r="P2582" s="252"/>
      <c r="Q2582" s="252"/>
      <c r="R2582" s="252"/>
      <c r="S2582" s="252"/>
      <c r="T2582" s="253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4" t="s">
        <v>248</v>
      </c>
      <c r="AU2582" s="254" t="s">
        <v>78</v>
      </c>
      <c r="AV2582" s="14" t="s">
        <v>78</v>
      </c>
      <c r="AW2582" s="14" t="s">
        <v>32</v>
      </c>
      <c r="AX2582" s="14" t="s">
        <v>69</v>
      </c>
      <c r="AY2582" s="254" t="s">
        <v>238</v>
      </c>
    </row>
    <row r="2583" s="16" customFormat="1">
      <c r="A2583" s="16"/>
      <c r="B2583" s="266"/>
      <c r="C2583" s="267"/>
      <c r="D2583" s="227" t="s">
        <v>248</v>
      </c>
      <c r="E2583" s="268" t="s">
        <v>19</v>
      </c>
      <c r="F2583" s="269" t="s">
        <v>550</v>
      </c>
      <c r="G2583" s="267"/>
      <c r="H2583" s="270">
        <v>1</v>
      </c>
      <c r="I2583" s="271"/>
      <c r="J2583" s="267"/>
      <c r="K2583" s="267"/>
      <c r="L2583" s="272"/>
      <c r="M2583" s="273"/>
      <c r="N2583" s="274"/>
      <c r="O2583" s="274"/>
      <c r="P2583" s="274"/>
      <c r="Q2583" s="274"/>
      <c r="R2583" s="274"/>
      <c r="S2583" s="274"/>
      <c r="T2583" s="275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76" t="s">
        <v>248</v>
      </c>
      <c r="AU2583" s="276" t="s">
        <v>78</v>
      </c>
      <c r="AV2583" s="16" t="s">
        <v>109</v>
      </c>
      <c r="AW2583" s="16" t="s">
        <v>32</v>
      </c>
      <c r="AX2583" s="16" t="s">
        <v>69</v>
      </c>
      <c r="AY2583" s="276" t="s">
        <v>238</v>
      </c>
    </row>
    <row r="2584" s="15" customFormat="1">
      <c r="A2584" s="15"/>
      <c r="B2584" s="255"/>
      <c r="C2584" s="256"/>
      <c r="D2584" s="227" t="s">
        <v>248</v>
      </c>
      <c r="E2584" s="257" t="s">
        <v>19</v>
      </c>
      <c r="F2584" s="258" t="s">
        <v>253</v>
      </c>
      <c r="G2584" s="256"/>
      <c r="H2584" s="259">
        <v>1</v>
      </c>
      <c r="I2584" s="260"/>
      <c r="J2584" s="256"/>
      <c r="K2584" s="256"/>
      <c r="L2584" s="261"/>
      <c r="M2584" s="262"/>
      <c r="N2584" s="263"/>
      <c r="O2584" s="263"/>
      <c r="P2584" s="263"/>
      <c r="Q2584" s="263"/>
      <c r="R2584" s="263"/>
      <c r="S2584" s="263"/>
      <c r="T2584" s="264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T2584" s="265" t="s">
        <v>248</v>
      </c>
      <c r="AU2584" s="265" t="s">
        <v>78</v>
      </c>
      <c r="AV2584" s="15" t="s">
        <v>244</v>
      </c>
      <c r="AW2584" s="15" t="s">
        <v>32</v>
      </c>
      <c r="AX2584" s="15" t="s">
        <v>76</v>
      </c>
      <c r="AY2584" s="265" t="s">
        <v>238</v>
      </c>
    </row>
    <row r="2585" s="2" customFormat="1" ht="33" customHeight="1">
      <c r="A2585" s="39"/>
      <c r="B2585" s="40"/>
      <c r="C2585" s="277" t="s">
        <v>1608</v>
      </c>
      <c r="D2585" s="277" t="s">
        <v>425</v>
      </c>
      <c r="E2585" s="278" t="s">
        <v>2255</v>
      </c>
      <c r="F2585" s="279" t="s">
        <v>2256</v>
      </c>
      <c r="G2585" s="280" t="s">
        <v>281</v>
      </c>
      <c r="H2585" s="281">
        <v>1</v>
      </c>
      <c r="I2585" s="282"/>
      <c r="J2585" s="283">
        <f>ROUND(I2585*H2585,2)</f>
        <v>0</v>
      </c>
      <c r="K2585" s="279" t="s">
        <v>243</v>
      </c>
      <c r="L2585" s="284"/>
      <c r="M2585" s="285" t="s">
        <v>19</v>
      </c>
      <c r="N2585" s="286" t="s">
        <v>40</v>
      </c>
      <c r="O2585" s="85"/>
      <c r="P2585" s="223">
        <f>O2585*H2585</f>
        <v>0</v>
      </c>
      <c r="Q2585" s="223">
        <v>0.028000000000000001</v>
      </c>
      <c r="R2585" s="223">
        <f>Q2585*H2585</f>
        <v>0.028000000000000001</v>
      </c>
      <c r="S2585" s="223">
        <v>0</v>
      </c>
      <c r="T2585" s="224">
        <f>S2585*H2585</f>
        <v>0</v>
      </c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R2585" s="225" t="s">
        <v>371</v>
      </c>
      <c r="AT2585" s="225" t="s">
        <v>425</v>
      </c>
      <c r="AU2585" s="225" t="s">
        <v>78</v>
      </c>
      <c r="AY2585" s="18" t="s">
        <v>238</v>
      </c>
      <c r="BE2585" s="226">
        <f>IF(N2585="základní",J2585,0)</f>
        <v>0</v>
      </c>
      <c r="BF2585" s="226">
        <f>IF(N2585="snížená",J2585,0)</f>
        <v>0</v>
      </c>
      <c r="BG2585" s="226">
        <f>IF(N2585="zákl. přenesená",J2585,0)</f>
        <v>0</v>
      </c>
      <c r="BH2585" s="226">
        <f>IF(N2585="sníž. přenesená",J2585,0)</f>
        <v>0</v>
      </c>
      <c r="BI2585" s="226">
        <f>IF(N2585="nulová",J2585,0)</f>
        <v>0</v>
      </c>
      <c r="BJ2585" s="18" t="s">
        <v>76</v>
      </c>
      <c r="BK2585" s="226">
        <f>ROUND(I2585*H2585,2)</f>
        <v>0</v>
      </c>
      <c r="BL2585" s="18" t="s">
        <v>295</v>
      </c>
      <c r="BM2585" s="225" t="s">
        <v>2257</v>
      </c>
    </row>
    <row r="2586" s="2" customFormat="1">
      <c r="A2586" s="39"/>
      <c r="B2586" s="40"/>
      <c r="C2586" s="41"/>
      <c r="D2586" s="227" t="s">
        <v>245</v>
      </c>
      <c r="E2586" s="41"/>
      <c r="F2586" s="228" t="s">
        <v>2256</v>
      </c>
      <c r="G2586" s="41"/>
      <c r="H2586" s="41"/>
      <c r="I2586" s="229"/>
      <c r="J2586" s="41"/>
      <c r="K2586" s="41"/>
      <c r="L2586" s="45"/>
      <c r="M2586" s="230"/>
      <c r="N2586" s="231"/>
      <c r="O2586" s="85"/>
      <c r="P2586" s="85"/>
      <c r="Q2586" s="85"/>
      <c r="R2586" s="85"/>
      <c r="S2586" s="85"/>
      <c r="T2586" s="86"/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39"/>
      <c r="AE2586" s="39"/>
      <c r="AT2586" s="18" t="s">
        <v>245</v>
      </c>
      <c r="AU2586" s="18" t="s">
        <v>78</v>
      </c>
    </row>
    <row r="2587" s="2" customFormat="1" ht="33" customHeight="1">
      <c r="A2587" s="39"/>
      <c r="B2587" s="40"/>
      <c r="C2587" s="214" t="s">
        <v>2258</v>
      </c>
      <c r="D2587" s="214" t="s">
        <v>240</v>
      </c>
      <c r="E2587" s="215" t="s">
        <v>2259</v>
      </c>
      <c r="F2587" s="216" t="s">
        <v>2260</v>
      </c>
      <c r="G2587" s="217" t="s">
        <v>281</v>
      </c>
      <c r="H2587" s="218">
        <v>11</v>
      </c>
      <c r="I2587" s="219"/>
      <c r="J2587" s="220">
        <f>ROUND(I2587*H2587,2)</f>
        <v>0</v>
      </c>
      <c r="K2587" s="216" t="s">
        <v>243</v>
      </c>
      <c r="L2587" s="45"/>
      <c r="M2587" s="221" t="s">
        <v>19</v>
      </c>
      <c r="N2587" s="222" t="s">
        <v>40</v>
      </c>
      <c r="O2587" s="85"/>
      <c r="P2587" s="223">
        <f>O2587*H2587</f>
        <v>0</v>
      </c>
      <c r="Q2587" s="223">
        <v>0</v>
      </c>
      <c r="R2587" s="223">
        <f>Q2587*H2587</f>
        <v>0</v>
      </c>
      <c r="S2587" s="223">
        <v>0.0030000000000000001</v>
      </c>
      <c r="T2587" s="224">
        <f>S2587*H2587</f>
        <v>0.033000000000000002</v>
      </c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39"/>
      <c r="AE2587" s="39"/>
      <c r="AR2587" s="225" t="s">
        <v>295</v>
      </c>
      <c r="AT2587" s="225" t="s">
        <v>240</v>
      </c>
      <c r="AU2587" s="225" t="s">
        <v>78</v>
      </c>
      <c r="AY2587" s="18" t="s">
        <v>238</v>
      </c>
      <c r="BE2587" s="226">
        <f>IF(N2587="základní",J2587,0)</f>
        <v>0</v>
      </c>
      <c r="BF2587" s="226">
        <f>IF(N2587="snížená",J2587,0)</f>
        <v>0</v>
      </c>
      <c r="BG2587" s="226">
        <f>IF(N2587="zákl. přenesená",J2587,0)</f>
        <v>0</v>
      </c>
      <c r="BH2587" s="226">
        <f>IF(N2587="sníž. přenesená",J2587,0)</f>
        <v>0</v>
      </c>
      <c r="BI2587" s="226">
        <f>IF(N2587="nulová",J2587,0)</f>
        <v>0</v>
      </c>
      <c r="BJ2587" s="18" t="s">
        <v>76</v>
      </c>
      <c r="BK2587" s="226">
        <f>ROUND(I2587*H2587,2)</f>
        <v>0</v>
      </c>
      <c r="BL2587" s="18" t="s">
        <v>295</v>
      </c>
      <c r="BM2587" s="225" t="s">
        <v>2261</v>
      </c>
    </row>
    <row r="2588" s="2" customFormat="1">
      <c r="A2588" s="39"/>
      <c r="B2588" s="40"/>
      <c r="C2588" s="41"/>
      <c r="D2588" s="227" t="s">
        <v>245</v>
      </c>
      <c r="E2588" s="41"/>
      <c r="F2588" s="228" t="s">
        <v>2260</v>
      </c>
      <c r="G2588" s="41"/>
      <c r="H2588" s="41"/>
      <c r="I2588" s="229"/>
      <c r="J2588" s="41"/>
      <c r="K2588" s="41"/>
      <c r="L2588" s="45"/>
      <c r="M2588" s="230"/>
      <c r="N2588" s="231"/>
      <c r="O2588" s="85"/>
      <c r="P2588" s="85"/>
      <c r="Q2588" s="85"/>
      <c r="R2588" s="85"/>
      <c r="S2588" s="85"/>
      <c r="T2588" s="86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T2588" s="18" t="s">
        <v>245</v>
      </c>
      <c r="AU2588" s="18" t="s">
        <v>78</v>
      </c>
    </row>
    <row r="2589" s="2" customFormat="1">
      <c r="A2589" s="39"/>
      <c r="B2589" s="40"/>
      <c r="C2589" s="41"/>
      <c r="D2589" s="232" t="s">
        <v>246</v>
      </c>
      <c r="E2589" s="41"/>
      <c r="F2589" s="233" t="s">
        <v>2262</v>
      </c>
      <c r="G2589" s="41"/>
      <c r="H2589" s="41"/>
      <c r="I2589" s="229"/>
      <c r="J2589" s="41"/>
      <c r="K2589" s="41"/>
      <c r="L2589" s="45"/>
      <c r="M2589" s="230"/>
      <c r="N2589" s="231"/>
      <c r="O2589" s="85"/>
      <c r="P2589" s="85"/>
      <c r="Q2589" s="85"/>
      <c r="R2589" s="85"/>
      <c r="S2589" s="85"/>
      <c r="T2589" s="86"/>
      <c r="U2589" s="39"/>
      <c r="V2589" s="39"/>
      <c r="W2589" s="39"/>
      <c r="X2589" s="39"/>
      <c r="Y2589" s="39"/>
      <c r="Z2589" s="39"/>
      <c r="AA2589" s="39"/>
      <c r="AB2589" s="39"/>
      <c r="AC2589" s="39"/>
      <c r="AD2589" s="39"/>
      <c r="AE2589" s="39"/>
      <c r="AT2589" s="18" t="s">
        <v>246</v>
      </c>
      <c r="AU2589" s="18" t="s">
        <v>78</v>
      </c>
    </row>
    <row r="2590" s="13" customFormat="1">
      <c r="A2590" s="13"/>
      <c r="B2590" s="234"/>
      <c r="C2590" s="235"/>
      <c r="D2590" s="227" t="s">
        <v>248</v>
      </c>
      <c r="E2590" s="236" t="s">
        <v>19</v>
      </c>
      <c r="F2590" s="237" t="s">
        <v>262</v>
      </c>
      <c r="G2590" s="235"/>
      <c r="H2590" s="236" t="s">
        <v>19</v>
      </c>
      <c r="I2590" s="238"/>
      <c r="J2590" s="235"/>
      <c r="K2590" s="235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248</v>
      </c>
      <c r="AU2590" s="243" t="s">
        <v>78</v>
      </c>
      <c r="AV2590" s="13" t="s">
        <v>76</v>
      </c>
      <c r="AW2590" s="13" t="s">
        <v>32</v>
      </c>
      <c r="AX2590" s="13" t="s">
        <v>69</v>
      </c>
      <c r="AY2590" s="243" t="s">
        <v>238</v>
      </c>
    </row>
    <row r="2591" s="14" customFormat="1">
      <c r="A2591" s="14"/>
      <c r="B2591" s="244"/>
      <c r="C2591" s="245"/>
      <c r="D2591" s="227" t="s">
        <v>248</v>
      </c>
      <c r="E2591" s="246" t="s">
        <v>19</v>
      </c>
      <c r="F2591" s="247" t="s">
        <v>2263</v>
      </c>
      <c r="G2591" s="245"/>
      <c r="H2591" s="248">
        <v>1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248</v>
      </c>
      <c r="AU2591" s="254" t="s">
        <v>78</v>
      </c>
      <c r="AV2591" s="14" t="s">
        <v>78</v>
      </c>
      <c r="AW2591" s="14" t="s">
        <v>32</v>
      </c>
      <c r="AX2591" s="14" t="s">
        <v>69</v>
      </c>
      <c r="AY2591" s="254" t="s">
        <v>238</v>
      </c>
    </row>
    <row r="2592" s="14" customFormat="1">
      <c r="A2592" s="14"/>
      <c r="B2592" s="244"/>
      <c r="C2592" s="245"/>
      <c r="D2592" s="227" t="s">
        <v>248</v>
      </c>
      <c r="E2592" s="246" t="s">
        <v>19</v>
      </c>
      <c r="F2592" s="247" t="s">
        <v>2264</v>
      </c>
      <c r="G2592" s="245"/>
      <c r="H2592" s="248">
        <v>2</v>
      </c>
      <c r="I2592" s="249"/>
      <c r="J2592" s="245"/>
      <c r="K2592" s="245"/>
      <c r="L2592" s="250"/>
      <c r="M2592" s="251"/>
      <c r="N2592" s="252"/>
      <c r="O2592" s="252"/>
      <c r="P2592" s="252"/>
      <c r="Q2592" s="252"/>
      <c r="R2592" s="252"/>
      <c r="S2592" s="252"/>
      <c r="T2592" s="253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4" t="s">
        <v>248</v>
      </c>
      <c r="AU2592" s="254" t="s">
        <v>78</v>
      </c>
      <c r="AV2592" s="14" t="s">
        <v>78</v>
      </c>
      <c r="AW2592" s="14" t="s">
        <v>32</v>
      </c>
      <c r="AX2592" s="14" t="s">
        <v>69</v>
      </c>
      <c r="AY2592" s="254" t="s">
        <v>238</v>
      </c>
    </row>
    <row r="2593" s="14" customFormat="1">
      <c r="A2593" s="14"/>
      <c r="B2593" s="244"/>
      <c r="C2593" s="245"/>
      <c r="D2593" s="227" t="s">
        <v>248</v>
      </c>
      <c r="E2593" s="246" t="s">
        <v>19</v>
      </c>
      <c r="F2593" s="247" t="s">
        <v>2265</v>
      </c>
      <c r="G2593" s="245"/>
      <c r="H2593" s="248">
        <v>1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248</v>
      </c>
      <c r="AU2593" s="254" t="s">
        <v>78</v>
      </c>
      <c r="AV2593" s="14" t="s">
        <v>78</v>
      </c>
      <c r="AW2593" s="14" t="s">
        <v>32</v>
      </c>
      <c r="AX2593" s="14" t="s">
        <v>69</v>
      </c>
      <c r="AY2593" s="254" t="s">
        <v>238</v>
      </c>
    </row>
    <row r="2594" s="16" customFormat="1">
      <c r="A2594" s="16"/>
      <c r="B2594" s="266"/>
      <c r="C2594" s="267"/>
      <c r="D2594" s="227" t="s">
        <v>248</v>
      </c>
      <c r="E2594" s="268" t="s">
        <v>19</v>
      </c>
      <c r="F2594" s="269" t="s">
        <v>264</v>
      </c>
      <c r="G2594" s="267"/>
      <c r="H2594" s="270">
        <v>4</v>
      </c>
      <c r="I2594" s="271"/>
      <c r="J2594" s="267"/>
      <c r="K2594" s="267"/>
      <c r="L2594" s="272"/>
      <c r="M2594" s="273"/>
      <c r="N2594" s="274"/>
      <c r="O2594" s="274"/>
      <c r="P2594" s="274"/>
      <c r="Q2594" s="274"/>
      <c r="R2594" s="274"/>
      <c r="S2594" s="274"/>
      <c r="T2594" s="275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6" t="s">
        <v>248</v>
      </c>
      <c r="AU2594" s="276" t="s">
        <v>78</v>
      </c>
      <c r="AV2594" s="16" t="s">
        <v>109</v>
      </c>
      <c r="AW2594" s="16" t="s">
        <v>32</v>
      </c>
      <c r="AX2594" s="16" t="s">
        <v>69</v>
      </c>
      <c r="AY2594" s="276" t="s">
        <v>238</v>
      </c>
    </row>
    <row r="2595" s="13" customFormat="1">
      <c r="A2595" s="13"/>
      <c r="B2595" s="234"/>
      <c r="C2595" s="235"/>
      <c r="D2595" s="227" t="s">
        <v>248</v>
      </c>
      <c r="E2595" s="236" t="s">
        <v>19</v>
      </c>
      <c r="F2595" s="237" t="s">
        <v>774</v>
      </c>
      <c r="G2595" s="235"/>
      <c r="H2595" s="236" t="s">
        <v>19</v>
      </c>
      <c r="I2595" s="238"/>
      <c r="J2595" s="235"/>
      <c r="K2595" s="235"/>
      <c r="L2595" s="239"/>
      <c r="M2595" s="240"/>
      <c r="N2595" s="241"/>
      <c r="O2595" s="241"/>
      <c r="P2595" s="241"/>
      <c r="Q2595" s="241"/>
      <c r="R2595" s="241"/>
      <c r="S2595" s="241"/>
      <c r="T2595" s="242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3" t="s">
        <v>248</v>
      </c>
      <c r="AU2595" s="243" t="s">
        <v>78</v>
      </c>
      <c r="AV2595" s="13" t="s">
        <v>76</v>
      </c>
      <c r="AW2595" s="13" t="s">
        <v>32</v>
      </c>
      <c r="AX2595" s="13" t="s">
        <v>69</v>
      </c>
      <c r="AY2595" s="243" t="s">
        <v>238</v>
      </c>
    </row>
    <row r="2596" s="14" customFormat="1">
      <c r="A2596" s="14"/>
      <c r="B2596" s="244"/>
      <c r="C2596" s="245"/>
      <c r="D2596" s="227" t="s">
        <v>248</v>
      </c>
      <c r="E2596" s="246" t="s">
        <v>19</v>
      </c>
      <c r="F2596" s="247" t="s">
        <v>2266</v>
      </c>
      <c r="G2596" s="245"/>
      <c r="H2596" s="248">
        <v>2</v>
      </c>
      <c r="I2596" s="249"/>
      <c r="J2596" s="245"/>
      <c r="K2596" s="245"/>
      <c r="L2596" s="250"/>
      <c r="M2596" s="251"/>
      <c r="N2596" s="252"/>
      <c r="O2596" s="252"/>
      <c r="P2596" s="252"/>
      <c r="Q2596" s="252"/>
      <c r="R2596" s="252"/>
      <c r="S2596" s="252"/>
      <c r="T2596" s="253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4" t="s">
        <v>248</v>
      </c>
      <c r="AU2596" s="254" t="s">
        <v>78</v>
      </c>
      <c r="AV2596" s="14" t="s">
        <v>78</v>
      </c>
      <c r="AW2596" s="14" t="s">
        <v>32</v>
      </c>
      <c r="AX2596" s="14" t="s">
        <v>69</v>
      </c>
      <c r="AY2596" s="254" t="s">
        <v>238</v>
      </c>
    </row>
    <row r="2597" s="16" customFormat="1">
      <c r="A2597" s="16"/>
      <c r="B2597" s="266"/>
      <c r="C2597" s="267"/>
      <c r="D2597" s="227" t="s">
        <v>248</v>
      </c>
      <c r="E2597" s="268" t="s">
        <v>19</v>
      </c>
      <c r="F2597" s="269" t="s">
        <v>541</v>
      </c>
      <c r="G2597" s="267"/>
      <c r="H2597" s="270">
        <v>2</v>
      </c>
      <c r="I2597" s="271"/>
      <c r="J2597" s="267"/>
      <c r="K2597" s="267"/>
      <c r="L2597" s="272"/>
      <c r="M2597" s="273"/>
      <c r="N2597" s="274"/>
      <c r="O2597" s="274"/>
      <c r="P2597" s="274"/>
      <c r="Q2597" s="274"/>
      <c r="R2597" s="274"/>
      <c r="S2597" s="274"/>
      <c r="T2597" s="275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T2597" s="276" t="s">
        <v>248</v>
      </c>
      <c r="AU2597" s="276" t="s">
        <v>78</v>
      </c>
      <c r="AV2597" s="16" t="s">
        <v>109</v>
      </c>
      <c r="AW2597" s="16" t="s">
        <v>32</v>
      </c>
      <c r="AX2597" s="16" t="s">
        <v>69</v>
      </c>
      <c r="AY2597" s="276" t="s">
        <v>238</v>
      </c>
    </row>
    <row r="2598" s="13" customFormat="1">
      <c r="A2598" s="13"/>
      <c r="B2598" s="234"/>
      <c r="C2598" s="235"/>
      <c r="D2598" s="227" t="s">
        <v>248</v>
      </c>
      <c r="E2598" s="236" t="s">
        <v>19</v>
      </c>
      <c r="F2598" s="237" t="s">
        <v>779</v>
      </c>
      <c r="G2598" s="235"/>
      <c r="H2598" s="236" t="s">
        <v>19</v>
      </c>
      <c r="I2598" s="238"/>
      <c r="J2598" s="235"/>
      <c r="K2598" s="235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248</v>
      </c>
      <c r="AU2598" s="243" t="s">
        <v>78</v>
      </c>
      <c r="AV2598" s="13" t="s">
        <v>76</v>
      </c>
      <c r="AW2598" s="13" t="s">
        <v>32</v>
      </c>
      <c r="AX2598" s="13" t="s">
        <v>69</v>
      </c>
      <c r="AY2598" s="243" t="s">
        <v>238</v>
      </c>
    </row>
    <row r="2599" s="14" customFormat="1">
      <c r="A2599" s="14"/>
      <c r="B2599" s="244"/>
      <c r="C2599" s="245"/>
      <c r="D2599" s="227" t="s">
        <v>248</v>
      </c>
      <c r="E2599" s="246" t="s">
        <v>19</v>
      </c>
      <c r="F2599" s="247" t="s">
        <v>2267</v>
      </c>
      <c r="G2599" s="245"/>
      <c r="H2599" s="248">
        <v>1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248</v>
      </c>
      <c r="AU2599" s="254" t="s">
        <v>78</v>
      </c>
      <c r="AV2599" s="14" t="s">
        <v>78</v>
      </c>
      <c r="AW2599" s="14" t="s">
        <v>32</v>
      </c>
      <c r="AX2599" s="14" t="s">
        <v>69</v>
      </c>
      <c r="AY2599" s="254" t="s">
        <v>238</v>
      </c>
    </row>
    <row r="2600" s="14" customFormat="1">
      <c r="A2600" s="14"/>
      <c r="B2600" s="244"/>
      <c r="C2600" s="245"/>
      <c r="D2600" s="227" t="s">
        <v>248</v>
      </c>
      <c r="E2600" s="246" t="s">
        <v>19</v>
      </c>
      <c r="F2600" s="247" t="s">
        <v>2268</v>
      </c>
      <c r="G2600" s="245"/>
      <c r="H2600" s="248">
        <v>1</v>
      </c>
      <c r="I2600" s="249"/>
      <c r="J2600" s="245"/>
      <c r="K2600" s="245"/>
      <c r="L2600" s="250"/>
      <c r="M2600" s="251"/>
      <c r="N2600" s="252"/>
      <c r="O2600" s="252"/>
      <c r="P2600" s="252"/>
      <c r="Q2600" s="252"/>
      <c r="R2600" s="252"/>
      <c r="S2600" s="252"/>
      <c r="T2600" s="253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4" t="s">
        <v>248</v>
      </c>
      <c r="AU2600" s="254" t="s">
        <v>78</v>
      </c>
      <c r="AV2600" s="14" t="s">
        <v>78</v>
      </c>
      <c r="AW2600" s="14" t="s">
        <v>32</v>
      </c>
      <c r="AX2600" s="14" t="s">
        <v>69</v>
      </c>
      <c r="AY2600" s="254" t="s">
        <v>238</v>
      </c>
    </row>
    <row r="2601" s="14" customFormat="1">
      <c r="A2601" s="14"/>
      <c r="B2601" s="244"/>
      <c r="C2601" s="245"/>
      <c r="D2601" s="227" t="s">
        <v>248</v>
      </c>
      <c r="E2601" s="246" t="s">
        <v>19</v>
      </c>
      <c r="F2601" s="247" t="s">
        <v>2269</v>
      </c>
      <c r="G2601" s="245"/>
      <c r="H2601" s="248">
        <v>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248</v>
      </c>
      <c r="AU2601" s="254" t="s">
        <v>78</v>
      </c>
      <c r="AV2601" s="14" t="s">
        <v>78</v>
      </c>
      <c r="AW2601" s="14" t="s">
        <v>32</v>
      </c>
      <c r="AX2601" s="14" t="s">
        <v>69</v>
      </c>
      <c r="AY2601" s="254" t="s">
        <v>238</v>
      </c>
    </row>
    <row r="2602" s="16" customFormat="1">
      <c r="A2602" s="16"/>
      <c r="B2602" s="266"/>
      <c r="C2602" s="267"/>
      <c r="D2602" s="227" t="s">
        <v>248</v>
      </c>
      <c r="E2602" s="268" t="s">
        <v>19</v>
      </c>
      <c r="F2602" s="269" t="s">
        <v>550</v>
      </c>
      <c r="G2602" s="267"/>
      <c r="H2602" s="270">
        <v>4</v>
      </c>
      <c r="I2602" s="271"/>
      <c r="J2602" s="267"/>
      <c r="K2602" s="267"/>
      <c r="L2602" s="272"/>
      <c r="M2602" s="273"/>
      <c r="N2602" s="274"/>
      <c r="O2602" s="274"/>
      <c r="P2602" s="274"/>
      <c r="Q2602" s="274"/>
      <c r="R2602" s="274"/>
      <c r="S2602" s="274"/>
      <c r="T2602" s="275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T2602" s="276" t="s">
        <v>248</v>
      </c>
      <c r="AU2602" s="276" t="s">
        <v>78</v>
      </c>
      <c r="AV2602" s="16" t="s">
        <v>109</v>
      </c>
      <c r="AW2602" s="16" t="s">
        <v>32</v>
      </c>
      <c r="AX2602" s="16" t="s">
        <v>69</v>
      </c>
      <c r="AY2602" s="276" t="s">
        <v>238</v>
      </c>
    </row>
    <row r="2603" s="13" customFormat="1">
      <c r="A2603" s="13"/>
      <c r="B2603" s="234"/>
      <c r="C2603" s="235"/>
      <c r="D2603" s="227" t="s">
        <v>248</v>
      </c>
      <c r="E2603" s="236" t="s">
        <v>19</v>
      </c>
      <c r="F2603" s="237" t="s">
        <v>533</v>
      </c>
      <c r="G2603" s="235"/>
      <c r="H2603" s="236" t="s">
        <v>19</v>
      </c>
      <c r="I2603" s="238"/>
      <c r="J2603" s="235"/>
      <c r="K2603" s="235"/>
      <c r="L2603" s="239"/>
      <c r="M2603" s="240"/>
      <c r="N2603" s="241"/>
      <c r="O2603" s="241"/>
      <c r="P2603" s="241"/>
      <c r="Q2603" s="241"/>
      <c r="R2603" s="241"/>
      <c r="S2603" s="241"/>
      <c r="T2603" s="242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3" t="s">
        <v>248</v>
      </c>
      <c r="AU2603" s="243" t="s">
        <v>78</v>
      </c>
      <c r="AV2603" s="13" t="s">
        <v>76</v>
      </c>
      <c r="AW2603" s="13" t="s">
        <v>32</v>
      </c>
      <c r="AX2603" s="13" t="s">
        <v>69</v>
      </c>
      <c r="AY2603" s="243" t="s">
        <v>238</v>
      </c>
    </row>
    <row r="2604" s="13" customFormat="1">
      <c r="A2604" s="13"/>
      <c r="B2604" s="234"/>
      <c r="C2604" s="235"/>
      <c r="D2604" s="227" t="s">
        <v>248</v>
      </c>
      <c r="E2604" s="236" t="s">
        <v>19</v>
      </c>
      <c r="F2604" s="237" t="s">
        <v>2270</v>
      </c>
      <c r="G2604" s="235"/>
      <c r="H2604" s="236" t="s">
        <v>19</v>
      </c>
      <c r="I2604" s="238"/>
      <c r="J2604" s="235"/>
      <c r="K2604" s="235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248</v>
      </c>
      <c r="AU2604" s="243" t="s">
        <v>78</v>
      </c>
      <c r="AV2604" s="13" t="s">
        <v>76</v>
      </c>
      <c r="AW2604" s="13" t="s">
        <v>32</v>
      </c>
      <c r="AX2604" s="13" t="s">
        <v>69</v>
      </c>
      <c r="AY2604" s="243" t="s">
        <v>238</v>
      </c>
    </row>
    <row r="2605" s="14" customFormat="1">
      <c r="A2605" s="14"/>
      <c r="B2605" s="244"/>
      <c r="C2605" s="245"/>
      <c r="D2605" s="227" t="s">
        <v>248</v>
      </c>
      <c r="E2605" s="246" t="s">
        <v>19</v>
      </c>
      <c r="F2605" s="247" t="s">
        <v>2271</v>
      </c>
      <c r="G2605" s="245"/>
      <c r="H2605" s="248">
        <v>1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248</v>
      </c>
      <c r="AU2605" s="254" t="s">
        <v>78</v>
      </c>
      <c r="AV2605" s="14" t="s">
        <v>78</v>
      </c>
      <c r="AW2605" s="14" t="s">
        <v>32</v>
      </c>
      <c r="AX2605" s="14" t="s">
        <v>69</v>
      </c>
      <c r="AY2605" s="254" t="s">
        <v>238</v>
      </c>
    </row>
    <row r="2606" s="16" customFormat="1">
      <c r="A2606" s="16"/>
      <c r="B2606" s="266"/>
      <c r="C2606" s="267"/>
      <c r="D2606" s="227" t="s">
        <v>248</v>
      </c>
      <c r="E2606" s="268" t="s">
        <v>19</v>
      </c>
      <c r="F2606" s="269" t="s">
        <v>561</v>
      </c>
      <c r="G2606" s="267"/>
      <c r="H2606" s="270">
        <v>1</v>
      </c>
      <c r="I2606" s="271"/>
      <c r="J2606" s="267"/>
      <c r="K2606" s="267"/>
      <c r="L2606" s="272"/>
      <c r="M2606" s="273"/>
      <c r="N2606" s="274"/>
      <c r="O2606" s="274"/>
      <c r="P2606" s="274"/>
      <c r="Q2606" s="274"/>
      <c r="R2606" s="274"/>
      <c r="S2606" s="274"/>
      <c r="T2606" s="275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T2606" s="276" t="s">
        <v>248</v>
      </c>
      <c r="AU2606" s="276" t="s">
        <v>78</v>
      </c>
      <c r="AV2606" s="16" t="s">
        <v>109</v>
      </c>
      <c r="AW2606" s="16" t="s">
        <v>32</v>
      </c>
      <c r="AX2606" s="16" t="s">
        <v>69</v>
      </c>
      <c r="AY2606" s="276" t="s">
        <v>238</v>
      </c>
    </row>
    <row r="2607" s="15" customFormat="1">
      <c r="A2607" s="15"/>
      <c r="B2607" s="255"/>
      <c r="C2607" s="256"/>
      <c r="D2607" s="227" t="s">
        <v>248</v>
      </c>
      <c r="E2607" s="257" t="s">
        <v>19</v>
      </c>
      <c r="F2607" s="258" t="s">
        <v>253</v>
      </c>
      <c r="G2607" s="256"/>
      <c r="H2607" s="259">
        <v>11</v>
      </c>
      <c r="I2607" s="260"/>
      <c r="J2607" s="256"/>
      <c r="K2607" s="256"/>
      <c r="L2607" s="261"/>
      <c r="M2607" s="262"/>
      <c r="N2607" s="263"/>
      <c r="O2607" s="263"/>
      <c r="P2607" s="263"/>
      <c r="Q2607" s="263"/>
      <c r="R2607" s="263"/>
      <c r="S2607" s="263"/>
      <c r="T2607" s="264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65" t="s">
        <v>248</v>
      </c>
      <c r="AU2607" s="265" t="s">
        <v>78</v>
      </c>
      <c r="AV2607" s="15" t="s">
        <v>244</v>
      </c>
      <c r="AW2607" s="15" t="s">
        <v>32</v>
      </c>
      <c r="AX2607" s="15" t="s">
        <v>76</v>
      </c>
      <c r="AY2607" s="265" t="s">
        <v>238</v>
      </c>
    </row>
    <row r="2608" s="2" customFormat="1" ht="33" customHeight="1">
      <c r="A2608" s="39"/>
      <c r="B2608" s="40"/>
      <c r="C2608" s="214" t="s">
        <v>1612</v>
      </c>
      <c r="D2608" s="214" t="s">
        <v>240</v>
      </c>
      <c r="E2608" s="215" t="s">
        <v>2272</v>
      </c>
      <c r="F2608" s="216" t="s">
        <v>2273</v>
      </c>
      <c r="G2608" s="217" t="s">
        <v>281</v>
      </c>
      <c r="H2608" s="218">
        <v>5</v>
      </c>
      <c r="I2608" s="219"/>
      <c r="J2608" s="220">
        <f>ROUND(I2608*H2608,2)</f>
        <v>0</v>
      </c>
      <c r="K2608" s="216" t="s">
        <v>243</v>
      </c>
      <c r="L2608" s="45"/>
      <c r="M2608" s="221" t="s">
        <v>19</v>
      </c>
      <c r="N2608" s="222" t="s">
        <v>40</v>
      </c>
      <c r="O2608" s="85"/>
      <c r="P2608" s="223">
        <f>O2608*H2608</f>
        <v>0</v>
      </c>
      <c r="Q2608" s="223">
        <v>0</v>
      </c>
      <c r="R2608" s="223">
        <f>Q2608*H2608</f>
        <v>0</v>
      </c>
      <c r="S2608" s="223">
        <v>0.0050000000000000001</v>
      </c>
      <c r="T2608" s="224">
        <f>S2608*H2608</f>
        <v>0.025000000000000001</v>
      </c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R2608" s="225" t="s">
        <v>295</v>
      </c>
      <c r="AT2608" s="225" t="s">
        <v>240</v>
      </c>
      <c r="AU2608" s="225" t="s">
        <v>78</v>
      </c>
      <c r="AY2608" s="18" t="s">
        <v>238</v>
      </c>
      <c r="BE2608" s="226">
        <f>IF(N2608="základní",J2608,0)</f>
        <v>0</v>
      </c>
      <c r="BF2608" s="226">
        <f>IF(N2608="snížená",J2608,0)</f>
        <v>0</v>
      </c>
      <c r="BG2608" s="226">
        <f>IF(N2608="zákl. přenesená",J2608,0)</f>
        <v>0</v>
      </c>
      <c r="BH2608" s="226">
        <f>IF(N2608="sníž. přenesená",J2608,0)</f>
        <v>0</v>
      </c>
      <c r="BI2608" s="226">
        <f>IF(N2608="nulová",J2608,0)</f>
        <v>0</v>
      </c>
      <c r="BJ2608" s="18" t="s">
        <v>76</v>
      </c>
      <c r="BK2608" s="226">
        <f>ROUND(I2608*H2608,2)</f>
        <v>0</v>
      </c>
      <c r="BL2608" s="18" t="s">
        <v>295</v>
      </c>
      <c r="BM2608" s="225" t="s">
        <v>2274</v>
      </c>
    </row>
    <row r="2609" s="2" customFormat="1">
      <c r="A2609" s="39"/>
      <c r="B2609" s="40"/>
      <c r="C2609" s="41"/>
      <c r="D2609" s="227" t="s">
        <v>245</v>
      </c>
      <c r="E2609" s="41"/>
      <c r="F2609" s="228" t="s">
        <v>2273</v>
      </c>
      <c r="G2609" s="41"/>
      <c r="H2609" s="41"/>
      <c r="I2609" s="229"/>
      <c r="J2609" s="41"/>
      <c r="K2609" s="41"/>
      <c r="L2609" s="45"/>
      <c r="M2609" s="230"/>
      <c r="N2609" s="231"/>
      <c r="O2609" s="85"/>
      <c r="P2609" s="85"/>
      <c r="Q2609" s="85"/>
      <c r="R2609" s="85"/>
      <c r="S2609" s="85"/>
      <c r="T2609" s="86"/>
      <c r="U2609" s="39"/>
      <c r="V2609" s="39"/>
      <c r="W2609" s="39"/>
      <c r="X2609" s="39"/>
      <c r="Y2609" s="39"/>
      <c r="Z2609" s="39"/>
      <c r="AA2609" s="39"/>
      <c r="AB2609" s="39"/>
      <c r="AC2609" s="39"/>
      <c r="AD2609" s="39"/>
      <c r="AE2609" s="39"/>
      <c r="AT2609" s="18" t="s">
        <v>245</v>
      </c>
      <c r="AU2609" s="18" t="s">
        <v>78</v>
      </c>
    </row>
    <row r="2610" s="2" customFormat="1">
      <c r="A2610" s="39"/>
      <c r="B2610" s="40"/>
      <c r="C2610" s="41"/>
      <c r="D2610" s="232" t="s">
        <v>246</v>
      </c>
      <c r="E2610" s="41"/>
      <c r="F2610" s="233" t="s">
        <v>2275</v>
      </c>
      <c r="G2610" s="41"/>
      <c r="H2610" s="41"/>
      <c r="I2610" s="229"/>
      <c r="J2610" s="41"/>
      <c r="K2610" s="41"/>
      <c r="L2610" s="45"/>
      <c r="M2610" s="230"/>
      <c r="N2610" s="231"/>
      <c r="O2610" s="85"/>
      <c r="P2610" s="85"/>
      <c r="Q2610" s="85"/>
      <c r="R2610" s="85"/>
      <c r="S2610" s="85"/>
      <c r="T2610" s="86"/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39"/>
      <c r="AE2610" s="39"/>
      <c r="AT2610" s="18" t="s">
        <v>246</v>
      </c>
      <c r="AU2610" s="18" t="s">
        <v>78</v>
      </c>
    </row>
    <row r="2611" s="13" customFormat="1">
      <c r="A2611" s="13"/>
      <c r="B2611" s="234"/>
      <c r="C2611" s="235"/>
      <c r="D2611" s="227" t="s">
        <v>248</v>
      </c>
      <c r="E2611" s="236" t="s">
        <v>19</v>
      </c>
      <c r="F2611" s="237" t="s">
        <v>533</v>
      </c>
      <c r="G2611" s="235"/>
      <c r="H2611" s="236" t="s">
        <v>19</v>
      </c>
      <c r="I2611" s="238"/>
      <c r="J2611" s="235"/>
      <c r="K2611" s="235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248</v>
      </c>
      <c r="AU2611" s="243" t="s">
        <v>78</v>
      </c>
      <c r="AV2611" s="13" t="s">
        <v>76</v>
      </c>
      <c r="AW2611" s="13" t="s">
        <v>32</v>
      </c>
      <c r="AX2611" s="13" t="s">
        <v>69</v>
      </c>
      <c r="AY2611" s="243" t="s">
        <v>238</v>
      </c>
    </row>
    <row r="2612" s="13" customFormat="1">
      <c r="A2612" s="13"/>
      <c r="B2612" s="234"/>
      <c r="C2612" s="235"/>
      <c r="D2612" s="227" t="s">
        <v>248</v>
      </c>
      <c r="E2612" s="236" t="s">
        <v>19</v>
      </c>
      <c r="F2612" s="237" t="s">
        <v>2270</v>
      </c>
      <c r="G2612" s="235"/>
      <c r="H2612" s="236" t="s">
        <v>19</v>
      </c>
      <c r="I2612" s="238"/>
      <c r="J2612" s="235"/>
      <c r="K2612" s="235"/>
      <c r="L2612" s="239"/>
      <c r="M2612" s="240"/>
      <c r="N2612" s="241"/>
      <c r="O2612" s="241"/>
      <c r="P2612" s="241"/>
      <c r="Q2612" s="241"/>
      <c r="R2612" s="241"/>
      <c r="S2612" s="241"/>
      <c r="T2612" s="242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3" t="s">
        <v>248</v>
      </c>
      <c r="AU2612" s="243" t="s">
        <v>78</v>
      </c>
      <c r="AV2612" s="13" t="s">
        <v>76</v>
      </c>
      <c r="AW2612" s="13" t="s">
        <v>32</v>
      </c>
      <c r="AX2612" s="13" t="s">
        <v>69</v>
      </c>
      <c r="AY2612" s="243" t="s">
        <v>238</v>
      </c>
    </row>
    <row r="2613" s="14" customFormat="1">
      <c r="A2613" s="14"/>
      <c r="B2613" s="244"/>
      <c r="C2613" s="245"/>
      <c r="D2613" s="227" t="s">
        <v>248</v>
      </c>
      <c r="E2613" s="246" t="s">
        <v>19</v>
      </c>
      <c r="F2613" s="247" t="s">
        <v>2276</v>
      </c>
      <c r="G2613" s="245"/>
      <c r="H2613" s="248">
        <v>1</v>
      </c>
      <c r="I2613" s="249"/>
      <c r="J2613" s="245"/>
      <c r="K2613" s="245"/>
      <c r="L2613" s="250"/>
      <c r="M2613" s="251"/>
      <c r="N2613" s="252"/>
      <c r="O2613" s="252"/>
      <c r="P2613" s="252"/>
      <c r="Q2613" s="252"/>
      <c r="R2613" s="252"/>
      <c r="S2613" s="252"/>
      <c r="T2613" s="253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4" t="s">
        <v>248</v>
      </c>
      <c r="AU2613" s="254" t="s">
        <v>78</v>
      </c>
      <c r="AV2613" s="14" t="s">
        <v>78</v>
      </c>
      <c r="AW2613" s="14" t="s">
        <v>32</v>
      </c>
      <c r="AX2613" s="14" t="s">
        <v>69</v>
      </c>
      <c r="AY2613" s="254" t="s">
        <v>238</v>
      </c>
    </row>
    <row r="2614" s="16" customFormat="1">
      <c r="A2614" s="16"/>
      <c r="B2614" s="266"/>
      <c r="C2614" s="267"/>
      <c r="D2614" s="227" t="s">
        <v>248</v>
      </c>
      <c r="E2614" s="268" t="s">
        <v>19</v>
      </c>
      <c r="F2614" s="269" t="s">
        <v>561</v>
      </c>
      <c r="G2614" s="267"/>
      <c r="H2614" s="270">
        <v>1</v>
      </c>
      <c r="I2614" s="271"/>
      <c r="J2614" s="267"/>
      <c r="K2614" s="267"/>
      <c r="L2614" s="272"/>
      <c r="M2614" s="273"/>
      <c r="N2614" s="274"/>
      <c r="O2614" s="274"/>
      <c r="P2614" s="274"/>
      <c r="Q2614" s="274"/>
      <c r="R2614" s="274"/>
      <c r="S2614" s="274"/>
      <c r="T2614" s="275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T2614" s="276" t="s">
        <v>248</v>
      </c>
      <c r="AU2614" s="276" t="s">
        <v>78</v>
      </c>
      <c r="AV2614" s="16" t="s">
        <v>109</v>
      </c>
      <c r="AW2614" s="16" t="s">
        <v>32</v>
      </c>
      <c r="AX2614" s="16" t="s">
        <v>69</v>
      </c>
      <c r="AY2614" s="276" t="s">
        <v>238</v>
      </c>
    </row>
    <row r="2615" s="13" customFormat="1">
      <c r="A2615" s="13"/>
      <c r="B2615" s="234"/>
      <c r="C2615" s="235"/>
      <c r="D2615" s="227" t="s">
        <v>248</v>
      </c>
      <c r="E2615" s="236" t="s">
        <v>19</v>
      </c>
      <c r="F2615" s="237" t="s">
        <v>2277</v>
      </c>
      <c r="G2615" s="235"/>
      <c r="H2615" s="236" t="s">
        <v>19</v>
      </c>
      <c r="I2615" s="238"/>
      <c r="J2615" s="235"/>
      <c r="K2615" s="235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248</v>
      </c>
      <c r="AU2615" s="243" t="s">
        <v>78</v>
      </c>
      <c r="AV2615" s="13" t="s">
        <v>76</v>
      </c>
      <c r="AW2615" s="13" t="s">
        <v>32</v>
      </c>
      <c r="AX2615" s="13" t="s">
        <v>69</v>
      </c>
      <c r="AY2615" s="243" t="s">
        <v>238</v>
      </c>
    </row>
    <row r="2616" s="14" customFormat="1">
      <c r="A2616" s="14"/>
      <c r="B2616" s="244"/>
      <c r="C2616" s="245"/>
      <c r="D2616" s="227" t="s">
        <v>248</v>
      </c>
      <c r="E2616" s="246" t="s">
        <v>19</v>
      </c>
      <c r="F2616" s="247" t="s">
        <v>2278</v>
      </c>
      <c r="G2616" s="245"/>
      <c r="H2616" s="248">
        <v>2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248</v>
      </c>
      <c r="AU2616" s="254" t="s">
        <v>78</v>
      </c>
      <c r="AV2616" s="14" t="s">
        <v>78</v>
      </c>
      <c r="AW2616" s="14" t="s">
        <v>32</v>
      </c>
      <c r="AX2616" s="14" t="s">
        <v>69</v>
      </c>
      <c r="AY2616" s="254" t="s">
        <v>238</v>
      </c>
    </row>
    <row r="2617" s="14" customFormat="1">
      <c r="A2617" s="14"/>
      <c r="B2617" s="244"/>
      <c r="C2617" s="245"/>
      <c r="D2617" s="227" t="s">
        <v>248</v>
      </c>
      <c r="E2617" s="246" t="s">
        <v>19</v>
      </c>
      <c r="F2617" s="247" t="s">
        <v>2279</v>
      </c>
      <c r="G2617" s="245"/>
      <c r="H2617" s="248">
        <v>2</v>
      </c>
      <c r="I2617" s="249"/>
      <c r="J2617" s="245"/>
      <c r="K2617" s="245"/>
      <c r="L2617" s="250"/>
      <c r="M2617" s="251"/>
      <c r="N2617" s="252"/>
      <c r="O2617" s="252"/>
      <c r="P2617" s="252"/>
      <c r="Q2617" s="252"/>
      <c r="R2617" s="252"/>
      <c r="S2617" s="252"/>
      <c r="T2617" s="253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4" t="s">
        <v>248</v>
      </c>
      <c r="AU2617" s="254" t="s">
        <v>78</v>
      </c>
      <c r="AV2617" s="14" t="s">
        <v>78</v>
      </c>
      <c r="AW2617" s="14" t="s">
        <v>32</v>
      </c>
      <c r="AX2617" s="14" t="s">
        <v>69</v>
      </c>
      <c r="AY2617" s="254" t="s">
        <v>238</v>
      </c>
    </row>
    <row r="2618" s="16" customFormat="1">
      <c r="A2618" s="16"/>
      <c r="B2618" s="266"/>
      <c r="C2618" s="267"/>
      <c r="D2618" s="227" t="s">
        <v>248</v>
      </c>
      <c r="E2618" s="268" t="s">
        <v>19</v>
      </c>
      <c r="F2618" s="269" t="s">
        <v>561</v>
      </c>
      <c r="G2618" s="267"/>
      <c r="H2618" s="270">
        <v>4</v>
      </c>
      <c r="I2618" s="271"/>
      <c r="J2618" s="267"/>
      <c r="K2618" s="267"/>
      <c r="L2618" s="272"/>
      <c r="M2618" s="273"/>
      <c r="N2618" s="274"/>
      <c r="O2618" s="274"/>
      <c r="P2618" s="274"/>
      <c r="Q2618" s="274"/>
      <c r="R2618" s="274"/>
      <c r="S2618" s="274"/>
      <c r="T2618" s="275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T2618" s="276" t="s">
        <v>248</v>
      </c>
      <c r="AU2618" s="276" t="s">
        <v>78</v>
      </c>
      <c r="AV2618" s="16" t="s">
        <v>109</v>
      </c>
      <c r="AW2618" s="16" t="s">
        <v>32</v>
      </c>
      <c r="AX2618" s="16" t="s">
        <v>69</v>
      </c>
      <c r="AY2618" s="276" t="s">
        <v>238</v>
      </c>
    </row>
    <row r="2619" s="15" customFormat="1">
      <c r="A2619" s="15"/>
      <c r="B2619" s="255"/>
      <c r="C2619" s="256"/>
      <c r="D2619" s="227" t="s">
        <v>248</v>
      </c>
      <c r="E2619" s="257" t="s">
        <v>19</v>
      </c>
      <c r="F2619" s="258" t="s">
        <v>253</v>
      </c>
      <c r="G2619" s="256"/>
      <c r="H2619" s="259">
        <v>5</v>
      </c>
      <c r="I2619" s="260"/>
      <c r="J2619" s="256"/>
      <c r="K2619" s="256"/>
      <c r="L2619" s="261"/>
      <c r="M2619" s="262"/>
      <c r="N2619" s="263"/>
      <c r="O2619" s="263"/>
      <c r="P2619" s="263"/>
      <c r="Q2619" s="263"/>
      <c r="R2619" s="263"/>
      <c r="S2619" s="263"/>
      <c r="T2619" s="264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5" t="s">
        <v>248</v>
      </c>
      <c r="AU2619" s="265" t="s">
        <v>78</v>
      </c>
      <c r="AV2619" s="15" t="s">
        <v>244</v>
      </c>
      <c r="AW2619" s="15" t="s">
        <v>32</v>
      </c>
      <c r="AX2619" s="15" t="s">
        <v>76</v>
      </c>
      <c r="AY2619" s="265" t="s">
        <v>238</v>
      </c>
    </row>
    <row r="2620" s="2" customFormat="1" ht="24.15" customHeight="1">
      <c r="A2620" s="39"/>
      <c r="B2620" s="40"/>
      <c r="C2620" s="214" t="s">
        <v>2280</v>
      </c>
      <c r="D2620" s="214" t="s">
        <v>240</v>
      </c>
      <c r="E2620" s="215" t="s">
        <v>2281</v>
      </c>
      <c r="F2620" s="216" t="s">
        <v>2282</v>
      </c>
      <c r="G2620" s="217" t="s">
        <v>281</v>
      </c>
      <c r="H2620" s="218">
        <v>21</v>
      </c>
      <c r="I2620" s="219"/>
      <c r="J2620" s="220">
        <f>ROUND(I2620*H2620,2)</f>
        <v>0</v>
      </c>
      <c r="K2620" s="216" t="s">
        <v>243</v>
      </c>
      <c r="L2620" s="45"/>
      <c r="M2620" s="221" t="s">
        <v>19</v>
      </c>
      <c r="N2620" s="222" t="s">
        <v>40</v>
      </c>
      <c r="O2620" s="85"/>
      <c r="P2620" s="223">
        <f>O2620*H2620</f>
        <v>0</v>
      </c>
      <c r="Q2620" s="223">
        <v>0</v>
      </c>
      <c r="R2620" s="223">
        <f>Q2620*H2620</f>
        <v>0</v>
      </c>
      <c r="S2620" s="223">
        <v>0</v>
      </c>
      <c r="T2620" s="224">
        <f>S2620*H2620</f>
        <v>0</v>
      </c>
      <c r="U2620" s="39"/>
      <c r="V2620" s="39"/>
      <c r="W2620" s="39"/>
      <c r="X2620" s="39"/>
      <c r="Y2620" s="39"/>
      <c r="Z2620" s="39"/>
      <c r="AA2620" s="39"/>
      <c r="AB2620" s="39"/>
      <c r="AC2620" s="39"/>
      <c r="AD2620" s="39"/>
      <c r="AE2620" s="39"/>
      <c r="AR2620" s="225" t="s">
        <v>295</v>
      </c>
      <c r="AT2620" s="225" t="s">
        <v>240</v>
      </c>
      <c r="AU2620" s="225" t="s">
        <v>78</v>
      </c>
      <c r="AY2620" s="18" t="s">
        <v>238</v>
      </c>
      <c r="BE2620" s="226">
        <f>IF(N2620="základní",J2620,0)</f>
        <v>0</v>
      </c>
      <c r="BF2620" s="226">
        <f>IF(N2620="snížená",J2620,0)</f>
        <v>0</v>
      </c>
      <c r="BG2620" s="226">
        <f>IF(N2620="zákl. přenesená",J2620,0)</f>
        <v>0</v>
      </c>
      <c r="BH2620" s="226">
        <f>IF(N2620="sníž. přenesená",J2620,0)</f>
        <v>0</v>
      </c>
      <c r="BI2620" s="226">
        <f>IF(N2620="nulová",J2620,0)</f>
        <v>0</v>
      </c>
      <c r="BJ2620" s="18" t="s">
        <v>76</v>
      </c>
      <c r="BK2620" s="226">
        <f>ROUND(I2620*H2620,2)</f>
        <v>0</v>
      </c>
      <c r="BL2620" s="18" t="s">
        <v>295</v>
      </c>
      <c r="BM2620" s="225" t="s">
        <v>2283</v>
      </c>
    </row>
    <row r="2621" s="2" customFormat="1">
      <c r="A2621" s="39"/>
      <c r="B2621" s="40"/>
      <c r="C2621" s="41"/>
      <c r="D2621" s="227" t="s">
        <v>245</v>
      </c>
      <c r="E2621" s="41"/>
      <c r="F2621" s="228" t="s">
        <v>2282</v>
      </c>
      <c r="G2621" s="41"/>
      <c r="H2621" s="41"/>
      <c r="I2621" s="229"/>
      <c r="J2621" s="41"/>
      <c r="K2621" s="41"/>
      <c r="L2621" s="45"/>
      <c r="M2621" s="230"/>
      <c r="N2621" s="231"/>
      <c r="O2621" s="85"/>
      <c r="P2621" s="85"/>
      <c r="Q2621" s="85"/>
      <c r="R2621" s="85"/>
      <c r="S2621" s="85"/>
      <c r="T2621" s="86"/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T2621" s="18" t="s">
        <v>245</v>
      </c>
      <c r="AU2621" s="18" t="s">
        <v>78</v>
      </c>
    </row>
    <row r="2622" s="2" customFormat="1">
      <c r="A2622" s="39"/>
      <c r="B2622" s="40"/>
      <c r="C2622" s="41"/>
      <c r="D2622" s="232" t="s">
        <v>246</v>
      </c>
      <c r="E2622" s="41"/>
      <c r="F2622" s="233" t="s">
        <v>2284</v>
      </c>
      <c r="G2622" s="41"/>
      <c r="H2622" s="41"/>
      <c r="I2622" s="229"/>
      <c r="J2622" s="41"/>
      <c r="K2622" s="41"/>
      <c r="L2622" s="45"/>
      <c r="M2622" s="230"/>
      <c r="N2622" s="231"/>
      <c r="O2622" s="85"/>
      <c r="P2622" s="85"/>
      <c r="Q2622" s="85"/>
      <c r="R2622" s="85"/>
      <c r="S2622" s="85"/>
      <c r="T2622" s="86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T2622" s="18" t="s">
        <v>246</v>
      </c>
      <c r="AU2622" s="18" t="s">
        <v>78</v>
      </c>
    </row>
    <row r="2623" s="13" customFormat="1">
      <c r="A2623" s="13"/>
      <c r="B2623" s="234"/>
      <c r="C2623" s="235"/>
      <c r="D2623" s="227" t="s">
        <v>248</v>
      </c>
      <c r="E2623" s="236" t="s">
        <v>19</v>
      </c>
      <c r="F2623" s="237" t="s">
        <v>533</v>
      </c>
      <c r="G2623" s="235"/>
      <c r="H2623" s="236" t="s">
        <v>19</v>
      </c>
      <c r="I2623" s="238"/>
      <c r="J2623" s="235"/>
      <c r="K2623" s="235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248</v>
      </c>
      <c r="AU2623" s="243" t="s">
        <v>78</v>
      </c>
      <c r="AV2623" s="13" t="s">
        <v>76</v>
      </c>
      <c r="AW2623" s="13" t="s">
        <v>32</v>
      </c>
      <c r="AX2623" s="13" t="s">
        <v>69</v>
      </c>
      <c r="AY2623" s="243" t="s">
        <v>238</v>
      </c>
    </row>
    <row r="2624" s="14" customFormat="1">
      <c r="A2624" s="14"/>
      <c r="B2624" s="244"/>
      <c r="C2624" s="245"/>
      <c r="D2624" s="227" t="s">
        <v>248</v>
      </c>
      <c r="E2624" s="246" t="s">
        <v>19</v>
      </c>
      <c r="F2624" s="247" t="s">
        <v>939</v>
      </c>
      <c r="G2624" s="245"/>
      <c r="H2624" s="248">
        <v>2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248</v>
      </c>
      <c r="AU2624" s="254" t="s">
        <v>78</v>
      </c>
      <c r="AV2624" s="14" t="s">
        <v>78</v>
      </c>
      <c r="AW2624" s="14" t="s">
        <v>32</v>
      </c>
      <c r="AX2624" s="14" t="s">
        <v>69</v>
      </c>
      <c r="AY2624" s="254" t="s">
        <v>238</v>
      </c>
    </row>
    <row r="2625" s="14" customFormat="1">
      <c r="A2625" s="14"/>
      <c r="B2625" s="244"/>
      <c r="C2625" s="245"/>
      <c r="D2625" s="227" t="s">
        <v>248</v>
      </c>
      <c r="E2625" s="246" t="s">
        <v>19</v>
      </c>
      <c r="F2625" s="247" t="s">
        <v>940</v>
      </c>
      <c r="G2625" s="245"/>
      <c r="H2625" s="248">
        <v>5</v>
      </c>
      <c r="I2625" s="249"/>
      <c r="J2625" s="245"/>
      <c r="K2625" s="245"/>
      <c r="L2625" s="250"/>
      <c r="M2625" s="251"/>
      <c r="N2625" s="252"/>
      <c r="O2625" s="252"/>
      <c r="P2625" s="252"/>
      <c r="Q2625" s="252"/>
      <c r="R2625" s="252"/>
      <c r="S2625" s="252"/>
      <c r="T2625" s="253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4" t="s">
        <v>248</v>
      </c>
      <c r="AU2625" s="254" t="s">
        <v>78</v>
      </c>
      <c r="AV2625" s="14" t="s">
        <v>78</v>
      </c>
      <c r="AW2625" s="14" t="s">
        <v>32</v>
      </c>
      <c r="AX2625" s="14" t="s">
        <v>69</v>
      </c>
      <c r="AY2625" s="254" t="s">
        <v>238</v>
      </c>
    </row>
    <row r="2626" s="14" customFormat="1">
      <c r="A2626" s="14"/>
      <c r="B2626" s="244"/>
      <c r="C2626" s="245"/>
      <c r="D2626" s="227" t="s">
        <v>248</v>
      </c>
      <c r="E2626" s="246" t="s">
        <v>19</v>
      </c>
      <c r="F2626" s="247" t="s">
        <v>941</v>
      </c>
      <c r="G2626" s="245"/>
      <c r="H2626" s="248">
        <v>1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248</v>
      </c>
      <c r="AU2626" s="254" t="s">
        <v>78</v>
      </c>
      <c r="AV2626" s="14" t="s">
        <v>78</v>
      </c>
      <c r="AW2626" s="14" t="s">
        <v>32</v>
      </c>
      <c r="AX2626" s="14" t="s">
        <v>69</v>
      </c>
      <c r="AY2626" s="254" t="s">
        <v>238</v>
      </c>
    </row>
    <row r="2627" s="14" customFormat="1">
      <c r="A2627" s="14"/>
      <c r="B2627" s="244"/>
      <c r="C2627" s="245"/>
      <c r="D2627" s="227" t="s">
        <v>248</v>
      </c>
      <c r="E2627" s="246" t="s">
        <v>19</v>
      </c>
      <c r="F2627" s="247" t="s">
        <v>2285</v>
      </c>
      <c r="G2627" s="245"/>
      <c r="H2627" s="248">
        <v>6</v>
      </c>
      <c r="I2627" s="249"/>
      <c r="J2627" s="245"/>
      <c r="K2627" s="245"/>
      <c r="L2627" s="250"/>
      <c r="M2627" s="251"/>
      <c r="N2627" s="252"/>
      <c r="O2627" s="252"/>
      <c r="P2627" s="252"/>
      <c r="Q2627" s="252"/>
      <c r="R2627" s="252"/>
      <c r="S2627" s="252"/>
      <c r="T2627" s="253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4" t="s">
        <v>248</v>
      </c>
      <c r="AU2627" s="254" t="s">
        <v>78</v>
      </c>
      <c r="AV2627" s="14" t="s">
        <v>78</v>
      </c>
      <c r="AW2627" s="14" t="s">
        <v>32</v>
      </c>
      <c r="AX2627" s="14" t="s">
        <v>69</v>
      </c>
      <c r="AY2627" s="254" t="s">
        <v>238</v>
      </c>
    </row>
    <row r="2628" s="14" customFormat="1">
      <c r="A2628" s="14"/>
      <c r="B2628" s="244"/>
      <c r="C2628" s="245"/>
      <c r="D2628" s="227" t="s">
        <v>248</v>
      </c>
      <c r="E2628" s="246" t="s">
        <v>19</v>
      </c>
      <c r="F2628" s="247" t="s">
        <v>2286</v>
      </c>
      <c r="G2628" s="245"/>
      <c r="H2628" s="248">
        <v>4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248</v>
      </c>
      <c r="AU2628" s="254" t="s">
        <v>78</v>
      </c>
      <c r="AV2628" s="14" t="s">
        <v>78</v>
      </c>
      <c r="AW2628" s="14" t="s">
        <v>32</v>
      </c>
      <c r="AX2628" s="14" t="s">
        <v>69</v>
      </c>
      <c r="AY2628" s="254" t="s">
        <v>238</v>
      </c>
    </row>
    <row r="2629" s="14" customFormat="1">
      <c r="A2629" s="14"/>
      <c r="B2629" s="244"/>
      <c r="C2629" s="245"/>
      <c r="D2629" s="227" t="s">
        <v>248</v>
      </c>
      <c r="E2629" s="246" t="s">
        <v>19</v>
      </c>
      <c r="F2629" s="247" t="s">
        <v>2287</v>
      </c>
      <c r="G2629" s="245"/>
      <c r="H2629" s="248">
        <v>1</v>
      </c>
      <c r="I2629" s="249"/>
      <c r="J2629" s="245"/>
      <c r="K2629" s="245"/>
      <c r="L2629" s="250"/>
      <c r="M2629" s="251"/>
      <c r="N2629" s="252"/>
      <c r="O2629" s="252"/>
      <c r="P2629" s="252"/>
      <c r="Q2629" s="252"/>
      <c r="R2629" s="252"/>
      <c r="S2629" s="252"/>
      <c r="T2629" s="253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4" t="s">
        <v>248</v>
      </c>
      <c r="AU2629" s="254" t="s">
        <v>78</v>
      </c>
      <c r="AV2629" s="14" t="s">
        <v>78</v>
      </c>
      <c r="AW2629" s="14" t="s">
        <v>32</v>
      </c>
      <c r="AX2629" s="14" t="s">
        <v>69</v>
      </c>
      <c r="AY2629" s="254" t="s">
        <v>238</v>
      </c>
    </row>
    <row r="2630" s="14" customFormat="1">
      <c r="A2630" s="14"/>
      <c r="B2630" s="244"/>
      <c r="C2630" s="245"/>
      <c r="D2630" s="227" t="s">
        <v>248</v>
      </c>
      <c r="E2630" s="246" t="s">
        <v>19</v>
      </c>
      <c r="F2630" s="247" t="s">
        <v>2288</v>
      </c>
      <c r="G2630" s="245"/>
      <c r="H2630" s="248">
        <v>2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248</v>
      </c>
      <c r="AU2630" s="254" t="s">
        <v>78</v>
      </c>
      <c r="AV2630" s="14" t="s">
        <v>78</v>
      </c>
      <c r="AW2630" s="14" t="s">
        <v>32</v>
      </c>
      <c r="AX2630" s="14" t="s">
        <v>69</v>
      </c>
      <c r="AY2630" s="254" t="s">
        <v>238</v>
      </c>
    </row>
    <row r="2631" s="15" customFormat="1">
      <c r="A2631" s="15"/>
      <c r="B2631" s="255"/>
      <c r="C2631" s="256"/>
      <c r="D2631" s="227" t="s">
        <v>248</v>
      </c>
      <c r="E2631" s="257" t="s">
        <v>19</v>
      </c>
      <c r="F2631" s="258" t="s">
        <v>253</v>
      </c>
      <c r="G2631" s="256"/>
      <c r="H2631" s="259">
        <v>21</v>
      </c>
      <c r="I2631" s="260"/>
      <c r="J2631" s="256"/>
      <c r="K2631" s="256"/>
      <c r="L2631" s="261"/>
      <c r="M2631" s="262"/>
      <c r="N2631" s="263"/>
      <c r="O2631" s="263"/>
      <c r="P2631" s="263"/>
      <c r="Q2631" s="263"/>
      <c r="R2631" s="263"/>
      <c r="S2631" s="263"/>
      <c r="T2631" s="264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65" t="s">
        <v>248</v>
      </c>
      <c r="AU2631" s="265" t="s">
        <v>78</v>
      </c>
      <c r="AV2631" s="15" t="s">
        <v>244</v>
      </c>
      <c r="AW2631" s="15" t="s">
        <v>32</v>
      </c>
      <c r="AX2631" s="15" t="s">
        <v>76</v>
      </c>
      <c r="AY2631" s="265" t="s">
        <v>238</v>
      </c>
    </row>
    <row r="2632" s="2" customFormat="1" ht="24.15" customHeight="1">
      <c r="A2632" s="39"/>
      <c r="B2632" s="40"/>
      <c r="C2632" s="214" t="s">
        <v>1618</v>
      </c>
      <c r="D2632" s="214" t="s">
        <v>240</v>
      </c>
      <c r="E2632" s="215" t="s">
        <v>2289</v>
      </c>
      <c r="F2632" s="216" t="s">
        <v>2290</v>
      </c>
      <c r="G2632" s="217" t="s">
        <v>281</v>
      </c>
      <c r="H2632" s="218">
        <v>18</v>
      </c>
      <c r="I2632" s="219"/>
      <c r="J2632" s="220">
        <f>ROUND(I2632*H2632,2)</f>
        <v>0</v>
      </c>
      <c r="K2632" s="216" t="s">
        <v>243</v>
      </c>
      <c r="L2632" s="45"/>
      <c r="M2632" s="221" t="s">
        <v>19</v>
      </c>
      <c r="N2632" s="222" t="s">
        <v>40</v>
      </c>
      <c r="O2632" s="85"/>
      <c r="P2632" s="223">
        <f>O2632*H2632</f>
        <v>0</v>
      </c>
      <c r="Q2632" s="223">
        <v>0</v>
      </c>
      <c r="R2632" s="223">
        <f>Q2632*H2632</f>
        <v>0</v>
      </c>
      <c r="S2632" s="223">
        <v>0</v>
      </c>
      <c r="T2632" s="224">
        <f>S2632*H2632</f>
        <v>0</v>
      </c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39"/>
      <c r="AE2632" s="39"/>
      <c r="AR2632" s="225" t="s">
        <v>295</v>
      </c>
      <c r="AT2632" s="225" t="s">
        <v>240</v>
      </c>
      <c r="AU2632" s="225" t="s">
        <v>78</v>
      </c>
      <c r="AY2632" s="18" t="s">
        <v>238</v>
      </c>
      <c r="BE2632" s="226">
        <f>IF(N2632="základní",J2632,0)</f>
        <v>0</v>
      </c>
      <c r="BF2632" s="226">
        <f>IF(N2632="snížená",J2632,0)</f>
        <v>0</v>
      </c>
      <c r="BG2632" s="226">
        <f>IF(N2632="zákl. přenesená",J2632,0)</f>
        <v>0</v>
      </c>
      <c r="BH2632" s="226">
        <f>IF(N2632="sníž. přenesená",J2632,0)</f>
        <v>0</v>
      </c>
      <c r="BI2632" s="226">
        <f>IF(N2632="nulová",J2632,0)</f>
        <v>0</v>
      </c>
      <c r="BJ2632" s="18" t="s">
        <v>76</v>
      </c>
      <c r="BK2632" s="226">
        <f>ROUND(I2632*H2632,2)</f>
        <v>0</v>
      </c>
      <c r="BL2632" s="18" t="s">
        <v>295</v>
      </c>
      <c r="BM2632" s="225" t="s">
        <v>2291</v>
      </c>
    </row>
    <row r="2633" s="2" customFormat="1">
      <c r="A2633" s="39"/>
      <c r="B2633" s="40"/>
      <c r="C2633" s="41"/>
      <c r="D2633" s="227" t="s">
        <v>245</v>
      </c>
      <c r="E2633" s="41"/>
      <c r="F2633" s="228" t="s">
        <v>2290</v>
      </c>
      <c r="G2633" s="41"/>
      <c r="H2633" s="41"/>
      <c r="I2633" s="229"/>
      <c r="J2633" s="41"/>
      <c r="K2633" s="41"/>
      <c r="L2633" s="45"/>
      <c r="M2633" s="230"/>
      <c r="N2633" s="231"/>
      <c r="O2633" s="85"/>
      <c r="P2633" s="85"/>
      <c r="Q2633" s="85"/>
      <c r="R2633" s="85"/>
      <c r="S2633" s="85"/>
      <c r="T2633" s="86"/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T2633" s="18" t="s">
        <v>245</v>
      </c>
      <c r="AU2633" s="18" t="s">
        <v>78</v>
      </c>
    </row>
    <row r="2634" s="2" customFormat="1">
      <c r="A2634" s="39"/>
      <c r="B2634" s="40"/>
      <c r="C2634" s="41"/>
      <c r="D2634" s="232" t="s">
        <v>246</v>
      </c>
      <c r="E2634" s="41"/>
      <c r="F2634" s="233" t="s">
        <v>2292</v>
      </c>
      <c r="G2634" s="41"/>
      <c r="H2634" s="41"/>
      <c r="I2634" s="229"/>
      <c r="J2634" s="41"/>
      <c r="K2634" s="41"/>
      <c r="L2634" s="45"/>
      <c r="M2634" s="230"/>
      <c r="N2634" s="231"/>
      <c r="O2634" s="85"/>
      <c r="P2634" s="85"/>
      <c r="Q2634" s="85"/>
      <c r="R2634" s="85"/>
      <c r="S2634" s="85"/>
      <c r="T2634" s="86"/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39"/>
      <c r="AE2634" s="39"/>
      <c r="AT2634" s="18" t="s">
        <v>246</v>
      </c>
      <c r="AU2634" s="18" t="s">
        <v>78</v>
      </c>
    </row>
    <row r="2635" s="13" customFormat="1">
      <c r="A2635" s="13"/>
      <c r="B2635" s="234"/>
      <c r="C2635" s="235"/>
      <c r="D2635" s="227" t="s">
        <v>248</v>
      </c>
      <c r="E2635" s="236" t="s">
        <v>19</v>
      </c>
      <c r="F2635" s="237" t="s">
        <v>533</v>
      </c>
      <c r="G2635" s="235"/>
      <c r="H2635" s="236" t="s">
        <v>19</v>
      </c>
      <c r="I2635" s="238"/>
      <c r="J2635" s="235"/>
      <c r="K2635" s="235"/>
      <c r="L2635" s="239"/>
      <c r="M2635" s="240"/>
      <c r="N2635" s="241"/>
      <c r="O2635" s="241"/>
      <c r="P2635" s="241"/>
      <c r="Q2635" s="241"/>
      <c r="R2635" s="241"/>
      <c r="S2635" s="241"/>
      <c r="T2635" s="242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3" t="s">
        <v>248</v>
      </c>
      <c r="AU2635" s="243" t="s">
        <v>78</v>
      </c>
      <c r="AV2635" s="13" t="s">
        <v>76</v>
      </c>
      <c r="AW2635" s="13" t="s">
        <v>32</v>
      </c>
      <c r="AX2635" s="13" t="s">
        <v>69</v>
      </c>
      <c r="AY2635" s="243" t="s">
        <v>238</v>
      </c>
    </row>
    <row r="2636" s="14" customFormat="1">
      <c r="A2636" s="14"/>
      <c r="B2636" s="244"/>
      <c r="C2636" s="245"/>
      <c r="D2636" s="227" t="s">
        <v>248</v>
      </c>
      <c r="E2636" s="246" t="s">
        <v>19</v>
      </c>
      <c r="F2636" s="247" t="s">
        <v>945</v>
      </c>
      <c r="G2636" s="245"/>
      <c r="H2636" s="248">
        <v>3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248</v>
      </c>
      <c r="AU2636" s="254" t="s">
        <v>78</v>
      </c>
      <c r="AV2636" s="14" t="s">
        <v>78</v>
      </c>
      <c r="AW2636" s="14" t="s">
        <v>32</v>
      </c>
      <c r="AX2636" s="14" t="s">
        <v>69</v>
      </c>
      <c r="AY2636" s="254" t="s">
        <v>238</v>
      </c>
    </row>
    <row r="2637" s="14" customFormat="1">
      <c r="A2637" s="14"/>
      <c r="B2637" s="244"/>
      <c r="C2637" s="245"/>
      <c r="D2637" s="227" t="s">
        <v>248</v>
      </c>
      <c r="E2637" s="246" t="s">
        <v>19</v>
      </c>
      <c r="F2637" s="247" t="s">
        <v>951</v>
      </c>
      <c r="G2637" s="245"/>
      <c r="H2637" s="248">
        <v>1</v>
      </c>
      <c r="I2637" s="249"/>
      <c r="J2637" s="245"/>
      <c r="K2637" s="245"/>
      <c r="L2637" s="250"/>
      <c r="M2637" s="251"/>
      <c r="N2637" s="252"/>
      <c r="O2637" s="252"/>
      <c r="P2637" s="252"/>
      <c r="Q2637" s="252"/>
      <c r="R2637" s="252"/>
      <c r="S2637" s="252"/>
      <c r="T2637" s="253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4" t="s">
        <v>248</v>
      </c>
      <c r="AU2637" s="254" t="s">
        <v>78</v>
      </c>
      <c r="AV2637" s="14" t="s">
        <v>78</v>
      </c>
      <c r="AW2637" s="14" t="s">
        <v>32</v>
      </c>
      <c r="AX2637" s="14" t="s">
        <v>69</v>
      </c>
      <c r="AY2637" s="254" t="s">
        <v>238</v>
      </c>
    </row>
    <row r="2638" s="14" customFormat="1">
      <c r="A2638" s="14"/>
      <c r="B2638" s="244"/>
      <c r="C2638" s="245"/>
      <c r="D2638" s="227" t="s">
        <v>248</v>
      </c>
      <c r="E2638" s="246" t="s">
        <v>19</v>
      </c>
      <c r="F2638" s="247" t="s">
        <v>952</v>
      </c>
      <c r="G2638" s="245"/>
      <c r="H2638" s="248">
        <v>1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248</v>
      </c>
      <c r="AU2638" s="254" t="s">
        <v>78</v>
      </c>
      <c r="AV2638" s="14" t="s">
        <v>78</v>
      </c>
      <c r="AW2638" s="14" t="s">
        <v>32</v>
      </c>
      <c r="AX2638" s="14" t="s">
        <v>69</v>
      </c>
      <c r="AY2638" s="254" t="s">
        <v>238</v>
      </c>
    </row>
    <row r="2639" s="14" customFormat="1">
      <c r="A2639" s="14"/>
      <c r="B2639" s="244"/>
      <c r="C2639" s="245"/>
      <c r="D2639" s="227" t="s">
        <v>248</v>
      </c>
      <c r="E2639" s="246" t="s">
        <v>19</v>
      </c>
      <c r="F2639" s="247" t="s">
        <v>956</v>
      </c>
      <c r="G2639" s="245"/>
      <c r="H2639" s="248">
        <v>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248</v>
      </c>
      <c r="AU2639" s="254" t="s">
        <v>78</v>
      </c>
      <c r="AV2639" s="14" t="s">
        <v>78</v>
      </c>
      <c r="AW2639" s="14" t="s">
        <v>32</v>
      </c>
      <c r="AX2639" s="14" t="s">
        <v>69</v>
      </c>
      <c r="AY2639" s="254" t="s">
        <v>238</v>
      </c>
    </row>
    <row r="2640" s="14" customFormat="1">
      <c r="A2640" s="14"/>
      <c r="B2640" s="244"/>
      <c r="C2640" s="245"/>
      <c r="D2640" s="227" t="s">
        <v>248</v>
      </c>
      <c r="E2640" s="246" t="s">
        <v>19</v>
      </c>
      <c r="F2640" s="247" t="s">
        <v>2293</v>
      </c>
      <c r="G2640" s="245"/>
      <c r="H2640" s="248">
        <v>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248</v>
      </c>
      <c r="AU2640" s="254" t="s">
        <v>78</v>
      </c>
      <c r="AV2640" s="14" t="s">
        <v>78</v>
      </c>
      <c r="AW2640" s="14" t="s">
        <v>32</v>
      </c>
      <c r="AX2640" s="14" t="s">
        <v>69</v>
      </c>
      <c r="AY2640" s="254" t="s">
        <v>238</v>
      </c>
    </row>
    <row r="2641" s="14" customFormat="1">
      <c r="A2641" s="14"/>
      <c r="B2641" s="244"/>
      <c r="C2641" s="245"/>
      <c r="D2641" s="227" t="s">
        <v>248</v>
      </c>
      <c r="E2641" s="246" t="s">
        <v>19</v>
      </c>
      <c r="F2641" s="247" t="s">
        <v>2294</v>
      </c>
      <c r="G2641" s="245"/>
      <c r="H2641" s="248">
        <v>1</v>
      </c>
      <c r="I2641" s="249"/>
      <c r="J2641" s="245"/>
      <c r="K2641" s="245"/>
      <c r="L2641" s="250"/>
      <c r="M2641" s="251"/>
      <c r="N2641" s="252"/>
      <c r="O2641" s="252"/>
      <c r="P2641" s="252"/>
      <c r="Q2641" s="252"/>
      <c r="R2641" s="252"/>
      <c r="S2641" s="252"/>
      <c r="T2641" s="253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4" t="s">
        <v>248</v>
      </c>
      <c r="AU2641" s="254" t="s">
        <v>78</v>
      </c>
      <c r="AV2641" s="14" t="s">
        <v>78</v>
      </c>
      <c r="AW2641" s="14" t="s">
        <v>32</v>
      </c>
      <c r="AX2641" s="14" t="s">
        <v>69</v>
      </c>
      <c r="AY2641" s="254" t="s">
        <v>238</v>
      </c>
    </row>
    <row r="2642" s="14" customFormat="1">
      <c r="A2642" s="14"/>
      <c r="B2642" s="244"/>
      <c r="C2642" s="245"/>
      <c r="D2642" s="227" t="s">
        <v>248</v>
      </c>
      <c r="E2642" s="246" t="s">
        <v>19</v>
      </c>
      <c r="F2642" s="247" t="s">
        <v>2295</v>
      </c>
      <c r="G2642" s="245"/>
      <c r="H2642" s="248">
        <v>4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248</v>
      </c>
      <c r="AU2642" s="254" t="s">
        <v>78</v>
      </c>
      <c r="AV2642" s="14" t="s">
        <v>78</v>
      </c>
      <c r="AW2642" s="14" t="s">
        <v>32</v>
      </c>
      <c r="AX2642" s="14" t="s">
        <v>69</v>
      </c>
      <c r="AY2642" s="254" t="s">
        <v>238</v>
      </c>
    </row>
    <row r="2643" s="15" customFormat="1">
      <c r="A2643" s="15"/>
      <c r="B2643" s="255"/>
      <c r="C2643" s="256"/>
      <c r="D2643" s="227" t="s">
        <v>248</v>
      </c>
      <c r="E2643" s="257" t="s">
        <v>19</v>
      </c>
      <c r="F2643" s="258" t="s">
        <v>253</v>
      </c>
      <c r="G2643" s="256"/>
      <c r="H2643" s="259">
        <v>18</v>
      </c>
      <c r="I2643" s="260"/>
      <c r="J2643" s="256"/>
      <c r="K2643" s="256"/>
      <c r="L2643" s="261"/>
      <c r="M2643" s="262"/>
      <c r="N2643" s="263"/>
      <c r="O2643" s="263"/>
      <c r="P2643" s="263"/>
      <c r="Q2643" s="263"/>
      <c r="R2643" s="263"/>
      <c r="S2643" s="263"/>
      <c r="T2643" s="264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65" t="s">
        <v>248</v>
      </c>
      <c r="AU2643" s="265" t="s">
        <v>78</v>
      </c>
      <c r="AV2643" s="15" t="s">
        <v>244</v>
      </c>
      <c r="AW2643" s="15" t="s">
        <v>32</v>
      </c>
      <c r="AX2643" s="15" t="s">
        <v>76</v>
      </c>
      <c r="AY2643" s="265" t="s">
        <v>238</v>
      </c>
    </row>
    <row r="2644" s="2" customFormat="1" ht="24.15" customHeight="1">
      <c r="A2644" s="39"/>
      <c r="B2644" s="40"/>
      <c r="C2644" s="214" t="s">
        <v>2296</v>
      </c>
      <c r="D2644" s="214" t="s">
        <v>240</v>
      </c>
      <c r="E2644" s="215" t="s">
        <v>2297</v>
      </c>
      <c r="F2644" s="216" t="s">
        <v>2298</v>
      </c>
      <c r="G2644" s="217" t="s">
        <v>281</v>
      </c>
      <c r="H2644" s="218">
        <v>5</v>
      </c>
      <c r="I2644" s="219"/>
      <c r="J2644" s="220">
        <f>ROUND(I2644*H2644,2)</f>
        <v>0</v>
      </c>
      <c r="K2644" s="216" t="s">
        <v>243</v>
      </c>
      <c r="L2644" s="45"/>
      <c r="M2644" s="221" t="s">
        <v>19</v>
      </c>
      <c r="N2644" s="222" t="s">
        <v>40</v>
      </c>
      <c r="O2644" s="85"/>
      <c r="P2644" s="223">
        <f>O2644*H2644</f>
        <v>0</v>
      </c>
      <c r="Q2644" s="223">
        <v>0</v>
      </c>
      <c r="R2644" s="223">
        <f>Q2644*H2644</f>
        <v>0</v>
      </c>
      <c r="S2644" s="223">
        <v>0</v>
      </c>
      <c r="T2644" s="224">
        <f>S2644*H2644</f>
        <v>0</v>
      </c>
      <c r="U2644" s="39"/>
      <c r="V2644" s="39"/>
      <c r="W2644" s="39"/>
      <c r="X2644" s="39"/>
      <c r="Y2644" s="39"/>
      <c r="Z2644" s="39"/>
      <c r="AA2644" s="39"/>
      <c r="AB2644" s="39"/>
      <c r="AC2644" s="39"/>
      <c r="AD2644" s="39"/>
      <c r="AE2644" s="39"/>
      <c r="AR2644" s="225" t="s">
        <v>295</v>
      </c>
      <c r="AT2644" s="225" t="s">
        <v>240</v>
      </c>
      <c r="AU2644" s="225" t="s">
        <v>78</v>
      </c>
      <c r="AY2644" s="18" t="s">
        <v>238</v>
      </c>
      <c r="BE2644" s="226">
        <f>IF(N2644="základní",J2644,0)</f>
        <v>0</v>
      </c>
      <c r="BF2644" s="226">
        <f>IF(N2644="snížená",J2644,0)</f>
        <v>0</v>
      </c>
      <c r="BG2644" s="226">
        <f>IF(N2644="zákl. přenesená",J2644,0)</f>
        <v>0</v>
      </c>
      <c r="BH2644" s="226">
        <f>IF(N2644="sníž. přenesená",J2644,0)</f>
        <v>0</v>
      </c>
      <c r="BI2644" s="226">
        <f>IF(N2644="nulová",J2644,0)</f>
        <v>0</v>
      </c>
      <c r="BJ2644" s="18" t="s">
        <v>76</v>
      </c>
      <c r="BK2644" s="226">
        <f>ROUND(I2644*H2644,2)</f>
        <v>0</v>
      </c>
      <c r="BL2644" s="18" t="s">
        <v>295</v>
      </c>
      <c r="BM2644" s="225" t="s">
        <v>2299</v>
      </c>
    </row>
    <row r="2645" s="2" customFormat="1">
      <c r="A2645" s="39"/>
      <c r="B2645" s="40"/>
      <c r="C2645" s="41"/>
      <c r="D2645" s="227" t="s">
        <v>245</v>
      </c>
      <c r="E2645" s="41"/>
      <c r="F2645" s="228" t="s">
        <v>2298</v>
      </c>
      <c r="G2645" s="41"/>
      <c r="H2645" s="41"/>
      <c r="I2645" s="229"/>
      <c r="J2645" s="41"/>
      <c r="K2645" s="41"/>
      <c r="L2645" s="45"/>
      <c r="M2645" s="230"/>
      <c r="N2645" s="231"/>
      <c r="O2645" s="85"/>
      <c r="P2645" s="85"/>
      <c r="Q2645" s="85"/>
      <c r="R2645" s="85"/>
      <c r="S2645" s="85"/>
      <c r="T2645" s="86"/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39"/>
      <c r="AE2645" s="39"/>
      <c r="AT2645" s="18" t="s">
        <v>245</v>
      </c>
      <c r="AU2645" s="18" t="s">
        <v>78</v>
      </c>
    </row>
    <row r="2646" s="2" customFormat="1">
      <c r="A2646" s="39"/>
      <c r="B2646" s="40"/>
      <c r="C2646" s="41"/>
      <c r="D2646" s="232" t="s">
        <v>246</v>
      </c>
      <c r="E2646" s="41"/>
      <c r="F2646" s="233" t="s">
        <v>2300</v>
      </c>
      <c r="G2646" s="41"/>
      <c r="H2646" s="41"/>
      <c r="I2646" s="229"/>
      <c r="J2646" s="41"/>
      <c r="K2646" s="41"/>
      <c r="L2646" s="45"/>
      <c r="M2646" s="230"/>
      <c r="N2646" s="231"/>
      <c r="O2646" s="85"/>
      <c r="P2646" s="85"/>
      <c r="Q2646" s="85"/>
      <c r="R2646" s="85"/>
      <c r="S2646" s="85"/>
      <c r="T2646" s="86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T2646" s="18" t="s">
        <v>246</v>
      </c>
      <c r="AU2646" s="18" t="s">
        <v>78</v>
      </c>
    </row>
    <row r="2647" s="13" customFormat="1">
      <c r="A2647" s="13"/>
      <c r="B2647" s="234"/>
      <c r="C2647" s="235"/>
      <c r="D2647" s="227" t="s">
        <v>248</v>
      </c>
      <c r="E2647" s="236" t="s">
        <v>19</v>
      </c>
      <c r="F2647" s="237" t="s">
        <v>533</v>
      </c>
      <c r="G2647" s="235"/>
      <c r="H2647" s="236" t="s">
        <v>19</v>
      </c>
      <c r="I2647" s="238"/>
      <c r="J2647" s="235"/>
      <c r="K2647" s="235"/>
      <c r="L2647" s="239"/>
      <c r="M2647" s="240"/>
      <c r="N2647" s="241"/>
      <c r="O2647" s="241"/>
      <c r="P2647" s="241"/>
      <c r="Q2647" s="241"/>
      <c r="R2647" s="241"/>
      <c r="S2647" s="241"/>
      <c r="T2647" s="242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3" t="s">
        <v>248</v>
      </c>
      <c r="AU2647" s="243" t="s">
        <v>78</v>
      </c>
      <c r="AV2647" s="13" t="s">
        <v>76</v>
      </c>
      <c r="AW2647" s="13" t="s">
        <v>32</v>
      </c>
      <c r="AX2647" s="13" t="s">
        <v>69</v>
      </c>
      <c r="AY2647" s="243" t="s">
        <v>238</v>
      </c>
    </row>
    <row r="2648" s="14" customFormat="1">
      <c r="A2648" s="14"/>
      <c r="B2648" s="244"/>
      <c r="C2648" s="245"/>
      <c r="D2648" s="227" t="s">
        <v>248</v>
      </c>
      <c r="E2648" s="246" t="s">
        <v>19</v>
      </c>
      <c r="F2648" s="247" t="s">
        <v>962</v>
      </c>
      <c r="G2648" s="245"/>
      <c r="H2648" s="248">
        <v>1</v>
      </c>
      <c r="I2648" s="249"/>
      <c r="J2648" s="245"/>
      <c r="K2648" s="245"/>
      <c r="L2648" s="250"/>
      <c r="M2648" s="251"/>
      <c r="N2648" s="252"/>
      <c r="O2648" s="252"/>
      <c r="P2648" s="252"/>
      <c r="Q2648" s="252"/>
      <c r="R2648" s="252"/>
      <c r="S2648" s="252"/>
      <c r="T2648" s="253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4" t="s">
        <v>248</v>
      </c>
      <c r="AU2648" s="254" t="s">
        <v>78</v>
      </c>
      <c r="AV2648" s="14" t="s">
        <v>78</v>
      </c>
      <c r="AW2648" s="14" t="s">
        <v>32</v>
      </c>
      <c r="AX2648" s="14" t="s">
        <v>69</v>
      </c>
      <c r="AY2648" s="254" t="s">
        <v>238</v>
      </c>
    </row>
    <row r="2649" s="14" customFormat="1">
      <c r="A2649" s="14"/>
      <c r="B2649" s="244"/>
      <c r="C2649" s="245"/>
      <c r="D2649" s="227" t="s">
        <v>248</v>
      </c>
      <c r="E2649" s="246" t="s">
        <v>19</v>
      </c>
      <c r="F2649" s="247" t="s">
        <v>963</v>
      </c>
      <c r="G2649" s="245"/>
      <c r="H2649" s="248">
        <v>3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248</v>
      </c>
      <c r="AU2649" s="254" t="s">
        <v>78</v>
      </c>
      <c r="AV2649" s="14" t="s">
        <v>78</v>
      </c>
      <c r="AW2649" s="14" t="s">
        <v>32</v>
      </c>
      <c r="AX2649" s="14" t="s">
        <v>69</v>
      </c>
      <c r="AY2649" s="254" t="s">
        <v>238</v>
      </c>
    </row>
    <row r="2650" s="14" customFormat="1">
      <c r="A2650" s="14"/>
      <c r="B2650" s="244"/>
      <c r="C2650" s="245"/>
      <c r="D2650" s="227" t="s">
        <v>248</v>
      </c>
      <c r="E2650" s="246" t="s">
        <v>19</v>
      </c>
      <c r="F2650" s="247" t="s">
        <v>964</v>
      </c>
      <c r="G2650" s="245"/>
      <c r="H2650" s="248">
        <v>1</v>
      </c>
      <c r="I2650" s="249"/>
      <c r="J2650" s="245"/>
      <c r="K2650" s="245"/>
      <c r="L2650" s="250"/>
      <c r="M2650" s="251"/>
      <c r="N2650" s="252"/>
      <c r="O2650" s="252"/>
      <c r="P2650" s="252"/>
      <c r="Q2650" s="252"/>
      <c r="R2650" s="252"/>
      <c r="S2650" s="252"/>
      <c r="T2650" s="253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4" t="s">
        <v>248</v>
      </c>
      <c r="AU2650" s="254" t="s">
        <v>78</v>
      </c>
      <c r="AV2650" s="14" t="s">
        <v>78</v>
      </c>
      <c r="AW2650" s="14" t="s">
        <v>32</v>
      </c>
      <c r="AX2650" s="14" t="s">
        <v>69</v>
      </c>
      <c r="AY2650" s="254" t="s">
        <v>238</v>
      </c>
    </row>
    <row r="2651" s="15" customFormat="1">
      <c r="A2651" s="15"/>
      <c r="B2651" s="255"/>
      <c r="C2651" s="256"/>
      <c r="D2651" s="227" t="s">
        <v>248</v>
      </c>
      <c r="E2651" s="257" t="s">
        <v>19</v>
      </c>
      <c r="F2651" s="258" t="s">
        <v>253</v>
      </c>
      <c r="G2651" s="256"/>
      <c r="H2651" s="259">
        <v>5</v>
      </c>
      <c r="I2651" s="260"/>
      <c r="J2651" s="256"/>
      <c r="K2651" s="256"/>
      <c r="L2651" s="261"/>
      <c r="M2651" s="262"/>
      <c r="N2651" s="263"/>
      <c r="O2651" s="263"/>
      <c r="P2651" s="263"/>
      <c r="Q2651" s="263"/>
      <c r="R2651" s="263"/>
      <c r="S2651" s="263"/>
      <c r="T2651" s="264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5" t="s">
        <v>248</v>
      </c>
      <c r="AU2651" s="265" t="s">
        <v>78</v>
      </c>
      <c r="AV2651" s="15" t="s">
        <v>244</v>
      </c>
      <c r="AW2651" s="15" t="s">
        <v>32</v>
      </c>
      <c r="AX2651" s="15" t="s">
        <v>76</v>
      </c>
      <c r="AY2651" s="265" t="s">
        <v>238</v>
      </c>
    </row>
    <row r="2652" s="2" customFormat="1" ht="33" customHeight="1">
      <c r="A2652" s="39"/>
      <c r="B2652" s="40"/>
      <c r="C2652" s="277" t="s">
        <v>1625</v>
      </c>
      <c r="D2652" s="277" t="s">
        <v>425</v>
      </c>
      <c r="E2652" s="278" t="s">
        <v>2301</v>
      </c>
      <c r="F2652" s="279" t="s">
        <v>2302</v>
      </c>
      <c r="G2652" s="280" t="s">
        <v>1253</v>
      </c>
      <c r="H2652" s="281">
        <v>2</v>
      </c>
      <c r="I2652" s="282"/>
      <c r="J2652" s="283">
        <f>ROUND(I2652*H2652,2)</f>
        <v>0</v>
      </c>
      <c r="K2652" s="279" t="s">
        <v>581</v>
      </c>
      <c r="L2652" s="284"/>
      <c r="M2652" s="285" t="s">
        <v>19</v>
      </c>
      <c r="N2652" s="286" t="s">
        <v>40</v>
      </c>
      <c r="O2652" s="85"/>
      <c r="P2652" s="223">
        <f>O2652*H2652</f>
        <v>0</v>
      </c>
      <c r="Q2652" s="223">
        <v>0</v>
      </c>
      <c r="R2652" s="223">
        <f>Q2652*H2652</f>
        <v>0</v>
      </c>
      <c r="S2652" s="223">
        <v>0</v>
      </c>
      <c r="T2652" s="224">
        <f>S2652*H2652</f>
        <v>0</v>
      </c>
      <c r="U2652" s="39"/>
      <c r="V2652" s="39"/>
      <c r="W2652" s="39"/>
      <c r="X2652" s="39"/>
      <c r="Y2652" s="39"/>
      <c r="Z2652" s="39"/>
      <c r="AA2652" s="39"/>
      <c r="AB2652" s="39"/>
      <c r="AC2652" s="39"/>
      <c r="AD2652" s="39"/>
      <c r="AE2652" s="39"/>
      <c r="AR2652" s="225" t="s">
        <v>371</v>
      </c>
      <c r="AT2652" s="225" t="s">
        <v>425</v>
      </c>
      <c r="AU2652" s="225" t="s">
        <v>78</v>
      </c>
      <c r="AY2652" s="18" t="s">
        <v>238</v>
      </c>
      <c r="BE2652" s="226">
        <f>IF(N2652="základní",J2652,0)</f>
        <v>0</v>
      </c>
      <c r="BF2652" s="226">
        <f>IF(N2652="snížená",J2652,0)</f>
        <v>0</v>
      </c>
      <c r="BG2652" s="226">
        <f>IF(N2652="zákl. přenesená",J2652,0)</f>
        <v>0</v>
      </c>
      <c r="BH2652" s="226">
        <f>IF(N2652="sníž. přenesená",J2652,0)</f>
        <v>0</v>
      </c>
      <c r="BI2652" s="226">
        <f>IF(N2652="nulová",J2652,0)</f>
        <v>0</v>
      </c>
      <c r="BJ2652" s="18" t="s">
        <v>76</v>
      </c>
      <c r="BK2652" s="226">
        <f>ROUND(I2652*H2652,2)</f>
        <v>0</v>
      </c>
      <c r="BL2652" s="18" t="s">
        <v>295</v>
      </c>
      <c r="BM2652" s="225" t="s">
        <v>2303</v>
      </c>
    </row>
    <row r="2653" s="2" customFormat="1">
      <c r="A2653" s="39"/>
      <c r="B2653" s="40"/>
      <c r="C2653" s="41"/>
      <c r="D2653" s="227" t="s">
        <v>245</v>
      </c>
      <c r="E2653" s="41"/>
      <c r="F2653" s="228" t="s">
        <v>2302</v>
      </c>
      <c r="G2653" s="41"/>
      <c r="H2653" s="41"/>
      <c r="I2653" s="229"/>
      <c r="J2653" s="41"/>
      <c r="K2653" s="41"/>
      <c r="L2653" s="45"/>
      <c r="M2653" s="230"/>
      <c r="N2653" s="231"/>
      <c r="O2653" s="85"/>
      <c r="P2653" s="85"/>
      <c r="Q2653" s="85"/>
      <c r="R2653" s="85"/>
      <c r="S2653" s="85"/>
      <c r="T2653" s="86"/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39"/>
      <c r="AE2653" s="39"/>
      <c r="AT2653" s="18" t="s">
        <v>245</v>
      </c>
      <c r="AU2653" s="18" t="s">
        <v>78</v>
      </c>
    </row>
    <row r="2654" s="2" customFormat="1" ht="37.8" customHeight="1">
      <c r="A2654" s="39"/>
      <c r="B2654" s="40"/>
      <c r="C2654" s="277" t="s">
        <v>2304</v>
      </c>
      <c r="D2654" s="277" t="s">
        <v>425</v>
      </c>
      <c r="E2654" s="278" t="s">
        <v>2305</v>
      </c>
      <c r="F2654" s="279" t="s">
        <v>2306</v>
      </c>
      <c r="G2654" s="280" t="s">
        <v>1253</v>
      </c>
      <c r="H2654" s="281">
        <v>5</v>
      </c>
      <c r="I2654" s="282"/>
      <c r="J2654" s="283">
        <f>ROUND(I2654*H2654,2)</f>
        <v>0</v>
      </c>
      <c r="K2654" s="279" t="s">
        <v>581</v>
      </c>
      <c r="L2654" s="284"/>
      <c r="M2654" s="285" t="s">
        <v>19</v>
      </c>
      <c r="N2654" s="286" t="s">
        <v>40</v>
      </c>
      <c r="O2654" s="85"/>
      <c r="P2654" s="223">
        <f>O2654*H2654</f>
        <v>0</v>
      </c>
      <c r="Q2654" s="223">
        <v>0</v>
      </c>
      <c r="R2654" s="223">
        <f>Q2654*H2654</f>
        <v>0</v>
      </c>
      <c r="S2654" s="223">
        <v>0</v>
      </c>
      <c r="T2654" s="224">
        <f>S2654*H2654</f>
        <v>0</v>
      </c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39"/>
      <c r="AE2654" s="39"/>
      <c r="AR2654" s="225" t="s">
        <v>371</v>
      </c>
      <c r="AT2654" s="225" t="s">
        <v>425</v>
      </c>
      <c r="AU2654" s="225" t="s">
        <v>78</v>
      </c>
      <c r="AY2654" s="18" t="s">
        <v>238</v>
      </c>
      <c r="BE2654" s="226">
        <f>IF(N2654="základní",J2654,0)</f>
        <v>0</v>
      </c>
      <c r="BF2654" s="226">
        <f>IF(N2654="snížená",J2654,0)</f>
        <v>0</v>
      </c>
      <c r="BG2654" s="226">
        <f>IF(N2654="zákl. přenesená",J2654,0)</f>
        <v>0</v>
      </c>
      <c r="BH2654" s="226">
        <f>IF(N2654="sníž. přenesená",J2654,0)</f>
        <v>0</v>
      </c>
      <c r="BI2654" s="226">
        <f>IF(N2654="nulová",J2654,0)</f>
        <v>0</v>
      </c>
      <c r="BJ2654" s="18" t="s">
        <v>76</v>
      </c>
      <c r="BK2654" s="226">
        <f>ROUND(I2654*H2654,2)</f>
        <v>0</v>
      </c>
      <c r="BL2654" s="18" t="s">
        <v>295</v>
      </c>
      <c r="BM2654" s="225" t="s">
        <v>2307</v>
      </c>
    </row>
    <row r="2655" s="2" customFormat="1">
      <c r="A2655" s="39"/>
      <c r="B2655" s="40"/>
      <c r="C2655" s="41"/>
      <c r="D2655" s="227" t="s">
        <v>245</v>
      </c>
      <c r="E2655" s="41"/>
      <c r="F2655" s="228" t="s">
        <v>2306</v>
      </c>
      <c r="G2655" s="41"/>
      <c r="H2655" s="41"/>
      <c r="I2655" s="229"/>
      <c r="J2655" s="41"/>
      <c r="K2655" s="41"/>
      <c r="L2655" s="45"/>
      <c r="M2655" s="230"/>
      <c r="N2655" s="231"/>
      <c r="O2655" s="85"/>
      <c r="P2655" s="85"/>
      <c r="Q2655" s="85"/>
      <c r="R2655" s="85"/>
      <c r="S2655" s="85"/>
      <c r="T2655" s="86"/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T2655" s="18" t="s">
        <v>245</v>
      </c>
      <c r="AU2655" s="18" t="s">
        <v>78</v>
      </c>
    </row>
    <row r="2656" s="2" customFormat="1" ht="37.8" customHeight="1">
      <c r="A2656" s="39"/>
      <c r="B2656" s="40"/>
      <c r="C2656" s="277" t="s">
        <v>1634</v>
      </c>
      <c r="D2656" s="277" t="s">
        <v>425</v>
      </c>
      <c r="E2656" s="278" t="s">
        <v>2308</v>
      </c>
      <c r="F2656" s="279" t="s">
        <v>2309</v>
      </c>
      <c r="G2656" s="280" t="s">
        <v>1253</v>
      </c>
      <c r="H2656" s="281">
        <v>1</v>
      </c>
      <c r="I2656" s="282"/>
      <c r="J2656" s="283">
        <f>ROUND(I2656*H2656,2)</f>
        <v>0</v>
      </c>
      <c r="K2656" s="279" t="s">
        <v>581</v>
      </c>
      <c r="L2656" s="284"/>
      <c r="M2656" s="285" t="s">
        <v>19</v>
      </c>
      <c r="N2656" s="286" t="s">
        <v>40</v>
      </c>
      <c r="O2656" s="85"/>
      <c r="P2656" s="223">
        <f>O2656*H2656</f>
        <v>0</v>
      </c>
      <c r="Q2656" s="223">
        <v>0</v>
      </c>
      <c r="R2656" s="223">
        <f>Q2656*H2656</f>
        <v>0</v>
      </c>
      <c r="S2656" s="223">
        <v>0</v>
      </c>
      <c r="T2656" s="224">
        <f>S2656*H2656</f>
        <v>0</v>
      </c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R2656" s="225" t="s">
        <v>371</v>
      </c>
      <c r="AT2656" s="225" t="s">
        <v>425</v>
      </c>
      <c r="AU2656" s="225" t="s">
        <v>78</v>
      </c>
      <c r="AY2656" s="18" t="s">
        <v>238</v>
      </c>
      <c r="BE2656" s="226">
        <f>IF(N2656="základní",J2656,0)</f>
        <v>0</v>
      </c>
      <c r="BF2656" s="226">
        <f>IF(N2656="snížená",J2656,0)</f>
        <v>0</v>
      </c>
      <c r="BG2656" s="226">
        <f>IF(N2656="zákl. přenesená",J2656,0)</f>
        <v>0</v>
      </c>
      <c r="BH2656" s="226">
        <f>IF(N2656="sníž. přenesená",J2656,0)</f>
        <v>0</v>
      </c>
      <c r="BI2656" s="226">
        <f>IF(N2656="nulová",J2656,0)</f>
        <v>0</v>
      </c>
      <c r="BJ2656" s="18" t="s">
        <v>76</v>
      </c>
      <c r="BK2656" s="226">
        <f>ROUND(I2656*H2656,2)</f>
        <v>0</v>
      </c>
      <c r="BL2656" s="18" t="s">
        <v>295</v>
      </c>
      <c r="BM2656" s="225" t="s">
        <v>2310</v>
      </c>
    </row>
    <row r="2657" s="2" customFormat="1">
      <c r="A2657" s="39"/>
      <c r="B2657" s="40"/>
      <c r="C2657" s="41"/>
      <c r="D2657" s="227" t="s">
        <v>245</v>
      </c>
      <c r="E2657" s="41"/>
      <c r="F2657" s="228" t="s">
        <v>2309</v>
      </c>
      <c r="G2657" s="41"/>
      <c r="H2657" s="41"/>
      <c r="I2657" s="229"/>
      <c r="J2657" s="41"/>
      <c r="K2657" s="41"/>
      <c r="L2657" s="45"/>
      <c r="M2657" s="230"/>
      <c r="N2657" s="231"/>
      <c r="O2657" s="85"/>
      <c r="P2657" s="85"/>
      <c r="Q2657" s="85"/>
      <c r="R2657" s="85"/>
      <c r="S2657" s="85"/>
      <c r="T2657" s="86"/>
      <c r="U2657" s="39"/>
      <c r="V2657" s="39"/>
      <c r="W2657" s="39"/>
      <c r="X2657" s="39"/>
      <c r="Y2657" s="39"/>
      <c r="Z2657" s="39"/>
      <c r="AA2657" s="39"/>
      <c r="AB2657" s="39"/>
      <c r="AC2657" s="39"/>
      <c r="AD2657" s="39"/>
      <c r="AE2657" s="39"/>
      <c r="AT2657" s="18" t="s">
        <v>245</v>
      </c>
      <c r="AU2657" s="18" t="s">
        <v>78</v>
      </c>
    </row>
    <row r="2658" s="2" customFormat="1" ht="33" customHeight="1">
      <c r="A2658" s="39"/>
      <c r="B2658" s="40"/>
      <c r="C2658" s="277" t="s">
        <v>2311</v>
      </c>
      <c r="D2658" s="277" t="s">
        <v>425</v>
      </c>
      <c r="E2658" s="278" t="s">
        <v>2312</v>
      </c>
      <c r="F2658" s="279" t="s">
        <v>2313</v>
      </c>
      <c r="G2658" s="280" t="s">
        <v>1253</v>
      </c>
      <c r="H2658" s="281">
        <v>3</v>
      </c>
      <c r="I2658" s="282"/>
      <c r="J2658" s="283">
        <f>ROUND(I2658*H2658,2)</f>
        <v>0</v>
      </c>
      <c r="K2658" s="279" t="s">
        <v>581</v>
      </c>
      <c r="L2658" s="284"/>
      <c r="M2658" s="285" t="s">
        <v>19</v>
      </c>
      <c r="N2658" s="286" t="s">
        <v>40</v>
      </c>
      <c r="O2658" s="85"/>
      <c r="P2658" s="223">
        <f>O2658*H2658</f>
        <v>0</v>
      </c>
      <c r="Q2658" s="223">
        <v>0</v>
      </c>
      <c r="R2658" s="223">
        <f>Q2658*H2658</f>
        <v>0</v>
      </c>
      <c r="S2658" s="223">
        <v>0</v>
      </c>
      <c r="T2658" s="224">
        <f>S2658*H2658</f>
        <v>0</v>
      </c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R2658" s="225" t="s">
        <v>371</v>
      </c>
      <c r="AT2658" s="225" t="s">
        <v>425</v>
      </c>
      <c r="AU2658" s="225" t="s">
        <v>78</v>
      </c>
      <c r="AY2658" s="18" t="s">
        <v>238</v>
      </c>
      <c r="BE2658" s="226">
        <f>IF(N2658="základní",J2658,0)</f>
        <v>0</v>
      </c>
      <c r="BF2658" s="226">
        <f>IF(N2658="snížená",J2658,0)</f>
        <v>0</v>
      </c>
      <c r="BG2658" s="226">
        <f>IF(N2658="zákl. přenesená",J2658,0)</f>
        <v>0</v>
      </c>
      <c r="BH2658" s="226">
        <f>IF(N2658="sníž. přenesená",J2658,0)</f>
        <v>0</v>
      </c>
      <c r="BI2658" s="226">
        <f>IF(N2658="nulová",J2658,0)</f>
        <v>0</v>
      </c>
      <c r="BJ2658" s="18" t="s">
        <v>76</v>
      </c>
      <c r="BK2658" s="226">
        <f>ROUND(I2658*H2658,2)</f>
        <v>0</v>
      </c>
      <c r="BL2658" s="18" t="s">
        <v>295</v>
      </c>
      <c r="BM2658" s="225" t="s">
        <v>2314</v>
      </c>
    </row>
    <row r="2659" s="2" customFormat="1">
      <c r="A2659" s="39"/>
      <c r="B2659" s="40"/>
      <c r="C2659" s="41"/>
      <c r="D2659" s="227" t="s">
        <v>245</v>
      </c>
      <c r="E2659" s="41"/>
      <c r="F2659" s="228" t="s">
        <v>2313</v>
      </c>
      <c r="G2659" s="41"/>
      <c r="H2659" s="41"/>
      <c r="I2659" s="229"/>
      <c r="J2659" s="41"/>
      <c r="K2659" s="41"/>
      <c r="L2659" s="45"/>
      <c r="M2659" s="230"/>
      <c r="N2659" s="231"/>
      <c r="O2659" s="85"/>
      <c r="P2659" s="85"/>
      <c r="Q2659" s="85"/>
      <c r="R2659" s="85"/>
      <c r="S2659" s="85"/>
      <c r="T2659" s="86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T2659" s="18" t="s">
        <v>245</v>
      </c>
      <c r="AU2659" s="18" t="s">
        <v>78</v>
      </c>
    </row>
    <row r="2660" s="2" customFormat="1" ht="33" customHeight="1">
      <c r="A2660" s="39"/>
      <c r="B2660" s="40"/>
      <c r="C2660" s="277" t="s">
        <v>1638</v>
      </c>
      <c r="D2660" s="277" t="s">
        <v>425</v>
      </c>
      <c r="E2660" s="278" t="s">
        <v>2315</v>
      </c>
      <c r="F2660" s="279" t="s">
        <v>2316</v>
      </c>
      <c r="G2660" s="280" t="s">
        <v>1253</v>
      </c>
      <c r="H2660" s="281">
        <v>1</v>
      </c>
      <c r="I2660" s="282"/>
      <c r="J2660" s="283">
        <f>ROUND(I2660*H2660,2)</f>
        <v>0</v>
      </c>
      <c r="K2660" s="279" t="s">
        <v>581</v>
      </c>
      <c r="L2660" s="284"/>
      <c r="M2660" s="285" t="s">
        <v>19</v>
      </c>
      <c r="N2660" s="286" t="s">
        <v>40</v>
      </c>
      <c r="O2660" s="85"/>
      <c r="P2660" s="223">
        <f>O2660*H2660</f>
        <v>0</v>
      </c>
      <c r="Q2660" s="223">
        <v>0</v>
      </c>
      <c r="R2660" s="223">
        <f>Q2660*H2660</f>
        <v>0</v>
      </c>
      <c r="S2660" s="223">
        <v>0</v>
      </c>
      <c r="T2660" s="224">
        <f>S2660*H2660</f>
        <v>0</v>
      </c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39"/>
      <c r="AE2660" s="39"/>
      <c r="AR2660" s="225" t="s">
        <v>371</v>
      </c>
      <c r="AT2660" s="225" t="s">
        <v>425</v>
      </c>
      <c r="AU2660" s="225" t="s">
        <v>78</v>
      </c>
      <c r="AY2660" s="18" t="s">
        <v>238</v>
      </c>
      <c r="BE2660" s="226">
        <f>IF(N2660="základní",J2660,0)</f>
        <v>0</v>
      </c>
      <c r="BF2660" s="226">
        <f>IF(N2660="snížená",J2660,0)</f>
        <v>0</v>
      </c>
      <c r="BG2660" s="226">
        <f>IF(N2660="zákl. přenesená",J2660,0)</f>
        <v>0</v>
      </c>
      <c r="BH2660" s="226">
        <f>IF(N2660="sníž. přenesená",J2660,0)</f>
        <v>0</v>
      </c>
      <c r="BI2660" s="226">
        <f>IF(N2660="nulová",J2660,0)</f>
        <v>0</v>
      </c>
      <c r="BJ2660" s="18" t="s">
        <v>76</v>
      </c>
      <c r="BK2660" s="226">
        <f>ROUND(I2660*H2660,2)</f>
        <v>0</v>
      </c>
      <c r="BL2660" s="18" t="s">
        <v>295</v>
      </c>
      <c r="BM2660" s="225" t="s">
        <v>2317</v>
      </c>
    </row>
    <row r="2661" s="2" customFormat="1">
      <c r="A2661" s="39"/>
      <c r="B2661" s="40"/>
      <c r="C2661" s="41"/>
      <c r="D2661" s="227" t="s">
        <v>245</v>
      </c>
      <c r="E2661" s="41"/>
      <c r="F2661" s="228" t="s">
        <v>2316</v>
      </c>
      <c r="G2661" s="41"/>
      <c r="H2661" s="41"/>
      <c r="I2661" s="229"/>
      <c r="J2661" s="41"/>
      <c r="K2661" s="41"/>
      <c r="L2661" s="45"/>
      <c r="M2661" s="230"/>
      <c r="N2661" s="231"/>
      <c r="O2661" s="85"/>
      <c r="P2661" s="85"/>
      <c r="Q2661" s="85"/>
      <c r="R2661" s="85"/>
      <c r="S2661" s="85"/>
      <c r="T2661" s="86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39"/>
      <c r="AE2661" s="39"/>
      <c r="AT2661" s="18" t="s">
        <v>245</v>
      </c>
      <c r="AU2661" s="18" t="s">
        <v>78</v>
      </c>
    </row>
    <row r="2662" s="2" customFormat="1" ht="33" customHeight="1">
      <c r="A2662" s="39"/>
      <c r="B2662" s="40"/>
      <c r="C2662" s="277" t="s">
        <v>2318</v>
      </c>
      <c r="D2662" s="277" t="s">
        <v>425</v>
      </c>
      <c r="E2662" s="278" t="s">
        <v>2319</v>
      </c>
      <c r="F2662" s="279" t="s">
        <v>2320</v>
      </c>
      <c r="G2662" s="280" t="s">
        <v>1253</v>
      </c>
      <c r="H2662" s="281">
        <v>3</v>
      </c>
      <c r="I2662" s="282"/>
      <c r="J2662" s="283">
        <f>ROUND(I2662*H2662,2)</f>
        <v>0</v>
      </c>
      <c r="K2662" s="279" t="s">
        <v>581</v>
      </c>
      <c r="L2662" s="284"/>
      <c r="M2662" s="285" t="s">
        <v>19</v>
      </c>
      <c r="N2662" s="286" t="s">
        <v>40</v>
      </c>
      <c r="O2662" s="85"/>
      <c r="P2662" s="223">
        <f>O2662*H2662</f>
        <v>0</v>
      </c>
      <c r="Q2662" s="223">
        <v>0</v>
      </c>
      <c r="R2662" s="223">
        <f>Q2662*H2662</f>
        <v>0</v>
      </c>
      <c r="S2662" s="223">
        <v>0</v>
      </c>
      <c r="T2662" s="224">
        <f>S2662*H2662</f>
        <v>0</v>
      </c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39"/>
      <c r="AE2662" s="39"/>
      <c r="AR2662" s="225" t="s">
        <v>371</v>
      </c>
      <c r="AT2662" s="225" t="s">
        <v>425</v>
      </c>
      <c r="AU2662" s="225" t="s">
        <v>78</v>
      </c>
      <c r="AY2662" s="18" t="s">
        <v>238</v>
      </c>
      <c r="BE2662" s="226">
        <f>IF(N2662="základní",J2662,0)</f>
        <v>0</v>
      </c>
      <c r="BF2662" s="226">
        <f>IF(N2662="snížená",J2662,0)</f>
        <v>0</v>
      </c>
      <c r="BG2662" s="226">
        <f>IF(N2662="zákl. přenesená",J2662,0)</f>
        <v>0</v>
      </c>
      <c r="BH2662" s="226">
        <f>IF(N2662="sníž. přenesená",J2662,0)</f>
        <v>0</v>
      </c>
      <c r="BI2662" s="226">
        <f>IF(N2662="nulová",J2662,0)</f>
        <v>0</v>
      </c>
      <c r="BJ2662" s="18" t="s">
        <v>76</v>
      </c>
      <c r="BK2662" s="226">
        <f>ROUND(I2662*H2662,2)</f>
        <v>0</v>
      </c>
      <c r="BL2662" s="18" t="s">
        <v>295</v>
      </c>
      <c r="BM2662" s="225" t="s">
        <v>2321</v>
      </c>
    </row>
    <row r="2663" s="2" customFormat="1">
      <c r="A2663" s="39"/>
      <c r="B2663" s="40"/>
      <c r="C2663" s="41"/>
      <c r="D2663" s="227" t="s">
        <v>245</v>
      </c>
      <c r="E2663" s="41"/>
      <c r="F2663" s="228" t="s">
        <v>2320</v>
      </c>
      <c r="G2663" s="41"/>
      <c r="H2663" s="41"/>
      <c r="I2663" s="229"/>
      <c r="J2663" s="41"/>
      <c r="K2663" s="41"/>
      <c r="L2663" s="45"/>
      <c r="M2663" s="230"/>
      <c r="N2663" s="231"/>
      <c r="O2663" s="85"/>
      <c r="P2663" s="85"/>
      <c r="Q2663" s="85"/>
      <c r="R2663" s="85"/>
      <c r="S2663" s="85"/>
      <c r="T2663" s="86"/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T2663" s="18" t="s">
        <v>245</v>
      </c>
      <c r="AU2663" s="18" t="s">
        <v>78</v>
      </c>
    </row>
    <row r="2664" s="2" customFormat="1" ht="33" customHeight="1">
      <c r="A2664" s="39"/>
      <c r="B2664" s="40"/>
      <c r="C2664" s="277" t="s">
        <v>1643</v>
      </c>
      <c r="D2664" s="277" t="s">
        <v>425</v>
      </c>
      <c r="E2664" s="278" t="s">
        <v>2322</v>
      </c>
      <c r="F2664" s="279" t="s">
        <v>2323</v>
      </c>
      <c r="G2664" s="280" t="s">
        <v>1253</v>
      </c>
      <c r="H2664" s="281">
        <v>1</v>
      </c>
      <c r="I2664" s="282"/>
      <c r="J2664" s="283">
        <f>ROUND(I2664*H2664,2)</f>
        <v>0</v>
      </c>
      <c r="K2664" s="279" t="s">
        <v>581</v>
      </c>
      <c r="L2664" s="284"/>
      <c r="M2664" s="285" t="s">
        <v>19</v>
      </c>
      <c r="N2664" s="286" t="s">
        <v>40</v>
      </c>
      <c r="O2664" s="85"/>
      <c r="P2664" s="223">
        <f>O2664*H2664</f>
        <v>0</v>
      </c>
      <c r="Q2664" s="223">
        <v>0</v>
      </c>
      <c r="R2664" s="223">
        <f>Q2664*H2664</f>
        <v>0</v>
      </c>
      <c r="S2664" s="223">
        <v>0</v>
      </c>
      <c r="T2664" s="224">
        <f>S2664*H2664</f>
        <v>0</v>
      </c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39"/>
      <c r="AE2664" s="39"/>
      <c r="AR2664" s="225" t="s">
        <v>371</v>
      </c>
      <c r="AT2664" s="225" t="s">
        <v>425</v>
      </c>
      <c r="AU2664" s="225" t="s">
        <v>78</v>
      </c>
      <c r="AY2664" s="18" t="s">
        <v>238</v>
      </c>
      <c r="BE2664" s="226">
        <f>IF(N2664="základní",J2664,0)</f>
        <v>0</v>
      </c>
      <c r="BF2664" s="226">
        <f>IF(N2664="snížená",J2664,0)</f>
        <v>0</v>
      </c>
      <c r="BG2664" s="226">
        <f>IF(N2664="zákl. přenesená",J2664,0)</f>
        <v>0</v>
      </c>
      <c r="BH2664" s="226">
        <f>IF(N2664="sníž. přenesená",J2664,0)</f>
        <v>0</v>
      </c>
      <c r="BI2664" s="226">
        <f>IF(N2664="nulová",J2664,0)</f>
        <v>0</v>
      </c>
      <c r="BJ2664" s="18" t="s">
        <v>76</v>
      </c>
      <c r="BK2664" s="226">
        <f>ROUND(I2664*H2664,2)</f>
        <v>0</v>
      </c>
      <c r="BL2664" s="18" t="s">
        <v>295</v>
      </c>
      <c r="BM2664" s="225" t="s">
        <v>2324</v>
      </c>
    </row>
    <row r="2665" s="2" customFormat="1">
      <c r="A2665" s="39"/>
      <c r="B2665" s="40"/>
      <c r="C2665" s="41"/>
      <c r="D2665" s="227" t="s">
        <v>245</v>
      </c>
      <c r="E2665" s="41"/>
      <c r="F2665" s="228" t="s">
        <v>2323</v>
      </c>
      <c r="G2665" s="41"/>
      <c r="H2665" s="41"/>
      <c r="I2665" s="229"/>
      <c r="J2665" s="41"/>
      <c r="K2665" s="41"/>
      <c r="L2665" s="45"/>
      <c r="M2665" s="230"/>
      <c r="N2665" s="231"/>
      <c r="O2665" s="85"/>
      <c r="P2665" s="85"/>
      <c r="Q2665" s="85"/>
      <c r="R2665" s="85"/>
      <c r="S2665" s="85"/>
      <c r="T2665" s="86"/>
      <c r="U2665" s="39"/>
      <c r="V2665" s="39"/>
      <c r="W2665" s="39"/>
      <c r="X2665" s="39"/>
      <c r="Y2665" s="39"/>
      <c r="Z2665" s="39"/>
      <c r="AA2665" s="39"/>
      <c r="AB2665" s="39"/>
      <c r="AC2665" s="39"/>
      <c r="AD2665" s="39"/>
      <c r="AE2665" s="39"/>
      <c r="AT2665" s="18" t="s">
        <v>245</v>
      </c>
      <c r="AU2665" s="18" t="s">
        <v>78</v>
      </c>
    </row>
    <row r="2666" s="2" customFormat="1" ht="37.8" customHeight="1">
      <c r="A2666" s="39"/>
      <c r="B2666" s="40"/>
      <c r="C2666" s="277" t="s">
        <v>2325</v>
      </c>
      <c r="D2666" s="277" t="s">
        <v>425</v>
      </c>
      <c r="E2666" s="278" t="s">
        <v>2326</v>
      </c>
      <c r="F2666" s="279" t="s">
        <v>2327</v>
      </c>
      <c r="G2666" s="280" t="s">
        <v>1253</v>
      </c>
      <c r="H2666" s="281">
        <v>1</v>
      </c>
      <c r="I2666" s="282"/>
      <c r="J2666" s="283">
        <f>ROUND(I2666*H2666,2)</f>
        <v>0</v>
      </c>
      <c r="K2666" s="279" t="s">
        <v>581</v>
      </c>
      <c r="L2666" s="284"/>
      <c r="M2666" s="285" t="s">
        <v>19</v>
      </c>
      <c r="N2666" s="286" t="s">
        <v>40</v>
      </c>
      <c r="O2666" s="85"/>
      <c r="P2666" s="223">
        <f>O2666*H2666</f>
        <v>0</v>
      </c>
      <c r="Q2666" s="223">
        <v>0</v>
      </c>
      <c r="R2666" s="223">
        <f>Q2666*H2666</f>
        <v>0</v>
      </c>
      <c r="S2666" s="223">
        <v>0</v>
      </c>
      <c r="T2666" s="224">
        <f>S2666*H2666</f>
        <v>0</v>
      </c>
      <c r="U2666" s="39"/>
      <c r="V2666" s="39"/>
      <c r="W2666" s="39"/>
      <c r="X2666" s="39"/>
      <c r="Y2666" s="39"/>
      <c r="Z2666" s="39"/>
      <c r="AA2666" s="39"/>
      <c r="AB2666" s="39"/>
      <c r="AC2666" s="39"/>
      <c r="AD2666" s="39"/>
      <c r="AE2666" s="39"/>
      <c r="AR2666" s="225" t="s">
        <v>371</v>
      </c>
      <c r="AT2666" s="225" t="s">
        <v>425</v>
      </c>
      <c r="AU2666" s="225" t="s">
        <v>78</v>
      </c>
      <c r="AY2666" s="18" t="s">
        <v>238</v>
      </c>
      <c r="BE2666" s="226">
        <f>IF(N2666="základní",J2666,0)</f>
        <v>0</v>
      </c>
      <c r="BF2666" s="226">
        <f>IF(N2666="snížená",J2666,0)</f>
        <v>0</v>
      </c>
      <c r="BG2666" s="226">
        <f>IF(N2666="zákl. přenesená",J2666,0)</f>
        <v>0</v>
      </c>
      <c r="BH2666" s="226">
        <f>IF(N2666="sníž. přenesená",J2666,0)</f>
        <v>0</v>
      </c>
      <c r="BI2666" s="226">
        <f>IF(N2666="nulová",J2666,0)</f>
        <v>0</v>
      </c>
      <c r="BJ2666" s="18" t="s">
        <v>76</v>
      </c>
      <c r="BK2666" s="226">
        <f>ROUND(I2666*H2666,2)</f>
        <v>0</v>
      </c>
      <c r="BL2666" s="18" t="s">
        <v>295</v>
      </c>
      <c r="BM2666" s="225" t="s">
        <v>2328</v>
      </c>
    </row>
    <row r="2667" s="2" customFormat="1">
      <c r="A2667" s="39"/>
      <c r="B2667" s="40"/>
      <c r="C2667" s="41"/>
      <c r="D2667" s="227" t="s">
        <v>245</v>
      </c>
      <c r="E2667" s="41"/>
      <c r="F2667" s="228" t="s">
        <v>2327</v>
      </c>
      <c r="G2667" s="41"/>
      <c r="H2667" s="41"/>
      <c r="I2667" s="229"/>
      <c r="J2667" s="41"/>
      <c r="K2667" s="41"/>
      <c r="L2667" s="45"/>
      <c r="M2667" s="230"/>
      <c r="N2667" s="231"/>
      <c r="O2667" s="85"/>
      <c r="P2667" s="85"/>
      <c r="Q2667" s="85"/>
      <c r="R2667" s="85"/>
      <c r="S2667" s="85"/>
      <c r="T2667" s="86"/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39"/>
      <c r="AE2667" s="39"/>
      <c r="AT2667" s="18" t="s">
        <v>245</v>
      </c>
      <c r="AU2667" s="18" t="s">
        <v>78</v>
      </c>
    </row>
    <row r="2668" s="2" customFormat="1" ht="33" customHeight="1">
      <c r="A2668" s="39"/>
      <c r="B2668" s="40"/>
      <c r="C2668" s="277" t="s">
        <v>1650</v>
      </c>
      <c r="D2668" s="277" t="s">
        <v>425</v>
      </c>
      <c r="E2668" s="278" t="s">
        <v>2329</v>
      </c>
      <c r="F2668" s="279" t="s">
        <v>2330</v>
      </c>
      <c r="G2668" s="280" t="s">
        <v>1253</v>
      </c>
      <c r="H2668" s="281">
        <v>1</v>
      </c>
      <c r="I2668" s="282"/>
      <c r="J2668" s="283">
        <f>ROUND(I2668*H2668,2)</f>
        <v>0</v>
      </c>
      <c r="K2668" s="279" t="s">
        <v>581</v>
      </c>
      <c r="L2668" s="284"/>
      <c r="M2668" s="285" t="s">
        <v>19</v>
      </c>
      <c r="N2668" s="286" t="s">
        <v>40</v>
      </c>
      <c r="O2668" s="85"/>
      <c r="P2668" s="223">
        <f>O2668*H2668</f>
        <v>0</v>
      </c>
      <c r="Q2668" s="223">
        <v>0</v>
      </c>
      <c r="R2668" s="223">
        <f>Q2668*H2668</f>
        <v>0</v>
      </c>
      <c r="S2668" s="223">
        <v>0</v>
      </c>
      <c r="T2668" s="224">
        <f>S2668*H2668</f>
        <v>0</v>
      </c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R2668" s="225" t="s">
        <v>371</v>
      </c>
      <c r="AT2668" s="225" t="s">
        <v>425</v>
      </c>
      <c r="AU2668" s="225" t="s">
        <v>78</v>
      </c>
      <c r="AY2668" s="18" t="s">
        <v>238</v>
      </c>
      <c r="BE2668" s="226">
        <f>IF(N2668="základní",J2668,0)</f>
        <v>0</v>
      </c>
      <c r="BF2668" s="226">
        <f>IF(N2668="snížená",J2668,0)</f>
        <v>0</v>
      </c>
      <c r="BG2668" s="226">
        <f>IF(N2668="zákl. přenesená",J2668,0)</f>
        <v>0</v>
      </c>
      <c r="BH2668" s="226">
        <f>IF(N2668="sníž. přenesená",J2668,0)</f>
        <v>0</v>
      </c>
      <c r="BI2668" s="226">
        <f>IF(N2668="nulová",J2668,0)</f>
        <v>0</v>
      </c>
      <c r="BJ2668" s="18" t="s">
        <v>76</v>
      </c>
      <c r="BK2668" s="226">
        <f>ROUND(I2668*H2668,2)</f>
        <v>0</v>
      </c>
      <c r="BL2668" s="18" t="s">
        <v>295</v>
      </c>
      <c r="BM2668" s="225" t="s">
        <v>2331</v>
      </c>
    </row>
    <row r="2669" s="2" customFormat="1">
      <c r="A2669" s="39"/>
      <c r="B2669" s="40"/>
      <c r="C2669" s="41"/>
      <c r="D2669" s="227" t="s">
        <v>245</v>
      </c>
      <c r="E2669" s="41"/>
      <c r="F2669" s="228" t="s">
        <v>2330</v>
      </c>
      <c r="G2669" s="41"/>
      <c r="H2669" s="41"/>
      <c r="I2669" s="229"/>
      <c r="J2669" s="41"/>
      <c r="K2669" s="41"/>
      <c r="L2669" s="45"/>
      <c r="M2669" s="230"/>
      <c r="N2669" s="231"/>
      <c r="O2669" s="85"/>
      <c r="P2669" s="85"/>
      <c r="Q2669" s="85"/>
      <c r="R2669" s="85"/>
      <c r="S2669" s="85"/>
      <c r="T2669" s="86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39"/>
      <c r="AE2669" s="39"/>
      <c r="AT2669" s="18" t="s">
        <v>245</v>
      </c>
      <c r="AU2669" s="18" t="s">
        <v>78</v>
      </c>
    </row>
    <row r="2670" s="2" customFormat="1" ht="33" customHeight="1">
      <c r="A2670" s="39"/>
      <c r="B2670" s="40"/>
      <c r="C2670" s="277" t="s">
        <v>2332</v>
      </c>
      <c r="D2670" s="277" t="s">
        <v>425</v>
      </c>
      <c r="E2670" s="278" t="s">
        <v>2333</v>
      </c>
      <c r="F2670" s="279" t="s">
        <v>2334</v>
      </c>
      <c r="G2670" s="280" t="s">
        <v>1253</v>
      </c>
      <c r="H2670" s="281">
        <v>1</v>
      </c>
      <c r="I2670" s="282"/>
      <c r="J2670" s="283">
        <f>ROUND(I2670*H2670,2)</f>
        <v>0</v>
      </c>
      <c r="K2670" s="279" t="s">
        <v>581</v>
      </c>
      <c r="L2670" s="284"/>
      <c r="M2670" s="285" t="s">
        <v>19</v>
      </c>
      <c r="N2670" s="286" t="s">
        <v>40</v>
      </c>
      <c r="O2670" s="85"/>
      <c r="P2670" s="223">
        <f>O2670*H2670</f>
        <v>0</v>
      </c>
      <c r="Q2670" s="223">
        <v>0</v>
      </c>
      <c r="R2670" s="223">
        <f>Q2670*H2670</f>
        <v>0</v>
      </c>
      <c r="S2670" s="223">
        <v>0</v>
      </c>
      <c r="T2670" s="224">
        <f>S2670*H2670</f>
        <v>0</v>
      </c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39"/>
      <c r="AE2670" s="39"/>
      <c r="AR2670" s="225" t="s">
        <v>371</v>
      </c>
      <c r="AT2670" s="225" t="s">
        <v>425</v>
      </c>
      <c r="AU2670" s="225" t="s">
        <v>78</v>
      </c>
      <c r="AY2670" s="18" t="s">
        <v>238</v>
      </c>
      <c r="BE2670" s="226">
        <f>IF(N2670="základní",J2670,0)</f>
        <v>0</v>
      </c>
      <c r="BF2670" s="226">
        <f>IF(N2670="snížená",J2670,0)</f>
        <v>0</v>
      </c>
      <c r="BG2670" s="226">
        <f>IF(N2670="zákl. přenesená",J2670,0)</f>
        <v>0</v>
      </c>
      <c r="BH2670" s="226">
        <f>IF(N2670="sníž. přenesená",J2670,0)</f>
        <v>0</v>
      </c>
      <c r="BI2670" s="226">
        <f>IF(N2670="nulová",J2670,0)</f>
        <v>0</v>
      </c>
      <c r="BJ2670" s="18" t="s">
        <v>76</v>
      </c>
      <c r="BK2670" s="226">
        <f>ROUND(I2670*H2670,2)</f>
        <v>0</v>
      </c>
      <c r="BL2670" s="18" t="s">
        <v>295</v>
      </c>
      <c r="BM2670" s="225" t="s">
        <v>2335</v>
      </c>
    </row>
    <row r="2671" s="2" customFormat="1">
      <c r="A2671" s="39"/>
      <c r="B2671" s="40"/>
      <c r="C2671" s="41"/>
      <c r="D2671" s="227" t="s">
        <v>245</v>
      </c>
      <c r="E2671" s="41"/>
      <c r="F2671" s="228" t="s">
        <v>2334</v>
      </c>
      <c r="G2671" s="41"/>
      <c r="H2671" s="41"/>
      <c r="I2671" s="229"/>
      <c r="J2671" s="41"/>
      <c r="K2671" s="41"/>
      <c r="L2671" s="45"/>
      <c r="M2671" s="230"/>
      <c r="N2671" s="231"/>
      <c r="O2671" s="85"/>
      <c r="P2671" s="85"/>
      <c r="Q2671" s="85"/>
      <c r="R2671" s="85"/>
      <c r="S2671" s="85"/>
      <c r="T2671" s="86"/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39"/>
      <c r="AE2671" s="39"/>
      <c r="AT2671" s="18" t="s">
        <v>245</v>
      </c>
      <c r="AU2671" s="18" t="s">
        <v>78</v>
      </c>
    </row>
    <row r="2672" s="2" customFormat="1" ht="33" customHeight="1">
      <c r="A2672" s="39"/>
      <c r="B2672" s="40"/>
      <c r="C2672" s="277" t="s">
        <v>1655</v>
      </c>
      <c r="D2672" s="277" t="s">
        <v>425</v>
      </c>
      <c r="E2672" s="278" t="s">
        <v>2336</v>
      </c>
      <c r="F2672" s="279" t="s">
        <v>2337</v>
      </c>
      <c r="G2672" s="280" t="s">
        <v>1253</v>
      </c>
      <c r="H2672" s="281">
        <v>6</v>
      </c>
      <c r="I2672" s="282"/>
      <c r="J2672" s="283">
        <f>ROUND(I2672*H2672,2)</f>
        <v>0</v>
      </c>
      <c r="K2672" s="279" t="s">
        <v>581</v>
      </c>
      <c r="L2672" s="284"/>
      <c r="M2672" s="285" t="s">
        <v>19</v>
      </c>
      <c r="N2672" s="286" t="s">
        <v>40</v>
      </c>
      <c r="O2672" s="85"/>
      <c r="P2672" s="223">
        <f>O2672*H2672</f>
        <v>0</v>
      </c>
      <c r="Q2672" s="223">
        <v>0</v>
      </c>
      <c r="R2672" s="223">
        <f>Q2672*H2672</f>
        <v>0</v>
      </c>
      <c r="S2672" s="223">
        <v>0</v>
      </c>
      <c r="T2672" s="224">
        <f>S2672*H2672</f>
        <v>0</v>
      </c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39"/>
      <c r="AE2672" s="39"/>
      <c r="AR2672" s="225" t="s">
        <v>371</v>
      </c>
      <c r="AT2672" s="225" t="s">
        <v>425</v>
      </c>
      <c r="AU2672" s="225" t="s">
        <v>78</v>
      </c>
      <c r="AY2672" s="18" t="s">
        <v>238</v>
      </c>
      <c r="BE2672" s="226">
        <f>IF(N2672="základní",J2672,0)</f>
        <v>0</v>
      </c>
      <c r="BF2672" s="226">
        <f>IF(N2672="snížená",J2672,0)</f>
        <v>0</v>
      </c>
      <c r="BG2672" s="226">
        <f>IF(N2672="zákl. přenesená",J2672,0)</f>
        <v>0</v>
      </c>
      <c r="BH2672" s="226">
        <f>IF(N2672="sníž. přenesená",J2672,0)</f>
        <v>0</v>
      </c>
      <c r="BI2672" s="226">
        <f>IF(N2672="nulová",J2672,0)</f>
        <v>0</v>
      </c>
      <c r="BJ2672" s="18" t="s">
        <v>76</v>
      </c>
      <c r="BK2672" s="226">
        <f>ROUND(I2672*H2672,2)</f>
        <v>0</v>
      </c>
      <c r="BL2672" s="18" t="s">
        <v>295</v>
      </c>
      <c r="BM2672" s="225" t="s">
        <v>2338</v>
      </c>
    </row>
    <row r="2673" s="2" customFormat="1">
      <c r="A2673" s="39"/>
      <c r="B2673" s="40"/>
      <c r="C2673" s="41"/>
      <c r="D2673" s="227" t="s">
        <v>245</v>
      </c>
      <c r="E2673" s="41"/>
      <c r="F2673" s="228" t="s">
        <v>2337</v>
      </c>
      <c r="G2673" s="41"/>
      <c r="H2673" s="41"/>
      <c r="I2673" s="229"/>
      <c r="J2673" s="41"/>
      <c r="K2673" s="41"/>
      <c r="L2673" s="45"/>
      <c r="M2673" s="230"/>
      <c r="N2673" s="231"/>
      <c r="O2673" s="85"/>
      <c r="P2673" s="85"/>
      <c r="Q2673" s="85"/>
      <c r="R2673" s="85"/>
      <c r="S2673" s="85"/>
      <c r="T2673" s="86"/>
      <c r="U2673" s="39"/>
      <c r="V2673" s="39"/>
      <c r="W2673" s="39"/>
      <c r="X2673" s="39"/>
      <c r="Y2673" s="39"/>
      <c r="Z2673" s="39"/>
      <c r="AA2673" s="39"/>
      <c r="AB2673" s="39"/>
      <c r="AC2673" s="39"/>
      <c r="AD2673" s="39"/>
      <c r="AE2673" s="39"/>
      <c r="AT2673" s="18" t="s">
        <v>245</v>
      </c>
      <c r="AU2673" s="18" t="s">
        <v>78</v>
      </c>
    </row>
    <row r="2674" s="2" customFormat="1" ht="33" customHeight="1">
      <c r="A2674" s="39"/>
      <c r="B2674" s="40"/>
      <c r="C2674" s="277" t="s">
        <v>2339</v>
      </c>
      <c r="D2674" s="277" t="s">
        <v>425</v>
      </c>
      <c r="E2674" s="278" t="s">
        <v>2340</v>
      </c>
      <c r="F2674" s="279" t="s">
        <v>2341</v>
      </c>
      <c r="G2674" s="280" t="s">
        <v>1253</v>
      </c>
      <c r="H2674" s="281">
        <v>4</v>
      </c>
      <c r="I2674" s="282"/>
      <c r="J2674" s="283">
        <f>ROUND(I2674*H2674,2)</f>
        <v>0</v>
      </c>
      <c r="K2674" s="279" t="s">
        <v>581</v>
      </c>
      <c r="L2674" s="284"/>
      <c r="M2674" s="285" t="s">
        <v>19</v>
      </c>
      <c r="N2674" s="286" t="s">
        <v>40</v>
      </c>
      <c r="O2674" s="85"/>
      <c r="P2674" s="223">
        <f>O2674*H2674</f>
        <v>0</v>
      </c>
      <c r="Q2674" s="223">
        <v>0</v>
      </c>
      <c r="R2674" s="223">
        <f>Q2674*H2674</f>
        <v>0</v>
      </c>
      <c r="S2674" s="223">
        <v>0</v>
      </c>
      <c r="T2674" s="224">
        <f>S2674*H2674</f>
        <v>0</v>
      </c>
      <c r="U2674" s="39"/>
      <c r="V2674" s="39"/>
      <c r="W2674" s="39"/>
      <c r="X2674" s="39"/>
      <c r="Y2674" s="39"/>
      <c r="Z2674" s="39"/>
      <c r="AA2674" s="39"/>
      <c r="AB2674" s="39"/>
      <c r="AC2674" s="39"/>
      <c r="AD2674" s="39"/>
      <c r="AE2674" s="39"/>
      <c r="AR2674" s="225" t="s">
        <v>371</v>
      </c>
      <c r="AT2674" s="225" t="s">
        <v>425</v>
      </c>
      <c r="AU2674" s="225" t="s">
        <v>78</v>
      </c>
      <c r="AY2674" s="18" t="s">
        <v>238</v>
      </c>
      <c r="BE2674" s="226">
        <f>IF(N2674="základní",J2674,0)</f>
        <v>0</v>
      </c>
      <c r="BF2674" s="226">
        <f>IF(N2674="snížená",J2674,0)</f>
        <v>0</v>
      </c>
      <c r="BG2674" s="226">
        <f>IF(N2674="zákl. přenesená",J2674,0)</f>
        <v>0</v>
      </c>
      <c r="BH2674" s="226">
        <f>IF(N2674="sníž. přenesená",J2674,0)</f>
        <v>0</v>
      </c>
      <c r="BI2674" s="226">
        <f>IF(N2674="nulová",J2674,0)</f>
        <v>0</v>
      </c>
      <c r="BJ2674" s="18" t="s">
        <v>76</v>
      </c>
      <c r="BK2674" s="226">
        <f>ROUND(I2674*H2674,2)</f>
        <v>0</v>
      </c>
      <c r="BL2674" s="18" t="s">
        <v>295</v>
      </c>
      <c r="BM2674" s="225" t="s">
        <v>2342</v>
      </c>
    </row>
    <row r="2675" s="2" customFormat="1">
      <c r="A2675" s="39"/>
      <c r="B2675" s="40"/>
      <c r="C2675" s="41"/>
      <c r="D2675" s="227" t="s">
        <v>245</v>
      </c>
      <c r="E2675" s="41"/>
      <c r="F2675" s="228" t="s">
        <v>2341</v>
      </c>
      <c r="G2675" s="41"/>
      <c r="H2675" s="41"/>
      <c r="I2675" s="229"/>
      <c r="J2675" s="41"/>
      <c r="K2675" s="41"/>
      <c r="L2675" s="45"/>
      <c r="M2675" s="230"/>
      <c r="N2675" s="231"/>
      <c r="O2675" s="85"/>
      <c r="P2675" s="85"/>
      <c r="Q2675" s="85"/>
      <c r="R2675" s="85"/>
      <c r="S2675" s="85"/>
      <c r="T2675" s="86"/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39"/>
      <c r="AE2675" s="39"/>
      <c r="AT2675" s="18" t="s">
        <v>245</v>
      </c>
      <c r="AU2675" s="18" t="s">
        <v>78</v>
      </c>
    </row>
    <row r="2676" s="2" customFormat="1" ht="37.8" customHeight="1">
      <c r="A2676" s="39"/>
      <c r="B2676" s="40"/>
      <c r="C2676" s="277" t="s">
        <v>1662</v>
      </c>
      <c r="D2676" s="277" t="s">
        <v>425</v>
      </c>
      <c r="E2676" s="278" t="s">
        <v>2343</v>
      </c>
      <c r="F2676" s="279" t="s">
        <v>2344</v>
      </c>
      <c r="G2676" s="280" t="s">
        <v>1253</v>
      </c>
      <c r="H2676" s="281">
        <v>1</v>
      </c>
      <c r="I2676" s="282"/>
      <c r="J2676" s="283">
        <f>ROUND(I2676*H2676,2)</f>
        <v>0</v>
      </c>
      <c r="K2676" s="279" t="s">
        <v>581</v>
      </c>
      <c r="L2676" s="284"/>
      <c r="M2676" s="285" t="s">
        <v>19</v>
      </c>
      <c r="N2676" s="286" t="s">
        <v>40</v>
      </c>
      <c r="O2676" s="85"/>
      <c r="P2676" s="223">
        <f>O2676*H2676</f>
        <v>0</v>
      </c>
      <c r="Q2676" s="223">
        <v>0</v>
      </c>
      <c r="R2676" s="223">
        <f>Q2676*H2676</f>
        <v>0</v>
      </c>
      <c r="S2676" s="223">
        <v>0</v>
      </c>
      <c r="T2676" s="224">
        <f>S2676*H2676</f>
        <v>0</v>
      </c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R2676" s="225" t="s">
        <v>371</v>
      </c>
      <c r="AT2676" s="225" t="s">
        <v>425</v>
      </c>
      <c r="AU2676" s="225" t="s">
        <v>78</v>
      </c>
      <c r="AY2676" s="18" t="s">
        <v>238</v>
      </c>
      <c r="BE2676" s="226">
        <f>IF(N2676="základní",J2676,0)</f>
        <v>0</v>
      </c>
      <c r="BF2676" s="226">
        <f>IF(N2676="snížená",J2676,0)</f>
        <v>0</v>
      </c>
      <c r="BG2676" s="226">
        <f>IF(N2676="zákl. přenesená",J2676,0)</f>
        <v>0</v>
      </c>
      <c r="BH2676" s="226">
        <f>IF(N2676="sníž. přenesená",J2676,0)</f>
        <v>0</v>
      </c>
      <c r="BI2676" s="226">
        <f>IF(N2676="nulová",J2676,0)</f>
        <v>0</v>
      </c>
      <c r="BJ2676" s="18" t="s">
        <v>76</v>
      </c>
      <c r="BK2676" s="226">
        <f>ROUND(I2676*H2676,2)</f>
        <v>0</v>
      </c>
      <c r="BL2676" s="18" t="s">
        <v>295</v>
      </c>
      <c r="BM2676" s="225" t="s">
        <v>2345</v>
      </c>
    </row>
    <row r="2677" s="2" customFormat="1">
      <c r="A2677" s="39"/>
      <c r="B2677" s="40"/>
      <c r="C2677" s="41"/>
      <c r="D2677" s="227" t="s">
        <v>245</v>
      </c>
      <c r="E2677" s="41"/>
      <c r="F2677" s="228" t="s">
        <v>2344</v>
      </c>
      <c r="G2677" s="41"/>
      <c r="H2677" s="41"/>
      <c r="I2677" s="229"/>
      <c r="J2677" s="41"/>
      <c r="K2677" s="41"/>
      <c r="L2677" s="45"/>
      <c r="M2677" s="230"/>
      <c r="N2677" s="231"/>
      <c r="O2677" s="85"/>
      <c r="P2677" s="85"/>
      <c r="Q2677" s="85"/>
      <c r="R2677" s="85"/>
      <c r="S2677" s="85"/>
      <c r="T2677" s="86"/>
      <c r="U2677" s="39"/>
      <c r="V2677" s="39"/>
      <c r="W2677" s="39"/>
      <c r="X2677" s="39"/>
      <c r="Y2677" s="39"/>
      <c r="Z2677" s="39"/>
      <c r="AA2677" s="39"/>
      <c r="AB2677" s="39"/>
      <c r="AC2677" s="39"/>
      <c r="AD2677" s="39"/>
      <c r="AE2677" s="39"/>
      <c r="AT2677" s="18" t="s">
        <v>245</v>
      </c>
      <c r="AU2677" s="18" t="s">
        <v>78</v>
      </c>
    </row>
    <row r="2678" s="2" customFormat="1" ht="33" customHeight="1">
      <c r="A2678" s="39"/>
      <c r="B2678" s="40"/>
      <c r="C2678" s="277" t="s">
        <v>2346</v>
      </c>
      <c r="D2678" s="277" t="s">
        <v>425</v>
      </c>
      <c r="E2678" s="278" t="s">
        <v>2347</v>
      </c>
      <c r="F2678" s="279" t="s">
        <v>2348</v>
      </c>
      <c r="G2678" s="280" t="s">
        <v>1253</v>
      </c>
      <c r="H2678" s="281">
        <v>2</v>
      </c>
      <c r="I2678" s="282"/>
      <c r="J2678" s="283">
        <f>ROUND(I2678*H2678,2)</f>
        <v>0</v>
      </c>
      <c r="K2678" s="279" t="s">
        <v>581</v>
      </c>
      <c r="L2678" s="284"/>
      <c r="M2678" s="285" t="s">
        <v>19</v>
      </c>
      <c r="N2678" s="286" t="s">
        <v>40</v>
      </c>
      <c r="O2678" s="85"/>
      <c r="P2678" s="223">
        <f>O2678*H2678</f>
        <v>0</v>
      </c>
      <c r="Q2678" s="223">
        <v>0</v>
      </c>
      <c r="R2678" s="223">
        <f>Q2678*H2678</f>
        <v>0</v>
      </c>
      <c r="S2678" s="223">
        <v>0</v>
      </c>
      <c r="T2678" s="224">
        <f>S2678*H2678</f>
        <v>0</v>
      </c>
      <c r="U2678" s="39"/>
      <c r="V2678" s="39"/>
      <c r="W2678" s="39"/>
      <c r="X2678" s="39"/>
      <c r="Y2678" s="39"/>
      <c r="Z2678" s="39"/>
      <c r="AA2678" s="39"/>
      <c r="AB2678" s="39"/>
      <c r="AC2678" s="39"/>
      <c r="AD2678" s="39"/>
      <c r="AE2678" s="39"/>
      <c r="AR2678" s="225" t="s">
        <v>371</v>
      </c>
      <c r="AT2678" s="225" t="s">
        <v>425</v>
      </c>
      <c r="AU2678" s="225" t="s">
        <v>78</v>
      </c>
      <c r="AY2678" s="18" t="s">
        <v>238</v>
      </c>
      <c r="BE2678" s="226">
        <f>IF(N2678="základní",J2678,0)</f>
        <v>0</v>
      </c>
      <c r="BF2678" s="226">
        <f>IF(N2678="snížená",J2678,0)</f>
        <v>0</v>
      </c>
      <c r="BG2678" s="226">
        <f>IF(N2678="zákl. přenesená",J2678,0)</f>
        <v>0</v>
      </c>
      <c r="BH2678" s="226">
        <f>IF(N2678="sníž. přenesená",J2678,0)</f>
        <v>0</v>
      </c>
      <c r="BI2678" s="226">
        <f>IF(N2678="nulová",J2678,0)</f>
        <v>0</v>
      </c>
      <c r="BJ2678" s="18" t="s">
        <v>76</v>
      </c>
      <c r="BK2678" s="226">
        <f>ROUND(I2678*H2678,2)</f>
        <v>0</v>
      </c>
      <c r="BL2678" s="18" t="s">
        <v>295</v>
      </c>
      <c r="BM2678" s="225" t="s">
        <v>2349</v>
      </c>
    </row>
    <row r="2679" s="2" customFormat="1">
      <c r="A2679" s="39"/>
      <c r="B2679" s="40"/>
      <c r="C2679" s="41"/>
      <c r="D2679" s="227" t="s">
        <v>245</v>
      </c>
      <c r="E2679" s="41"/>
      <c r="F2679" s="228" t="s">
        <v>2348</v>
      </c>
      <c r="G2679" s="41"/>
      <c r="H2679" s="41"/>
      <c r="I2679" s="229"/>
      <c r="J2679" s="41"/>
      <c r="K2679" s="41"/>
      <c r="L2679" s="45"/>
      <c r="M2679" s="230"/>
      <c r="N2679" s="231"/>
      <c r="O2679" s="85"/>
      <c r="P2679" s="85"/>
      <c r="Q2679" s="85"/>
      <c r="R2679" s="85"/>
      <c r="S2679" s="85"/>
      <c r="T2679" s="86"/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39"/>
      <c r="AE2679" s="39"/>
      <c r="AT2679" s="18" t="s">
        <v>245</v>
      </c>
      <c r="AU2679" s="18" t="s">
        <v>78</v>
      </c>
    </row>
    <row r="2680" s="2" customFormat="1" ht="33" customHeight="1">
      <c r="A2680" s="39"/>
      <c r="B2680" s="40"/>
      <c r="C2680" s="277" t="s">
        <v>1669</v>
      </c>
      <c r="D2680" s="277" t="s">
        <v>425</v>
      </c>
      <c r="E2680" s="278" t="s">
        <v>2350</v>
      </c>
      <c r="F2680" s="279" t="s">
        <v>2351</v>
      </c>
      <c r="G2680" s="280" t="s">
        <v>1253</v>
      </c>
      <c r="H2680" s="281">
        <v>7</v>
      </c>
      <c r="I2680" s="282"/>
      <c r="J2680" s="283">
        <f>ROUND(I2680*H2680,2)</f>
        <v>0</v>
      </c>
      <c r="K2680" s="279" t="s">
        <v>581</v>
      </c>
      <c r="L2680" s="284"/>
      <c r="M2680" s="285" t="s">
        <v>19</v>
      </c>
      <c r="N2680" s="286" t="s">
        <v>40</v>
      </c>
      <c r="O2680" s="85"/>
      <c r="P2680" s="223">
        <f>O2680*H2680</f>
        <v>0</v>
      </c>
      <c r="Q2680" s="223">
        <v>0</v>
      </c>
      <c r="R2680" s="223">
        <f>Q2680*H2680</f>
        <v>0</v>
      </c>
      <c r="S2680" s="223">
        <v>0</v>
      </c>
      <c r="T2680" s="224">
        <f>S2680*H2680</f>
        <v>0</v>
      </c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39"/>
      <c r="AE2680" s="39"/>
      <c r="AR2680" s="225" t="s">
        <v>371</v>
      </c>
      <c r="AT2680" s="225" t="s">
        <v>425</v>
      </c>
      <c r="AU2680" s="225" t="s">
        <v>78</v>
      </c>
      <c r="AY2680" s="18" t="s">
        <v>238</v>
      </c>
      <c r="BE2680" s="226">
        <f>IF(N2680="základní",J2680,0)</f>
        <v>0</v>
      </c>
      <c r="BF2680" s="226">
        <f>IF(N2680="snížená",J2680,0)</f>
        <v>0</v>
      </c>
      <c r="BG2680" s="226">
        <f>IF(N2680="zákl. přenesená",J2680,0)</f>
        <v>0</v>
      </c>
      <c r="BH2680" s="226">
        <f>IF(N2680="sníž. přenesená",J2680,0)</f>
        <v>0</v>
      </c>
      <c r="BI2680" s="226">
        <f>IF(N2680="nulová",J2680,0)</f>
        <v>0</v>
      </c>
      <c r="BJ2680" s="18" t="s">
        <v>76</v>
      </c>
      <c r="BK2680" s="226">
        <f>ROUND(I2680*H2680,2)</f>
        <v>0</v>
      </c>
      <c r="BL2680" s="18" t="s">
        <v>295</v>
      </c>
      <c r="BM2680" s="225" t="s">
        <v>2352</v>
      </c>
    </row>
    <row r="2681" s="2" customFormat="1">
      <c r="A2681" s="39"/>
      <c r="B2681" s="40"/>
      <c r="C2681" s="41"/>
      <c r="D2681" s="227" t="s">
        <v>245</v>
      </c>
      <c r="E2681" s="41"/>
      <c r="F2681" s="228" t="s">
        <v>2351</v>
      </c>
      <c r="G2681" s="41"/>
      <c r="H2681" s="41"/>
      <c r="I2681" s="229"/>
      <c r="J2681" s="41"/>
      <c r="K2681" s="41"/>
      <c r="L2681" s="45"/>
      <c r="M2681" s="230"/>
      <c r="N2681" s="231"/>
      <c r="O2681" s="85"/>
      <c r="P2681" s="85"/>
      <c r="Q2681" s="85"/>
      <c r="R2681" s="85"/>
      <c r="S2681" s="85"/>
      <c r="T2681" s="86"/>
      <c r="U2681" s="39"/>
      <c r="V2681" s="39"/>
      <c r="W2681" s="39"/>
      <c r="X2681" s="39"/>
      <c r="Y2681" s="39"/>
      <c r="Z2681" s="39"/>
      <c r="AA2681" s="39"/>
      <c r="AB2681" s="39"/>
      <c r="AC2681" s="39"/>
      <c r="AD2681" s="39"/>
      <c r="AE2681" s="39"/>
      <c r="AT2681" s="18" t="s">
        <v>245</v>
      </c>
      <c r="AU2681" s="18" t="s">
        <v>78</v>
      </c>
    </row>
    <row r="2682" s="2" customFormat="1" ht="37.8" customHeight="1">
      <c r="A2682" s="39"/>
      <c r="B2682" s="40"/>
      <c r="C2682" s="277" t="s">
        <v>2353</v>
      </c>
      <c r="D2682" s="277" t="s">
        <v>425</v>
      </c>
      <c r="E2682" s="278" t="s">
        <v>2354</v>
      </c>
      <c r="F2682" s="279" t="s">
        <v>2355</v>
      </c>
      <c r="G2682" s="280" t="s">
        <v>1253</v>
      </c>
      <c r="H2682" s="281">
        <v>1</v>
      </c>
      <c r="I2682" s="282"/>
      <c r="J2682" s="283">
        <f>ROUND(I2682*H2682,2)</f>
        <v>0</v>
      </c>
      <c r="K2682" s="279" t="s">
        <v>581</v>
      </c>
      <c r="L2682" s="284"/>
      <c r="M2682" s="285" t="s">
        <v>19</v>
      </c>
      <c r="N2682" s="286" t="s">
        <v>40</v>
      </c>
      <c r="O2682" s="85"/>
      <c r="P2682" s="223">
        <f>O2682*H2682</f>
        <v>0</v>
      </c>
      <c r="Q2682" s="223">
        <v>0</v>
      </c>
      <c r="R2682" s="223">
        <f>Q2682*H2682</f>
        <v>0</v>
      </c>
      <c r="S2682" s="223">
        <v>0</v>
      </c>
      <c r="T2682" s="224">
        <f>S2682*H2682</f>
        <v>0</v>
      </c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39"/>
      <c r="AE2682" s="39"/>
      <c r="AR2682" s="225" t="s">
        <v>371</v>
      </c>
      <c r="AT2682" s="225" t="s">
        <v>425</v>
      </c>
      <c r="AU2682" s="225" t="s">
        <v>78</v>
      </c>
      <c r="AY2682" s="18" t="s">
        <v>238</v>
      </c>
      <c r="BE2682" s="226">
        <f>IF(N2682="základní",J2682,0)</f>
        <v>0</v>
      </c>
      <c r="BF2682" s="226">
        <f>IF(N2682="snížená",J2682,0)</f>
        <v>0</v>
      </c>
      <c r="BG2682" s="226">
        <f>IF(N2682="zákl. přenesená",J2682,0)</f>
        <v>0</v>
      </c>
      <c r="BH2682" s="226">
        <f>IF(N2682="sníž. přenesená",J2682,0)</f>
        <v>0</v>
      </c>
      <c r="BI2682" s="226">
        <f>IF(N2682="nulová",J2682,0)</f>
        <v>0</v>
      </c>
      <c r="BJ2682" s="18" t="s">
        <v>76</v>
      </c>
      <c r="BK2682" s="226">
        <f>ROUND(I2682*H2682,2)</f>
        <v>0</v>
      </c>
      <c r="BL2682" s="18" t="s">
        <v>295</v>
      </c>
      <c r="BM2682" s="225" t="s">
        <v>2356</v>
      </c>
    </row>
    <row r="2683" s="2" customFormat="1">
      <c r="A2683" s="39"/>
      <c r="B2683" s="40"/>
      <c r="C2683" s="41"/>
      <c r="D2683" s="227" t="s">
        <v>245</v>
      </c>
      <c r="E2683" s="41"/>
      <c r="F2683" s="228" t="s">
        <v>2355</v>
      </c>
      <c r="G2683" s="41"/>
      <c r="H2683" s="41"/>
      <c r="I2683" s="229"/>
      <c r="J2683" s="41"/>
      <c r="K2683" s="41"/>
      <c r="L2683" s="45"/>
      <c r="M2683" s="230"/>
      <c r="N2683" s="231"/>
      <c r="O2683" s="85"/>
      <c r="P2683" s="85"/>
      <c r="Q2683" s="85"/>
      <c r="R2683" s="85"/>
      <c r="S2683" s="85"/>
      <c r="T2683" s="86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T2683" s="18" t="s">
        <v>245</v>
      </c>
      <c r="AU2683" s="18" t="s">
        <v>78</v>
      </c>
    </row>
    <row r="2684" s="2" customFormat="1" ht="33" customHeight="1">
      <c r="A2684" s="39"/>
      <c r="B2684" s="40"/>
      <c r="C2684" s="277" t="s">
        <v>1673</v>
      </c>
      <c r="D2684" s="277" t="s">
        <v>425</v>
      </c>
      <c r="E2684" s="278" t="s">
        <v>2357</v>
      </c>
      <c r="F2684" s="279" t="s">
        <v>2358</v>
      </c>
      <c r="G2684" s="280" t="s">
        <v>1253</v>
      </c>
      <c r="H2684" s="281">
        <v>4</v>
      </c>
      <c r="I2684" s="282"/>
      <c r="J2684" s="283">
        <f>ROUND(I2684*H2684,2)</f>
        <v>0</v>
      </c>
      <c r="K2684" s="279" t="s">
        <v>581</v>
      </c>
      <c r="L2684" s="284"/>
      <c r="M2684" s="285" t="s">
        <v>19</v>
      </c>
      <c r="N2684" s="286" t="s">
        <v>40</v>
      </c>
      <c r="O2684" s="85"/>
      <c r="P2684" s="223">
        <f>O2684*H2684</f>
        <v>0</v>
      </c>
      <c r="Q2684" s="223">
        <v>0</v>
      </c>
      <c r="R2684" s="223">
        <f>Q2684*H2684</f>
        <v>0</v>
      </c>
      <c r="S2684" s="223">
        <v>0</v>
      </c>
      <c r="T2684" s="224">
        <f>S2684*H2684</f>
        <v>0</v>
      </c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39"/>
      <c r="AE2684" s="39"/>
      <c r="AR2684" s="225" t="s">
        <v>371</v>
      </c>
      <c r="AT2684" s="225" t="s">
        <v>425</v>
      </c>
      <c r="AU2684" s="225" t="s">
        <v>78</v>
      </c>
      <c r="AY2684" s="18" t="s">
        <v>238</v>
      </c>
      <c r="BE2684" s="226">
        <f>IF(N2684="základní",J2684,0)</f>
        <v>0</v>
      </c>
      <c r="BF2684" s="226">
        <f>IF(N2684="snížená",J2684,0)</f>
        <v>0</v>
      </c>
      <c r="BG2684" s="226">
        <f>IF(N2684="zákl. přenesená",J2684,0)</f>
        <v>0</v>
      </c>
      <c r="BH2684" s="226">
        <f>IF(N2684="sníž. přenesená",J2684,0)</f>
        <v>0</v>
      </c>
      <c r="BI2684" s="226">
        <f>IF(N2684="nulová",J2684,0)</f>
        <v>0</v>
      </c>
      <c r="BJ2684" s="18" t="s">
        <v>76</v>
      </c>
      <c r="BK2684" s="226">
        <f>ROUND(I2684*H2684,2)</f>
        <v>0</v>
      </c>
      <c r="BL2684" s="18" t="s">
        <v>295</v>
      </c>
      <c r="BM2684" s="225" t="s">
        <v>2359</v>
      </c>
    </row>
    <row r="2685" s="2" customFormat="1">
      <c r="A2685" s="39"/>
      <c r="B2685" s="40"/>
      <c r="C2685" s="41"/>
      <c r="D2685" s="227" t="s">
        <v>245</v>
      </c>
      <c r="E2685" s="41"/>
      <c r="F2685" s="228" t="s">
        <v>2358</v>
      </c>
      <c r="G2685" s="41"/>
      <c r="H2685" s="41"/>
      <c r="I2685" s="229"/>
      <c r="J2685" s="41"/>
      <c r="K2685" s="41"/>
      <c r="L2685" s="45"/>
      <c r="M2685" s="230"/>
      <c r="N2685" s="231"/>
      <c r="O2685" s="85"/>
      <c r="P2685" s="85"/>
      <c r="Q2685" s="85"/>
      <c r="R2685" s="85"/>
      <c r="S2685" s="85"/>
      <c r="T2685" s="86"/>
      <c r="U2685" s="39"/>
      <c r="V2685" s="39"/>
      <c r="W2685" s="39"/>
      <c r="X2685" s="39"/>
      <c r="Y2685" s="39"/>
      <c r="Z2685" s="39"/>
      <c r="AA2685" s="39"/>
      <c r="AB2685" s="39"/>
      <c r="AC2685" s="39"/>
      <c r="AD2685" s="39"/>
      <c r="AE2685" s="39"/>
      <c r="AT2685" s="18" t="s">
        <v>245</v>
      </c>
      <c r="AU2685" s="18" t="s">
        <v>78</v>
      </c>
    </row>
    <row r="2686" s="2" customFormat="1" ht="24.15" customHeight="1">
      <c r="A2686" s="39"/>
      <c r="B2686" s="40"/>
      <c r="C2686" s="214" t="s">
        <v>2360</v>
      </c>
      <c r="D2686" s="214" t="s">
        <v>240</v>
      </c>
      <c r="E2686" s="215" t="s">
        <v>2361</v>
      </c>
      <c r="F2686" s="216" t="s">
        <v>2362</v>
      </c>
      <c r="G2686" s="217" t="s">
        <v>1253</v>
      </c>
      <c r="H2686" s="218">
        <v>2</v>
      </c>
      <c r="I2686" s="219"/>
      <c r="J2686" s="220">
        <f>ROUND(I2686*H2686,2)</f>
        <v>0</v>
      </c>
      <c r="K2686" s="216" t="s">
        <v>581</v>
      </c>
      <c r="L2686" s="45"/>
      <c r="M2686" s="221" t="s">
        <v>19</v>
      </c>
      <c r="N2686" s="222" t="s">
        <v>40</v>
      </c>
      <c r="O2686" s="85"/>
      <c r="P2686" s="223">
        <f>O2686*H2686</f>
        <v>0</v>
      </c>
      <c r="Q2686" s="223">
        <v>0</v>
      </c>
      <c r="R2686" s="223">
        <f>Q2686*H2686</f>
        <v>0</v>
      </c>
      <c r="S2686" s="223">
        <v>0</v>
      </c>
      <c r="T2686" s="224">
        <f>S2686*H2686</f>
        <v>0</v>
      </c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R2686" s="225" t="s">
        <v>295</v>
      </c>
      <c r="AT2686" s="225" t="s">
        <v>240</v>
      </c>
      <c r="AU2686" s="225" t="s">
        <v>78</v>
      </c>
      <c r="AY2686" s="18" t="s">
        <v>238</v>
      </c>
      <c r="BE2686" s="226">
        <f>IF(N2686="základní",J2686,0)</f>
        <v>0</v>
      </c>
      <c r="BF2686" s="226">
        <f>IF(N2686="snížená",J2686,0)</f>
        <v>0</v>
      </c>
      <c r="BG2686" s="226">
        <f>IF(N2686="zákl. přenesená",J2686,0)</f>
        <v>0</v>
      </c>
      <c r="BH2686" s="226">
        <f>IF(N2686="sníž. přenesená",J2686,0)</f>
        <v>0</v>
      </c>
      <c r="BI2686" s="226">
        <f>IF(N2686="nulová",J2686,0)</f>
        <v>0</v>
      </c>
      <c r="BJ2686" s="18" t="s">
        <v>76</v>
      </c>
      <c r="BK2686" s="226">
        <f>ROUND(I2686*H2686,2)</f>
        <v>0</v>
      </c>
      <c r="BL2686" s="18" t="s">
        <v>295</v>
      </c>
      <c r="BM2686" s="225" t="s">
        <v>2363</v>
      </c>
    </row>
    <row r="2687" s="2" customFormat="1">
      <c r="A2687" s="39"/>
      <c r="B2687" s="40"/>
      <c r="C2687" s="41"/>
      <c r="D2687" s="227" t="s">
        <v>245</v>
      </c>
      <c r="E2687" s="41"/>
      <c r="F2687" s="228" t="s">
        <v>2364</v>
      </c>
      <c r="G2687" s="41"/>
      <c r="H2687" s="41"/>
      <c r="I2687" s="229"/>
      <c r="J2687" s="41"/>
      <c r="K2687" s="41"/>
      <c r="L2687" s="45"/>
      <c r="M2687" s="230"/>
      <c r="N2687" s="231"/>
      <c r="O2687" s="85"/>
      <c r="P2687" s="85"/>
      <c r="Q2687" s="85"/>
      <c r="R2687" s="85"/>
      <c r="S2687" s="85"/>
      <c r="T2687" s="86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T2687" s="18" t="s">
        <v>245</v>
      </c>
      <c r="AU2687" s="18" t="s">
        <v>78</v>
      </c>
    </row>
    <row r="2688" s="2" customFormat="1" ht="33" customHeight="1">
      <c r="A2688" s="39"/>
      <c r="B2688" s="40"/>
      <c r="C2688" s="214" t="s">
        <v>1678</v>
      </c>
      <c r="D2688" s="214" t="s">
        <v>240</v>
      </c>
      <c r="E2688" s="215" t="s">
        <v>2365</v>
      </c>
      <c r="F2688" s="216" t="s">
        <v>2366</v>
      </c>
      <c r="G2688" s="217" t="s">
        <v>1253</v>
      </c>
      <c r="H2688" s="218">
        <v>5</v>
      </c>
      <c r="I2688" s="219"/>
      <c r="J2688" s="220">
        <f>ROUND(I2688*H2688,2)</f>
        <v>0</v>
      </c>
      <c r="K2688" s="216" t="s">
        <v>581</v>
      </c>
      <c r="L2688" s="45"/>
      <c r="M2688" s="221" t="s">
        <v>19</v>
      </c>
      <c r="N2688" s="222" t="s">
        <v>40</v>
      </c>
      <c r="O2688" s="85"/>
      <c r="P2688" s="223">
        <f>O2688*H2688</f>
        <v>0</v>
      </c>
      <c r="Q2688" s="223">
        <v>0</v>
      </c>
      <c r="R2688" s="223">
        <f>Q2688*H2688</f>
        <v>0</v>
      </c>
      <c r="S2688" s="223">
        <v>0</v>
      </c>
      <c r="T2688" s="224">
        <f>S2688*H2688</f>
        <v>0</v>
      </c>
      <c r="U2688" s="39"/>
      <c r="V2688" s="39"/>
      <c r="W2688" s="39"/>
      <c r="X2688" s="39"/>
      <c r="Y2688" s="39"/>
      <c r="Z2688" s="39"/>
      <c r="AA2688" s="39"/>
      <c r="AB2688" s="39"/>
      <c r="AC2688" s="39"/>
      <c r="AD2688" s="39"/>
      <c r="AE2688" s="39"/>
      <c r="AR2688" s="225" t="s">
        <v>295</v>
      </c>
      <c r="AT2688" s="225" t="s">
        <v>240</v>
      </c>
      <c r="AU2688" s="225" t="s">
        <v>78</v>
      </c>
      <c r="AY2688" s="18" t="s">
        <v>238</v>
      </c>
      <c r="BE2688" s="226">
        <f>IF(N2688="základní",J2688,0)</f>
        <v>0</v>
      </c>
      <c r="BF2688" s="226">
        <f>IF(N2688="snížená",J2688,0)</f>
        <v>0</v>
      </c>
      <c r="BG2688" s="226">
        <f>IF(N2688="zákl. přenesená",J2688,0)</f>
        <v>0</v>
      </c>
      <c r="BH2688" s="226">
        <f>IF(N2688="sníž. přenesená",J2688,0)</f>
        <v>0</v>
      </c>
      <c r="BI2688" s="226">
        <f>IF(N2688="nulová",J2688,0)</f>
        <v>0</v>
      </c>
      <c r="BJ2688" s="18" t="s">
        <v>76</v>
      </c>
      <c r="BK2688" s="226">
        <f>ROUND(I2688*H2688,2)</f>
        <v>0</v>
      </c>
      <c r="BL2688" s="18" t="s">
        <v>295</v>
      </c>
      <c r="BM2688" s="225" t="s">
        <v>2367</v>
      </c>
    </row>
    <row r="2689" s="2" customFormat="1">
      <c r="A2689" s="39"/>
      <c r="B2689" s="40"/>
      <c r="C2689" s="41"/>
      <c r="D2689" s="227" t="s">
        <v>245</v>
      </c>
      <c r="E2689" s="41"/>
      <c r="F2689" s="228" t="s">
        <v>2368</v>
      </c>
      <c r="G2689" s="41"/>
      <c r="H2689" s="41"/>
      <c r="I2689" s="229"/>
      <c r="J2689" s="41"/>
      <c r="K2689" s="41"/>
      <c r="L2689" s="45"/>
      <c r="M2689" s="230"/>
      <c r="N2689" s="231"/>
      <c r="O2689" s="85"/>
      <c r="P2689" s="85"/>
      <c r="Q2689" s="85"/>
      <c r="R2689" s="85"/>
      <c r="S2689" s="85"/>
      <c r="T2689" s="86"/>
      <c r="U2689" s="39"/>
      <c r="V2689" s="39"/>
      <c r="W2689" s="39"/>
      <c r="X2689" s="39"/>
      <c r="Y2689" s="39"/>
      <c r="Z2689" s="39"/>
      <c r="AA2689" s="39"/>
      <c r="AB2689" s="39"/>
      <c r="AC2689" s="39"/>
      <c r="AD2689" s="39"/>
      <c r="AE2689" s="39"/>
      <c r="AT2689" s="18" t="s">
        <v>245</v>
      </c>
      <c r="AU2689" s="18" t="s">
        <v>78</v>
      </c>
    </row>
    <row r="2690" s="2" customFormat="1" ht="33" customHeight="1">
      <c r="A2690" s="39"/>
      <c r="B2690" s="40"/>
      <c r="C2690" s="214" t="s">
        <v>2369</v>
      </c>
      <c r="D2690" s="214" t="s">
        <v>240</v>
      </c>
      <c r="E2690" s="215" t="s">
        <v>2370</v>
      </c>
      <c r="F2690" s="216" t="s">
        <v>2371</v>
      </c>
      <c r="G2690" s="217" t="s">
        <v>1253</v>
      </c>
      <c r="H2690" s="218">
        <v>1</v>
      </c>
      <c r="I2690" s="219"/>
      <c r="J2690" s="220">
        <f>ROUND(I2690*H2690,2)</f>
        <v>0</v>
      </c>
      <c r="K2690" s="216" t="s">
        <v>581</v>
      </c>
      <c r="L2690" s="45"/>
      <c r="M2690" s="221" t="s">
        <v>19</v>
      </c>
      <c r="N2690" s="222" t="s">
        <v>40</v>
      </c>
      <c r="O2690" s="85"/>
      <c r="P2690" s="223">
        <f>O2690*H2690</f>
        <v>0</v>
      </c>
      <c r="Q2690" s="223">
        <v>0</v>
      </c>
      <c r="R2690" s="223">
        <f>Q2690*H2690</f>
        <v>0</v>
      </c>
      <c r="S2690" s="223">
        <v>0</v>
      </c>
      <c r="T2690" s="224">
        <f>S2690*H2690</f>
        <v>0</v>
      </c>
      <c r="U2690" s="39"/>
      <c r="V2690" s="39"/>
      <c r="W2690" s="39"/>
      <c r="X2690" s="39"/>
      <c r="Y2690" s="39"/>
      <c r="Z2690" s="39"/>
      <c r="AA2690" s="39"/>
      <c r="AB2690" s="39"/>
      <c r="AC2690" s="39"/>
      <c r="AD2690" s="39"/>
      <c r="AE2690" s="39"/>
      <c r="AR2690" s="225" t="s">
        <v>295</v>
      </c>
      <c r="AT2690" s="225" t="s">
        <v>240</v>
      </c>
      <c r="AU2690" s="225" t="s">
        <v>78</v>
      </c>
      <c r="AY2690" s="18" t="s">
        <v>238</v>
      </c>
      <c r="BE2690" s="226">
        <f>IF(N2690="základní",J2690,0)</f>
        <v>0</v>
      </c>
      <c r="BF2690" s="226">
        <f>IF(N2690="snížená",J2690,0)</f>
        <v>0</v>
      </c>
      <c r="BG2690" s="226">
        <f>IF(N2690="zákl. přenesená",J2690,0)</f>
        <v>0</v>
      </c>
      <c r="BH2690" s="226">
        <f>IF(N2690="sníž. přenesená",J2690,0)</f>
        <v>0</v>
      </c>
      <c r="BI2690" s="226">
        <f>IF(N2690="nulová",J2690,0)</f>
        <v>0</v>
      </c>
      <c r="BJ2690" s="18" t="s">
        <v>76</v>
      </c>
      <c r="BK2690" s="226">
        <f>ROUND(I2690*H2690,2)</f>
        <v>0</v>
      </c>
      <c r="BL2690" s="18" t="s">
        <v>295</v>
      </c>
      <c r="BM2690" s="225" t="s">
        <v>2372</v>
      </c>
    </row>
    <row r="2691" s="2" customFormat="1">
      <c r="A2691" s="39"/>
      <c r="B2691" s="40"/>
      <c r="C2691" s="41"/>
      <c r="D2691" s="227" t="s">
        <v>245</v>
      </c>
      <c r="E2691" s="41"/>
      <c r="F2691" s="228" t="s">
        <v>2373</v>
      </c>
      <c r="G2691" s="41"/>
      <c r="H2691" s="41"/>
      <c r="I2691" s="229"/>
      <c r="J2691" s="41"/>
      <c r="K2691" s="41"/>
      <c r="L2691" s="45"/>
      <c r="M2691" s="230"/>
      <c r="N2691" s="231"/>
      <c r="O2691" s="85"/>
      <c r="P2691" s="85"/>
      <c r="Q2691" s="85"/>
      <c r="R2691" s="85"/>
      <c r="S2691" s="85"/>
      <c r="T2691" s="86"/>
      <c r="U2691" s="39"/>
      <c r="V2691" s="39"/>
      <c r="W2691" s="39"/>
      <c r="X2691" s="39"/>
      <c r="Y2691" s="39"/>
      <c r="Z2691" s="39"/>
      <c r="AA2691" s="39"/>
      <c r="AB2691" s="39"/>
      <c r="AC2691" s="39"/>
      <c r="AD2691" s="39"/>
      <c r="AE2691" s="39"/>
      <c r="AT2691" s="18" t="s">
        <v>245</v>
      </c>
      <c r="AU2691" s="18" t="s">
        <v>78</v>
      </c>
    </row>
    <row r="2692" s="2" customFormat="1" ht="24.15" customHeight="1">
      <c r="A2692" s="39"/>
      <c r="B2692" s="40"/>
      <c r="C2692" s="214" t="s">
        <v>1682</v>
      </c>
      <c r="D2692" s="214" t="s">
        <v>240</v>
      </c>
      <c r="E2692" s="215" t="s">
        <v>2374</v>
      </c>
      <c r="F2692" s="216" t="s">
        <v>2375</v>
      </c>
      <c r="G2692" s="217" t="s">
        <v>1253</v>
      </c>
      <c r="H2692" s="218">
        <v>3</v>
      </c>
      <c r="I2692" s="219"/>
      <c r="J2692" s="220">
        <f>ROUND(I2692*H2692,2)</f>
        <v>0</v>
      </c>
      <c r="K2692" s="216" t="s">
        <v>581</v>
      </c>
      <c r="L2692" s="45"/>
      <c r="M2692" s="221" t="s">
        <v>19</v>
      </c>
      <c r="N2692" s="222" t="s">
        <v>40</v>
      </c>
      <c r="O2692" s="85"/>
      <c r="P2692" s="223">
        <f>O2692*H2692</f>
        <v>0</v>
      </c>
      <c r="Q2692" s="223">
        <v>0</v>
      </c>
      <c r="R2692" s="223">
        <f>Q2692*H2692</f>
        <v>0</v>
      </c>
      <c r="S2692" s="223">
        <v>0</v>
      </c>
      <c r="T2692" s="224">
        <f>S2692*H2692</f>
        <v>0</v>
      </c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39"/>
      <c r="AE2692" s="39"/>
      <c r="AR2692" s="225" t="s">
        <v>295</v>
      </c>
      <c r="AT2692" s="225" t="s">
        <v>240</v>
      </c>
      <c r="AU2692" s="225" t="s">
        <v>78</v>
      </c>
      <c r="AY2692" s="18" t="s">
        <v>238</v>
      </c>
      <c r="BE2692" s="226">
        <f>IF(N2692="základní",J2692,0)</f>
        <v>0</v>
      </c>
      <c r="BF2692" s="226">
        <f>IF(N2692="snížená",J2692,0)</f>
        <v>0</v>
      </c>
      <c r="BG2692" s="226">
        <f>IF(N2692="zákl. přenesená",J2692,0)</f>
        <v>0</v>
      </c>
      <c r="BH2692" s="226">
        <f>IF(N2692="sníž. přenesená",J2692,0)</f>
        <v>0</v>
      </c>
      <c r="BI2692" s="226">
        <f>IF(N2692="nulová",J2692,0)</f>
        <v>0</v>
      </c>
      <c r="BJ2692" s="18" t="s">
        <v>76</v>
      </c>
      <c r="BK2692" s="226">
        <f>ROUND(I2692*H2692,2)</f>
        <v>0</v>
      </c>
      <c r="BL2692" s="18" t="s">
        <v>295</v>
      </c>
      <c r="BM2692" s="225" t="s">
        <v>2376</v>
      </c>
    </row>
    <row r="2693" s="2" customFormat="1">
      <c r="A2693" s="39"/>
      <c r="B2693" s="40"/>
      <c r="C2693" s="41"/>
      <c r="D2693" s="227" t="s">
        <v>245</v>
      </c>
      <c r="E2693" s="41"/>
      <c r="F2693" s="228" t="s">
        <v>2377</v>
      </c>
      <c r="G2693" s="41"/>
      <c r="H2693" s="41"/>
      <c r="I2693" s="229"/>
      <c r="J2693" s="41"/>
      <c r="K2693" s="41"/>
      <c r="L2693" s="45"/>
      <c r="M2693" s="230"/>
      <c r="N2693" s="231"/>
      <c r="O2693" s="85"/>
      <c r="P2693" s="85"/>
      <c r="Q2693" s="85"/>
      <c r="R2693" s="85"/>
      <c r="S2693" s="85"/>
      <c r="T2693" s="86"/>
      <c r="U2693" s="39"/>
      <c r="V2693" s="39"/>
      <c r="W2693" s="39"/>
      <c r="X2693" s="39"/>
      <c r="Y2693" s="39"/>
      <c r="Z2693" s="39"/>
      <c r="AA2693" s="39"/>
      <c r="AB2693" s="39"/>
      <c r="AC2693" s="39"/>
      <c r="AD2693" s="39"/>
      <c r="AE2693" s="39"/>
      <c r="AT2693" s="18" t="s">
        <v>245</v>
      </c>
      <c r="AU2693" s="18" t="s">
        <v>78</v>
      </c>
    </row>
    <row r="2694" s="2" customFormat="1" ht="55.5" customHeight="1">
      <c r="A2694" s="39"/>
      <c r="B2694" s="40"/>
      <c r="C2694" s="214" t="s">
        <v>2378</v>
      </c>
      <c r="D2694" s="214" t="s">
        <v>240</v>
      </c>
      <c r="E2694" s="215" t="s">
        <v>2379</v>
      </c>
      <c r="F2694" s="216" t="s">
        <v>2380</v>
      </c>
      <c r="G2694" s="217" t="s">
        <v>1253</v>
      </c>
      <c r="H2694" s="218">
        <v>1</v>
      </c>
      <c r="I2694" s="219"/>
      <c r="J2694" s="220">
        <f>ROUND(I2694*H2694,2)</f>
        <v>0</v>
      </c>
      <c r="K2694" s="216" t="s">
        <v>581</v>
      </c>
      <c r="L2694" s="45"/>
      <c r="M2694" s="221" t="s">
        <v>19</v>
      </c>
      <c r="N2694" s="222" t="s">
        <v>40</v>
      </c>
      <c r="O2694" s="85"/>
      <c r="P2694" s="223">
        <f>O2694*H2694</f>
        <v>0</v>
      </c>
      <c r="Q2694" s="223">
        <v>0</v>
      </c>
      <c r="R2694" s="223">
        <f>Q2694*H2694</f>
        <v>0</v>
      </c>
      <c r="S2694" s="223">
        <v>0</v>
      </c>
      <c r="T2694" s="224">
        <f>S2694*H2694</f>
        <v>0</v>
      </c>
      <c r="U2694" s="39"/>
      <c r="V2694" s="39"/>
      <c r="W2694" s="39"/>
      <c r="X2694" s="39"/>
      <c r="Y2694" s="39"/>
      <c r="Z2694" s="39"/>
      <c r="AA2694" s="39"/>
      <c r="AB2694" s="39"/>
      <c r="AC2694" s="39"/>
      <c r="AD2694" s="39"/>
      <c r="AE2694" s="39"/>
      <c r="AR2694" s="225" t="s">
        <v>295</v>
      </c>
      <c r="AT2694" s="225" t="s">
        <v>240</v>
      </c>
      <c r="AU2694" s="225" t="s">
        <v>78</v>
      </c>
      <c r="AY2694" s="18" t="s">
        <v>238</v>
      </c>
      <c r="BE2694" s="226">
        <f>IF(N2694="základní",J2694,0)</f>
        <v>0</v>
      </c>
      <c r="BF2694" s="226">
        <f>IF(N2694="snížená",J2694,0)</f>
        <v>0</v>
      </c>
      <c r="BG2694" s="226">
        <f>IF(N2694="zákl. přenesená",J2694,0)</f>
        <v>0</v>
      </c>
      <c r="BH2694" s="226">
        <f>IF(N2694="sníž. přenesená",J2694,0)</f>
        <v>0</v>
      </c>
      <c r="BI2694" s="226">
        <f>IF(N2694="nulová",J2694,0)</f>
        <v>0</v>
      </c>
      <c r="BJ2694" s="18" t="s">
        <v>76</v>
      </c>
      <c r="BK2694" s="226">
        <f>ROUND(I2694*H2694,2)</f>
        <v>0</v>
      </c>
      <c r="BL2694" s="18" t="s">
        <v>295</v>
      </c>
      <c r="BM2694" s="225" t="s">
        <v>2381</v>
      </c>
    </row>
    <row r="2695" s="2" customFormat="1">
      <c r="A2695" s="39"/>
      <c r="B2695" s="40"/>
      <c r="C2695" s="41"/>
      <c r="D2695" s="227" t="s">
        <v>245</v>
      </c>
      <c r="E2695" s="41"/>
      <c r="F2695" s="228" t="s">
        <v>2382</v>
      </c>
      <c r="G2695" s="41"/>
      <c r="H2695" s="41"/>
      <c r="I2695" s="229"/>
      <c r="J2695" s="41"/>
      <c r="K2695" s="41"/>
      <c r="L2695" s="45"/>
      <c r="M2695" s="230"/>
      <c r="N2695" s="231"/>
      <c r="O2695" s="85"/>
      <c r="P2695" s="85"/>
      <c r="Q2695" s="85"/>
      <c r="R2695" s="85"/>
      <c r="S2695" s="85"/>
      <c r="T2695" s="86"/>
      <c r="U2695" s="39"/>
      <c r="V2695" s="39"/>
      <c r="W2695" s="39"/>
      <c r="X2695" s="39"/>
      <c r="Y2695" s="39"/>
      <c r="Z2695" s="39"/>
      <c r="AA2695" s="39"/>
      <c r="AB2695" s="39"/>
      <c r="AC2695" s="39"/>
      <c r="AD2695" s="39"/>
      <c r="AE2695" s="39"/>
      <c r="AT2695" s="18" t="s">
        <v>245</v>
      </c>
      <c r="AU2695" s="18" t="s">
        <v>78</v>
      </c>
    </row>
    <row r="2696" s="2" customFormat="1" ht="24.15" customHeight="1">
      <c r="A2696" s="39"/>
      <c r="B2696" s="40"/>
      <c r="C2696" s="214" t="s">
        <v>1688</v>
      </c>
      <c r="D2696" s="214" t="s">
        <v>240</v>
      </c>
      <c r="E2696" s="215" t="s">
        <v>2383</v>
      </c>
      <c r="F2696" s="216" t="s">
        <v>2384</v>
      </c>
      <c r="G2696" s="217" t="s">
        <v>1253</v>
      </c>
      <c r="H2696" s="218">
        <v>3</v>
      </c>
      <c r="I2696" s="219"/>
      <c r="J2696" s="220">
        <f>ROUND(I2696*H2696,2)</f>
        <v>0</v>
      </c>
      <c r="K2696" s="216" t="s">
        <v>581</v>
      </c>
      <c r="L2696" s="45"/>
      <c r="M2696" s="221" t="s">
        <v>19</v>
      </c>
      <c r="N2696" s="222" t="s">
        <v>40</v>
      </c>
      <c r="O2696" s="85"/>
      <c r="P2696" s="223">
        <f>O2696*H2696</f>
        <v>0</v>
      </c>
      <c r="Q2696" s="223">
        <v>0</v>
      </c>
      <c r="R2696" s="223">
        <f>Q2696*H2696</f>
        <v>0</v>
      </c>
      <c r="S2696" s="223">
        <v>0</v>
      </c>
      <c r="T2696" s="224">
        <f>S2696*H2696</f>
        <v>0</v>
      </c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39"/>
      <c r="AE2696" s="39"/>
      <c r="AR2696" s="225" t="s">
        <v>295</v>
      </c>
      <c r="AT2696" s="225" t="s">
        <v>240</v>
      </c>
      <c r="AU2696" s="225" t="s">
        <v>78</v>
      </c>
      <c r="AY2696" s="18" t="s">
        <v>238</v>
      </c>
      <c r="BE2696" s="226">
        <f>IF(N2696="základní",J2696,0)</f>
        <v>0</v>
      </c>
      <c r="BF2696" s="226">
        <f>IF(N2696="snížená",J2696,0)</f>
        <v>0</v>
      </c>
      <c r="BG2696" s="226">
        <f>IF(N2696="zákl. přenesená",J2696,0)</f>
        <v>0</v>
      </c>
      <c r="BH2696" s="226">
        <f>IF(N2696="sníž. přenesená",J2696,0)</f>
        <v>0</v>
      </c>
      <c r="BI2696" s="226">
        <f>IF(N2696="nulová",J2696,0)</f>
        <v>0</v>
      </c>
      <c r="BJ2696" s="18" t="s">
        <v>76</v>
      </c>
      <c r="BK2696" s="226">
        <f>ROUND(I2696*H2696,2)</f>
        <v>0</v>
      </c>
      <c r="BL2696" s="18" t="s">
        <v>295</v>
      </c>
      <c r="BM2696" s="225" t="s">
        <v>2385</v>
      </c>
    </row>
    <row r="2697" s="2" customFormat="1">
      <c r="A2697" s="39"/>
      <c r="B2697" s="40"/>
      <c r="C2697" s="41"/>
      <c r="D2697" s="227" t="s">
        <v>245</v>
      </c>
      <c r="E2697" s="41"/>
      <c r="F2697" s="228" t="s">
        <v>2386</v>
      </c>
      <c r="G2697" s="41"/>
      <c r="H2697" s="41"/>
      <c r="I2697" s="229"/>
      <c r="J2697" s="41"/>
      <c r="K2697" s="41"/>
      <c r="L2697" s="45"/>
      <c r="M2697" s="230"/>
      <c r="N2697" s="231"/>
      <c r="O2697" s="85"/>
      <c r="P2697" s="85"/>
      <c r="Q2697" s="85"/>
      <c r="R2697" s="85"/>
      <c r="S2697" s="85"/>
      <c r="T2697" s="86"/>
      <c r="U2697" s="39"/>
      <c r="V2697" s="39"/>
      <c r="W2697" s="39"/>
      <c r="X2697" s="39"/>
      <c r="Y2697" s="39"/>
      <c r="Z2697" s="39"/>
      <c r="AA2697" s="39"/>
      <c r="AB2697" s="39"/>
      <c r="AC2697" s="39"/>
      <c r="AD2697" s="39"/>
      <c r="AE2697" s="39"/>
      <c r="AT2697" s="18" t="s">
        <v>245</v>
      </c>
      <c r="AU2697" s="18" t="s">
        <v>78</v>
      </c>
    </row>
    <row r="2698" s="2" customFormat="1" ht="37.8" customHeight="1">
      <c r="A2698" s="39"/>
      <c r="B2698" s="40"/>
      <c r="C2698" s="214" t="s">
        <v>2387</v>
      </c>
      <c r="D2698" s="214" t="s">
        <v>240</v>
      </c>
      <c r="E2698" s="215" t="s">
        <v>2388</v>
      </c>
      <c r="F2698" s="216" t="s">
        <v>2389</v>
      </c>
      <c r="G2698" s="217" t="s">
        <v>1253</v>
      </c>
      <c r="H2698" s="218">
        <v>1</v>
      </c>
      <c r="I2698" s="219"/>
      <c r="J2698" s="220">
        <f>ROUND(I2698*H2698,2)</f>
        <v>0</v>
      </c>
      <c r="K2698" s="216" t="s">
        <v>581</v>
      </c>
      <c r="L2698" s="45"/>
      <c r="M2698" s="221" t="s">
        <v>19</v>
      </c>
      <c r="N2698" s="222" t="s">
        <v>40</v>
      </c>
      <c r="O2698" s="85"/>
      <c r="P2698" s="223">
        <f>O2698*H2698</f>
        <v>0</v>
      </c>
      <c r="Q2698" s="223">
        <v>0</v>
      </c>
      <c r="R2698" s="223">
        <f>Q2698*H2698</f>
        <v>0</v>
      </c>
      <c r="S2698" s="223">
        <v>0</v>
      </c>
      <c r="T2698" s="224">
        <f>S2698*H2698</f>
        <v>0</v>
      </c>
      <c r="U2698" s="39"/>
      <c r="V2698" s="39"/>
      <c r="W2698" s="39"/>
      <c r="X2698" s="39"/>
      <c r="Y2698" s="39"/>
      <c r="Z2698" s="39"/>
      <c r="AA2698" s="39"/>
      <c r="AB2698" s="39"/>
      <c r="AC2698" s="39"/>
      <c r="AD2698" s="39"/>
      <c r="AE2698" s="39"/>
      <c r="AR2698" s="225" t="s">
        <v>295</v>
      </c>
      <c r="AT2698" s="225" t="s">
        <v>240</v>
      </c>
      <c r="AU2698" s="225" t="s">
        <v>78</v>
      </c>
      <c r="AY2698" s="18" t="s">
        <v>238</v>
      </c>
      <c r="BE2698" s="226">
        <f>IF(N2698="základní",J2698,0)</f>
        <v>0</v>
      </c>
      <c r="BF2698" s="226">
        <f>IF(N2698="snížená",J2698,0)</f>
        <v>0</v>
      </c>
      <c r="BG2698" s="226">
        <f>IF(N2698="zákl. přenesená",J2698,0)</f>
        <v>0</v>
      </c>
      <c r="BH2698" s="226">
        <f>IF(N2698="sníž. přenesená",J2698,0)</f>
        <v>0</v>
      </c>
      <c r="BI2698" s="226">
        <f>IF(N2698="nulová",J2698,0)</f>
        <v>0</v>
      </c>
      <c r="BJ2698" s="18" t="s">
        <v>76</v>
      </c>
      <c r="BK2698" s="226">
        <f>ROUND(I2698*H2698,2)</f>
        <v>0</v>
      </c>
      <c r="BL2698" s="18" t="s">
        <v>295</v>
      </c>
      <c r="BM2698" s="225" t="s">
        <v>2390</v>
      </c>
    </row>
    <row r="2699" s="2" customFormat="1">
      <c r="A2699" s="39"/>
      <c r="B2699" s="40"/>
      <c r="C2699" s="41"/>
      <c r="D2699" s="227" t="s">
        <v>245</v>
      </c>
      <c r="E2699" s="41"/>
      <c r="F2699" s="228" t="s">
        <v>2391</v>
      </c>
      <c r="G2699" s="41"/>
      <c r="H2699" s="41"/>
      <c r="I2699" s="229"/>
      <c r="J2699" s="41"/>
      <c r="K2699" s="41"/>
      <c r="L2699" s="45"/>
      <c r="M2699" s="230"/>
      <c r="N2699" s="231"/>
      <c r="O2699" s="85"/>
      <c r="P2699" s="85"/>
      <c r="Q2699" s="85"/>
      <c r="R2699" s="85"/>
      <c r="S2699" s="85"/>
      <c r="T2699" s="86"/>
      <c r="U2699" s="39"/>
      <c r="V2699" s="39"/>
      <c r="W2699" s="39"/>
      <c r="X2699" s="39"/>
      <c r="Y2699" s="39"/>
      <c r="Z2699" s="39"/>
      <c r="AA2699" s="39"/>
      <c r="AB2699" s="39"/>
      <c r="AC2699" s="39"/>
      <c r="AD2699" s="39"/>
      <c r="AE2699" s="39"/>
      <c r="AT2699" s="18" t="s">
        <v>245</v>
      </c>
      <c r="AU2699" s="18" t="s">
        <v>78</v>
      </c>
    </row>
    <row r="2700" s="2" customFormat="1" ht="37.8" customHeight="1">
      <c r="A2700" s="39"/>
      <c r="B2700" s="40"/>
      <c r="C2700" s="214" t="s">
        <v>1693</v>
      </c>
      <c r="D2700" s="214" t="s">
        <v>240</v>
      </c>
      <c r="E2700" s="215" t="s">
        <v>2392</v>
      </c>
      <c r="F2700" s="216" t="s">
        <v>2393</v>
      </c>
      <c r="G2700" s="217" t="s">
        <v>1253</v>
      </c>
      <c r="H2700" s="218">
        <v>1</v>
      </c>
      <c r="I2700" s="219"/>
      <c r="J2700" s="220">
        <f>ROUND(I2700*H2700,2)</f>
        <v>0</v>
      </c>
      <c r="K2700" s="216" t="s">
        <v>581</v>
      </c>
      <c r="L2700" s="45"/>
      <c r="M2700" s="221" t="s">
        <v>19</v>
      </c>
      <c r="N2700" s="222" t="s">
        <v>40</v>
      </c>
      <c r="O2700" s="85"/>
      <c r="P2700" s="223">
        <f>O2700*H2700</f>
        <v>0</v>
      </c>
      <c r="Q2700" s="223">
        <v>0</v>
      </c>
      <c r="R2700" s="223">
        <f>Q2700*H2700</f>
        <v>0</v>
      </c>
      <c r="S2700" s="223">
        <v>0</v>
      </c>
      <c r="T2700" s="224">
        <f>S2700*H2700</f>
        <v>0</v>
      </c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R2700" s="225" t="s">
        <v>295</v>
      </c>
      <c r="AT2700" s="225" t="s">
        <v>240</v>
      </c>
      <c r="AU2700" s="225" t="s">
        <v>78</v>
      </c>
      <c r="AY2700" s="18" t="s">
        <v>238</v>
      </c>
      <c r="BE2700" s="226">
        <f>IF(N2700="základní",J2700,0)</f>
        <v>0</v>
      </c>
      <c r="BF2700" s="226">
        <f>IF(N2700="snížená",J2700,0)</f>
        <v>0</v>
      </c>
      <c r="BG2700" s="226">
        <f>IF(N2700="zákl. přenesená",J2700,0)</f>
        <v>0</v>
      </c>
      <c r="BH2700" s="226">
        <f>IF(N2700="sníž. přenesená",J2700,0)</f>
        <v>0</v>
      </c>
      <c r="BI2700" s="226">
        <f>IF(N2700="nulová",J2700,0)</f>
        <v>0</v>
      </c>
      <c r="BJ2700" s="18" t="s">
        <v>76</v>
      </c>
      <c r="BK2700" s="226">
        <f>ROUND(I2700*H2700,2)</f>
        <v>0</v>
      </c>
      <c r="BL2700" s="18" t="s">
        <v>295</v>
      </c>
      <c r="BM2700" s="225" t="s">
        <v>2394</v>
      </c>
    </row>
    <row r="2701" s="2" customFormat="1">
      <c r="A2701" s="39"/>
      <c r="B2701" s="40"/>
      <c r="C2701" s="41"/>
      <c r="D2701" s="227" t="s">
        <v>245</v>
      </c>
      <c r="E2701" s="41"/>
      <c r="F2701" s="228" t="s">
        <v>2395</v>
      </c>
      <c r="G2701" s="41"/>
      <c r="H2701" s="41"/>
      <c r="I2701" s="229"/>
      <c r="J2701" s="41"/>
      <c r="K2701" s="41"/>
      <c r="L2701" s="45"/>
      <c r="M2701" s="230"/>
      <c r="N2701" s="231"/>
      <c r="O2701" s="85"/>
      <c r="P2701" s="85"/>
      <c r="Q2701" s="85"/>
      <c r="R2701" s="85"/>
      <c r="S2701" s="85"/>
      <c r="T2701" s="86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39"/>
      <c r="AE2701" s="39"/>
      <c r="AT2701" s="18" t="s">
        <v>245</v>
      </c>
      <c r="AU2701" s="18" t="s">
        <v>78</v>
      </c>
    </row>
    <row r="2702" s="2" customFormat="1" ht="66.75" customHeight="1">
      <c r="A2702" s="39"/>
      <c r="B2702" s="40"/>
      <c r="C2702" s="214" t="s">
        <v>2396</v>
      </c>
      <c r="D2702" s="214" t="s">
        <v>240</v>
      </c>
      <c r="E2702" s="215" t="s">
        <v>2397</v>
      </c>
      <c r="F2702" s="216" t="s">
        <v>2398</v>
      </c>
      <c r="G2702" s="217" t="s">
        <v>1253</v>
      </c>
      <c r="H2702" s="218">
        <v>1</v>
      </c>
      <c r="I2702" s="219"/>
      <c r="J2702" s="220">
        <f>ROUND(I2702*H2702,2)</f>
        <v>0</v>
      </c>
      <c r="K2702" s="216" t="s">
        <v>581</v>
      </c>
      <c r="L2702" s="45"/>
      <c r="M2702" s="221" t="s">
        <v>19</v>
      </c>
      <c r="N2702" s="222" t="s">
        <v>40</v>
      </c>
      <c r="O2702" s="85"/>
      <c r="P2702" s="223">
        <f>O2702*H2702</f>
        <v>0</v>
      </c>
      <c r="Q2702" s="223">
        <v>0</v>
      </c>
      <c r="R2702" s="223">
        <f>Q2702*H2702</f>
        <v>0</v>
      </c>
      <c r="S2702" s="223">
        <v>0</v>
      </c>
      <c r="T2702" s="224">
        <f>S2702*H2702</f>
        <v>0</v>
      </c>
      <c r="U2702" s="39"/>
      <c r="V2702" s="39"/>
      <c r="W2702" s="39"/>
      <c r="X2702" s="39"/>
      <c r="Y2702" s="39"/>
      <c r="Z2702" s="39"/>
      <c r="AA2702" s="39"/>
      <c r="AB2702" s="39"/>
      <c r="AC2702" s="39"/>
      <c r="AD2702" s="39"/>
      <c r="AE2702" s="39"/>
      <c r="AR2702" s="225" t="s">
        <v>295</v>
      </c>
      <c r="AT2702" s="225" t="s">
        <v>240</v>
      </c>
      <c r="AU2702" s="225" t="s">
        <v>78</v>
      </c>
      <c r="AY2702" s="18" t="s">
        <v>238</v>
      </c>
      <c r="BE2702" s="226">
        <f>IF(N2702="základní",J2702,0)</f>
        <v>0</v>
      </c>
      <c r="BF2702" s="226">
        <f>IF(N2702="snížená",J2702,0)</f>
        <v>0</v>
      </c>
      <c r="BG2702" s="226">
        <f>IF(N2702="zákl. přenesená",J2702,0)</f>
        <v>0</v>
      </c>
      <c r="BH2702" s="226">
        <f>IF(N2702="sníž. přenesená",J2702,0)</f>
        <v>0</v>
      </c>
      <c r="BI2702" s="226">
        <f>IF(N2702="nulová",J2702,0)</f>
        <v>0</v>
      </c>
      <c r="BJ2702" s="18" t="s">
        <v>76</v>
      </c>
      <c r="BK2702" s="226">
        <f>ROUND(I2702*H2702,2)</f>
        <v>0</v>
      </c>
      <c r="BL2702" s="18" t="s">
        <v>295</v>
      </c>
      <c r="BM2702" s="225" t="s">
        <v>2399</v>
      </c>
    </row>
    <row r="2703" s="2" customFormat="1">
      <c r="A2703" s="39"/>
      <c r="B2703" s="40"/>
      <c r="C2703" s="41"/>
      <c r="D2703" s="227" t="s">
        <v>245</v>
      </c>
      <c r="E2703" s="41"/>
      <c r="F2703" s="228" t="s">
        <v>2400</v>
      </c>
      <c r="G2703" s="41"/>
      <c r="H2703" s="41"/>
      <c r="I2703" s="229"/>
      <c r="J2703" s="41"/>
      <c r="K2703" s="41"/>
      <c r="L2703" s="45"/>
      <c r="M2703" s="230"/>
      <c r="N2703" s="231"/>
      <c r="O2703" s="85"/>
      <c r="P2703" s="85"/>
      <c r="Q2703" s="85"/>
      <c r="R2703" s="85"/>
      <c r="S2703" s="85"/>
      <c r="T2703" s="86"/>
      <c r="U2703" s="39"/>
      <c r="V2703" s="39"/>
      <c r="W2703" s="39"/>
      <c r="X2703" s="39"/>
      <c r="Y2703" s="39"/>
      <c r="Z2703" s="39"/>
      <c r="AA2703" s="39"/>
      <c r="AB2703" s="39"/>
      <c r="AC2703" s="39"/>
      <c r="AD2703" s="39"/>
      <c r="AE2703" s="39"/>
      <c r="AT2703" s="18" t="s">
        <v>245</v>
      </c>
      <c r="AU2703" s="18" t="s">
        <v>78</v>
      </c>
    </row>
    <row r="2704" s="2" customFormat="1" ht="66.75" customHeight="1">
      <c r="A2704" s="39"/>
      <c r="B2704" s="40"/>
      <c r="C2704" s="214" t="s">
        <v>1700</v>
      </c>
      <c r="D2704" s="214" t="s">
        <v>240</v>
      </c>
      <c r="E2704" s="215" t="s">
        <v>2401</v>
      </c>
      <c r="F2704" s="216" t="s">
        <v>2402</v>
      </c>
      <c r="G2704" s="217" t="s">
        <v>1253</v>
      </c>
      <c r="H2704" s="218">
        <v>1</v>
      </c>
      <c r="I2704" s="219"/>
      <c r="J2704" s="220">
        <f>ROUND(I2704*H2704,2)</f>
        <v>0</v>
      </c>
      <c r="K2704" s="216" t="s">
        <v>581</v>
      </c>
      <c r="L2704" s="45"/>
      <c r="M2704" s="221" t="s">
        <v>19</v>
      </c>
      <c r="N2704" s="222" t="s">
        <v>40</v>
      </c>
      <c r="O2704" s="85"/>
      <c r="P2704" s="223">
        <f>O2704*H2704</f>
        <v>0</v>
      </c>
      <c r="Q2704" s="223">
        <v>0</v>
      </c>
      <c r="R2704" s="223">
        <f>Q2704*H2704</f>
        <v>0</v>
      </c>
      <c r="S2704" s="223">
        <v>0</v>
      </c>
      <c r="T2704" s="224">
        <f>S2704*H2704</f>
        <v>0</v>
      </c>
      <c r="U2704" s="39"/>
      <c r="V2704" s="39"/>
      <c r="W2704" s="39"/>
      <c r="X2704" s="39"/>
      <c r="Y2704" s="39"/>
      <c r="Z2704" s="39"/>
      <c r="AA2704" s="39"/>
      <c r="AB2704" s="39"/>
      <c r="AC2704" s="39"/>
      <c r="AD2704" s="39"/>
      <c r="AE2704" s="39"/>
      <c r="AR2704" s="225" t="s">
        <v>295</v>
      </c>
      <c r="AT2704" s="225" t="s">
        <v>240</v>
      </c>
      <c r="AU2704" s="225" t="s">
        <v>78</v>
      </c>
      <c r="AY2704" s="18" t="s">
        <v>238</v>
      </c>
      <c r="BE2704" s="226">
        <f>IF(N2704="základní",J2704,0)</f>
        <v>0</v>
      </c>
      <c r="BF2704" s="226">
        <f>IF(N2704="snížená",J2704,0)</f>
        <v>0</v>
      </c>
      <c r="BG2704" s="226">
        <f>IF(N2704="zákl. přenesená",J2704,0)</f>
        <v>0</v>
      </c>
      <c r="BH2704" s="226">
        <f>IF(N2704="sníž. přenesená",J2704,0)</f>
        <v>0</v>
      </c>
      <c r="BI2704" s="226">
        <f>IF(N2704="nulová",J2704,0)</f>
        <v>0</v>
      </c>
      <c r="BJ2704" s="18" t="s">
        <v>76</v>
      </c>
      <c r="BK2704" s="226">
        <f>ROUND(I2704*H2704,2)</f>
        <v>0</v>
      </c>
      <c r="BL2704" s="18" t="s">
        <v>295</v>
      </c>
      <c r="BM2704" s="225" t="s">
        <v>2403</v>
      </c>
    </row>
    <row r="2705" s="2" customFormat="1">
      <c r="A2705" s="39"/>
      <c r="B2705" s="40"/>
      <c r="C2705" s="41"/>
      <c r="D2705" s="227" t="s">
        <v>245</v>
      </c>
      <c r="E2705" s="41"/>
      <c r="F2705" s="228" t="s">
        <v>2404</v>
      </c>
      <c r="G2705" s="41"/>
      <c r="H2705" s="41"/>
      <c r="I2705" s="229"/>
      <c r="J2705" s="41"/>
      <c r="K2705" s="41"/>
      <c r="L2705" s="45"/>
      <c r="M2705" s="230"/>
      <c r="N2705" s="231"/>
      <c r="O2705" s="85"/>
      <c r="P2705" s="85"/>
      <c r="Q2705" s="85"/>
      <c r="R2705" s="85"/>
      <c r="S2705" s="85"/>
      <c r="T2705" s="86"/>
      <c r="U2705" s="39"/>
      <c r="V2705" s="39"/>
      <c r="W2705" s="39"/>
      <c r="X2705" s="39"/>
      <c r="Y2705" s="39"/>
      <c r="Z2705" s="39"/>
      <c r="AA2705" s="39"/>
      <c r="AB2705" s="39"/>
      <c r="AC2705" s="39"/>
      <c r="AD2705" s="39"/>
      <c r="AE2705" s="39"/>
      <c r="AT2705" s="18" t="s">
        <v>245</v>
      </c>
      <c r="AU2705" s="18" t="s">
        <v>78</v>
      </c>
    </row>
    <row r="2706" s="2" customFormat="1" ht="33" customHeight="1">
      <c r="A2706" s="39"/>
      <c r="B2706" s="40"/>
      <c r="C2706" s="214" t="s">
        <v>2405</v>
      </c>
      <c r="D2706" s="214" t="s">
        <v>240</v>
      </c>
      <c r="E2706" s="215" t="s">
        <v>2406</v>
      </c>
      <c r="F2706" s="216" t="s">
        <v>2407</v>
      </c>
      <c r="G2706" s="217" t="s">
        <v>1253</v>
      </c>
      <c r="H2706" s="218">
        <v>6</v>
      </c>
      <c r="I2706" s="219"/>
      <c r="J2706" s="220">
        <f>ROUND(I2706*H2706,2)</f>
        <v>0</v>
      </c>
      <c r="K2706" s="216" t="s">
        <v>581</v>
      </c>
      <c r="L2706" s="45"/>
      <c r="M2706" s="221" t="s">
        <v>19</v>
      </c>
      <c r="N2706" s="222" t="s">
        <v>40</v>
      </c>
      <c r="O2706" s="85"/>
      <c r="P2706" s="223">
        <f>O2706*H2706</f>
        <v>0</v>
      </c>
      <c r="Q2706" s="223">
        <v>0</v>
      </c>
      <c r="R2706" s="223">
        <f>Q2706*H2706</f>
        <v>0</v>
      </c>
      <c r="S2706" s="223">
        <v>0</v>
      </c>
      <c r="T2706" s="224">
        <f>S2706*H2706</f>
        <v>0</v>
      </c>
      <c r="U2706" s="39"/>
      <c r="V2706" s="39"/>
      <c r="W2706" s="39"/>
      <c r="X2706" s="39"/>
      <c r="Y2706" s="39"/>
      <c r="Z2706" s="39"/>
      <c r="AA2706" s="39"/>
      <c r="AB2706" s="39"/>
      <c r="AC2706" s="39"/>
      <c r="AD2706" s="39"/>
      <c r="AE2706" s="39"/>
      <c r="AR2706" s="225" t="s">
        <v>295</v>
      </c>
      <c r="AT2706" s="225" t="s">
        <v>240</v>
      </c>
      <c r="AU2706" s="225" t="s">
        <v>78</v>
      </c>
      <c r="AY2706" s="18" t="s">
        <v>238</v>
      </c>
      <c r="BE2706" s="226">
        <f>IF(N2706="základní",J2706,0)</f>
        <v>0</v>
      </c>
      <c r="BF2706" s="226">
        <f>IF(N2706="snížená",J2706,0)</f>
        <v>0</v>
      </c>
      <c r="BG2706" s="226">
        <f>IF(N2706="zákl. přenesená",J2706,0)</f>
        <v>0</v>
      </c>
      <c r="BH2706" s="226">
        <f>IF(N2706="sníž. přenesená",J2706,0)</f>
        <v>0</v>
      </c>
      <c r="BI2706" s="226">
        <f>IF(N2706="nulová",J2706,0)</f>
        <v>0</v>
      </c>
      <c r="BJ2706" s="18" t="s">
        <v>76</v>
      </c>
      <c r="BK2706" s="226">
        <f>ROUND(I2706*H2706,2)</f>
        <v>0</v>
      </c>
      <c r="BL2706" s="18" t="s">
        <v>295</v>
      </c>
      <c r="BM2706" s="225" t="s">
        <v>2408</v>
      </c>
    </row>
    <row r="2707" s="2" customFormat="1">
      <c r="A2707" s="39"/>
      <c r="B2707" s="40"/>
      <c r="C2707" s="41"/>
      <c r="D2707" s="227" t="s">
        <v>245</v>
      </c>
      <c r="E2707" s="41"/>
      <c r="F2707" s="228" t="s">
        <v>2409</v>
      </c>
      <c r="G2707" s="41"/>
      <c r="H2707" s="41"/>
      <c r="I2707" s="229"/>
      <c r="J2707" s="41"/>
      <c r="K2707" s="41"/>
      <c r="L2707" s="45"/>
      <c r="M2707" s="230"/>
      <c r="N2707" s="231"/>
      <c r="O2707" s="85"/>
      <c r="P2707" s="85"/>
      <c r="Q2707" s="85"/>
      <c r="R2707" s="85"/>
      <c r="S2707" s="85"/>
      <c r="T2707" s="86"/>
      <c r="U2707" s="39"/>
      <c r="V2707" s="39"/>
      <c r="W2707" s="39"/>
      <c r="X2707" s="39"/>
      <c r="Y2707" s="39"/>
      <c r="Z2707" s="39"/>
      <c r="AA2707" s="39"/>
      <c r="AB2707" s="39"/>
      <c r="AC2707" s="39"/>
      <c r="AD2707" s="39"/>
      <c r="AE2707" s="39"/>
      <c r="AT2707" s="18" t="s">
        <v>245</v>
      </c>
      <c r="AU2707" s="18" t="s">
        <v>78</v>
      </c>
    </row>
    <row r="2708" s="2" customFormat="1" ht="24.15" customHeight="1">
      <c r="A2708" s="39"/>
      <c r="B2708" s="40"/>
      <c r="C2708" s="214" t="s">
        <v>1818</v>
      </c>
      <c r="D2708" s="214" t="s">
        <v>240</v>
      </c>
      <c r="E2708" s="215" t="s">
        <v>2410</v>
      </c>
      <c r="F2708" s="216" t="s">
        <v>2411</v>
      </c>
      <c r="G2708" s="217" t="s">
        <v>1253</v>
      </c>
      <c r="H2708" s="218">
        <v>4</v>
      </c>
      <c r="I2708" s="219"/>
      <c r="J2708" s="220">
        <f>ROUND(I2708*H2708,2)</f>
        <v>0</v>
      </c>
      <c r="K2708" s="216" t="s">
        <v>581</v>
      </c>
      <c r="L2708" s="45"/>
      <c r="M2708" s="221" t="s">
        <v>19</v>
      </c>
      <c r="N2708" s="222" t="s">
        <v>40</v>
      </c>
      <c r="O2708" s="85"/>
      <c r="P2708" s="223">
        <f>O2708*H2708</f>
        <v>0</v>
      </c>
      <c r="Q2708" s="223">
        <v>0</v>
      </c>
      <c r="R2708" s="223">
        <f>Q2708*H2708</f>
        <v>0</v>
      </c>
      <c r="S2708" s="223">
        <v>0</v>
      </c>
      <c r="T2708" s="224">
        <f>S2708*H2708</f>
        <v>0</v>
      </c>
      <c r="U2708" s="39"/>
      <c r="V2708" s="39"/>
      <c r="W2708" s="39"/>
      <c r="X2708" s="39"/>
      <c r="Y2708" s="39"/>
      <c r="Z2708" s="39"/>
      <c r="AA2708" s="39"/>
      <c r="AB2708" s="39"/>
      <c r="AC2708" s="39"/>
      <c r="AD2708" s="39"/>
      <c r="AE2708" s="39"/>
      <c r="AR2708" s="225" t="s">
        <v>295</v>
      </c>
      <c r="AT2708" s="225" t="s">
        <v>240</v>
      </c>
      <c r="AU2708" s="225" t="s">
        <v>78</v>
      </c>
      <c r="AY2708" s="18" t="s">
        <v>238</v>
      </c>
      <c r="BE2708" s="226">
        <f>IF(N2708="základní",J2708,0)</f>
        <v>0</v>
      </c>
      <c r="BF2708" s="226">
        <f>IF(N2708="snížená",J2708,0)</f>
        <v>0</v>
      </c>
      <c r="BG2708" s="226">
        <f>IF(N2708="zákl. přenesená",J2708,0)</f>
        <v>0</v>
      </c>
      <c r="BH2708" s="226">
        <f>IF(N2708="sníž. přenesená",J2708,0)</f>
        <v>0</v>
      </c>
      <c r="BI2708" s="226">
        <f>IF(N2708="nulová",J2708,0)</f>
        <v>0</v>
      </c>
      <c r="BJ2708" s="18" t="s">
        <v>76</v>
      </c>
      <c r="BK2708" s="226">
        <f>ROUND(I2708*H2708,2)</f>
        <v>0</v>
      </c>
      <c r="BL2708" s="18" t="s">
        <v>295</v>
      </c>
      <c r="BM2708" s="225" t="s">
        <v>2412</v>
      </c>
    </row>
    <row r="2709" s="2" customFormat="1">
      <c r="A2709" s="39"/>
      <c r="B2709" s="40"/>
      <c r="C2709" s="41"/>
      <c r="D2709" s="227" t="s">
        <v>245</v>
      </c>
      <c r="E2709" s="41"/>
      <c r="F2709" s="228" t="s">
        <v>2413</v>
      </c>
      <c r="G2709" s="41"/>
      <c r="H2709" s="41"/>
      <c r="I2709" s="229"/>
      <c r="J2709" s="41"/>
      <c r="K2709" s="41"/>
      <c r="L2709" s="45"/>
      <c r="M2709" s="230"/>
      <c r="N2709" s="231"/>
      <c r="O2709" s="85"/>
      <c r="P2709" s="85"/>
      <c r="Q2709" s="85"/>
      <c r="R2709" s="85"/>
      <c r="S2709" s="85"/>
      <c r="T2709" s="86"/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T2709" s="18" t="s">
        <v>245</v>
      </c>
      <c r="AU2709" s="18" t="s">
        <v>78</v>
      </c>
    </row>
    <row r="2710" s="2" customFormat="1" ht="33" customHeight="1">
      <c r="A2710" s="39"/>
      <c r="B2710" s="40"/>
      <c r="C2710" s="214" t="s">
        <v>2414</v>
      </c>
      <c r="D2710" s="214" t="s">
        <v>240</v>
      </c>
      <c r="E2710" s="215" t="s">
        <v>2415</v>
      </c>
      <c r="F2710" s="216" t="s">
        <v>2416</v>
      </c>
      <c r="G2710" s="217" t="s">
        <v>1253</v>
      </c>
      <c r="H2710" s="218">
        <v>1</v>
      </c>
      <c r="I2710" s="219"/>
      <c r="J2710" s="220">
        <f>ROUND(I2710*H2710,2)</f>
        <v>0</v>
      </c>
      <c r="K2710" s="216" t="s">
        <v>581</v>
      </c>
      <c r="L2710" s="45"/>
      <c r="M2710" s="221" t="s">
        <v>19</v>
      </c>
      <c r="N2710" s="222" t="s">
        <v>40</v>
      </c>
      <c r="O2710" s="85"/>
      <c r="P2710" s="223">
        <f>O2710*H2710</f>
        <v>0</v>
      </c>
      <c r="Q2710" s="223">
        <v>0</v>
      </c>
      <c r="R2710" s="223">
        <f>Q2710*H2710</f>
        <v>0</v>
      </c>
      <c r="S2710" s="223">
        <v>0</v>
      </c>
      <c r="T2710" s="224">
        <f>S2710*H2710</f>
        <v>0</v>
      </c>
      <c r="U2710" s="39"/>
      <c r="V2710" s="39"/>
      <c r="W2710" s="39"/>
      <c r="X2710" s="39"/>
      <c r="Y2710" s="39"/>
      <c r="Z2710" s="39"/>
      <c r="AA2710" s="39"/>
      <c r="AB2710" s="39"/>
      <c r="AC2710" s="39"/>
      <c r="AD2710" s="39"/>
      <c r="AE2710" s="39"/>
      <c r="AR2710" s="225" t="s">
        <v>295</v>
      </c>
      <c r="AT2710" s="225" t="s">
        <v>240</v>
      </c>
      <c r="AU2710" s="225" t="s">
        <v>78</v>
      </c>
      <c r="AY2710" s="18" t="s">
        <v>238</v>
      </c>
      <c r="BE2710" s="226">
        <f>IF(N2710="základní",J2710,0)</f>
        <v>0</v>
      </c>
      <c r="BF2710" s="226">
        <f>IF(N2710="snížená",J2710,0)</f>
        <v>0</v>
      </c>
      <c r="BG2710" s="226">
        <f>IF(N2710="zákl. přenesená",J2710,0)</f>
        <v>0</v>
      </c>
      <c r="BH2710" s="226">
        <f>IF(N2710="sníž. přenesená",J2710,0)</f>
        <v>0</v>
      </c>
      <c r="BI2710" s="226">
        <f>IF(N2710="nulová",J2710,0)</f>
        <v>0</v>
      </c>
      <c r="BJ2710" s="18" t="s">
        <v>76</v>
      </c>
      <c r="BK2710" s="226">
        <f>ROUND(I2710*H2710,2)</f>
        <v>0</v>
      </c>
      <c r="BL2710" s="18" t="s">
        <v>295</v>
      </c>
      <c r="BM2710" s="225" t="s">
        <v>2417</v>
      </c>
    </row>
    <row r="2711" s="2" customFormat="1">
      <c r="A2711" s="39"/>
      <c r="B2711" s="40"/>
      <c r="C2711" s="41"/>
      <c r="D2711" s="227" t="s">
        <v>245</v>
      </c>
      <c r="E2711" s="41"/>
      <c r="F2711" s="228" t="s">
        <v>2418</v>
      </c>
      <c r="G2711" s="41"/>
      <c r="H2711" s="41"/>
      <c r="I2711" s="229"/>
      <c r="J2711" s="41"/>
      <c r="K2711" s="41"/>
      <c r="L2711" s="45"/>
      <c r="M2711" s="230"/>
      <c r="N2711" s="231"/>
      <c r="O2711" s="85"/>
      <c r="P2711" s="85"/>
      <c r="Q2711" s="85"/>
      <c r="R2711" s="85"/>
      <c r="S2711" s="85"/>
      <c r="T2711" s="86"/>
      <c r="U2711" s="39"/>
      <c r="V2711" s="39"/>
      <c r="W2711" s="39"/>
      <c r="X2711" s="39"/>
      <c r="Y2711" s="39"/>
      <c r="Z2711" s="39"/>
      <c r="AA2711" s="39"/>
      <c r="AB2711" s="39"/>
      <c r="AC2711" s="39"/>
      <c r="AD2711" s="39"/>
      <c r="AE2711" s="39"/>
      <c r="AT2711" s="18" t="s">
        <v>245</v>
      </c>
      <c r="AU2711" s="18" t="s">
        <v>78</v>
      </c>
    </row>
    <row r="2712" s="2" customFormat="1" ht="24.15" customHeight="1">
      <c r="A2712" s="39"/>
      <c r="B2712" s="40"/>
      <c r="C2712" s="214" t="s">
        <v>1823</v>
      </c>
      <c r="D2712" s="214" t="s">
        <v>240</v>
      </c>
      <c r="E2712" s="215" t="s">
        <v>2419</v>
      </c>
      <c r="F2712" s="216" t="s">
        <v>2420</v>
      </c>
      <c r="G2712" s="217" t="s">
        <v>1253</v>
      </c>
      <c r="H2712" s="218">
        <v>2</v>
      </c>
      <c r="I2712" s="219"/>
      <c r="J2712" s="220">
        <f>ROUND(I2712*H2712,2)</f>
        <v>0</v>
      </c>
      <c r="K2712" s="216" t="s">
        <v>581</v>
      </c>
      <c r="L2712" s="45"/>
      <c r="M2712" s="221" t="s">
        <v>19</v>
      </c>
      <c r="N2712" s="222" t="s">
        <v>40</v>
      </c>
      <c r="O2712" s="85"/>
      <c r="P2712" s="223">
        <f>O2712*H2712</f>
        <v>0</v>
      </c>
      <c r="Q2712" s="223">
        <v>0</v>
      </c>
      <c r="R2712" s="223">
        <f>Q2712*H2712</f>
        <v>0</v>
      </c>
      <c r="S2712" s="223">
        <v>0</v>
      </c>
      <c r="T2712" s="224">
        <f>S2712*H2712</f>
        <v>0</v>
      </c>
      <c r="U2712" s="39"/>
      <c r="V2712" s="39"/>
      <c r="W2712" s="39"/>
      <c r="X2712" s="39"/>
      <c r="Y2712" s="39"/>
      <c r="Z2712" s="39"/>
      <c r="AA2712" s="39"/>
      <c r="AB2712" s="39"/>
      <c r="AC2712" s="39"/>
      <c r="AD2712" s="39"/>
      <c r="AE2712" s="39"/>
      <c r="AR2712" s="225" t="s">
        <v>295</v>
      </c>
      <c r="AT2712" s="225" t="s">
        <v>240</v>
      </c>
      <c r="AU2712" s="225" t="s">
        <v>78</v>
      </c>
      <c r="AY2712" s="18" t="s">
        <v>238</v>
      </c>
      <c r="BE2712" s="226">
        <f>IF(N2712="základní",J2712,0)</f>
        <v>0</v>
      </c>
      <c r="BF2712" s="226">
        <f>IF(N2712="snížená",J2712,0)</f>
        <v>0</v>
      </c>
      <c r="BG2712" s="226">
        <f>IF(N2712="zákl. přenesená",J2712,0)</f>
        <v>0</v>
      </c>
      <c r="BH2712" s="226">
        <f>IF(N2712="sníž. přenesená",J2712,0)</f>
        <v>0</v>
      </c>
      <c r="BI2712" s="226">
        <f>IF(N2712="nulová",J2712,0)</f>
        <v>0</v>
      </c>
      <c r="BJ2712" s="18" t="s">
        <v>76</v>
      </c>
      <c r="BK2712" s="226">
        <f>ROUND(I2712*H2712,2)</f>
        <v>0</v>
      </c>
      <c r="BL2712" s="18" t="s">
        <v>295</v>
      </c>
      <c r="BM2712" s="225" t="s">
        <v>2421</v>
      </c>
    </row>
    <row r="2713" s="2" customFormat="1">
      <c r="A2713" s="39"/>
      <c r="B2713" s="40"/>
      <c r="C2713" s="41"/>
      <c r="D2713" s="227" t="s">
        <v>245</v>
      </c>
      <c r="E2713" s="41"/>
      <c r="F2713" s="228" t="s">
        <v>2422</v>
      </c>
      <c r="G2713" s="41"/>
      <c r="H2713" s="41"/>
      <c r="I2713" s="229"/>
      <c r="J2713" s="41"/>
      <c r="K2713" s="41"/>
      <c r="L2713" s="45"/>
      <c r="M2713" s="230"/>
      <c r="N2713" s="231"/>
      <c r="O2713" s="85"/>
      <c r="P2713" s="85"/>
      <c r="Q2713" s="85"/>
      <c r="R2713" s="85"/>
      <c r="S2713" s="85"/>
      <c r="T2713" s="86"/>
      <c r="U2713" s="39"/>
      <c r="V2713" s="39"/>
      <c r="W2713" s="39"/>
      <c r="X2713" s="39"/>
      <c r="Y2713" s="39"/>
      <c r="Z2713" s="39"/>
      <c r="AA2713" s="39"/>
      <c r="AB2713" s="39"/>
      <c r="AC2713" s="39"/>
      <c r="AD2713" s="39"/>
      <c r="AE2713" s="39"/>
      <c r="AT2713" s="18" t="s">
        <v>245</v>
      </c>
      <c r="AU2713" s="18" t="s">
        <v>78</v>
      </c>
    </row>
    <row r="2714" s="2" customFormat="1" ht="44.25" customHeight="1">
      <c r="A2714" s="39"/>
      <c r="B2714" s="40"/>
      <c r="C2714" s="214" t="s">
        <v>2423</v>
      </c>
      <c r="D2714" s="214" t="s">
        <v>240</v>
      </c>
      <c r="E2714" s="215" t="s">
        <v>2424</v>
      </c>
      <c r="F2714" s="216" t="s">
        <v>2425</v>
      </c>
      <c r="G2714" s="217" t="s">
        <v>1253</v>
      </c>
      <c r="H2714" s="218">
        <v>7</v>
      </c>
      <c r="I2714" s="219"/>
      <c r="J2714" s="220">
        <f>ROUND(I2714*H2714,2)</f>
        <v>0</v>
      </c>
      <c r="K2714" s="216" t="s">
        <v>581</v>
      </c>
      <c r="L2714" s="45"/>
      <c r="M2714" s="221" t="s">
        <v>19</v>
      </c>
      <c r="N2714" s="222" t="s">
        <v>40</v>
      </c>
      <c r="O2714" s="85"/>
      <c r="P2714" s="223">
        <f>O2714*H2714</f>
        <v>0</v>
      </c>
      <c r="Q2714" s="223">
        <v>0</v>
      </c>
      <c r="R2714" s="223">
        <f>Q2714*H2714</f>
        <v>0</v>
      </c>
      <c r="S2714" s="223">
        <v>0</v>
      </c>
      <c r="T2714" s="224">
        <f>S2714*H2714</f>
        <v>0</v>
      </c>
      <c r="U2714" s="39"/>
      <c r="V2714" s="39"/>
      <c r="W2714" s="39"/>
      <c r="X2714" s="39"/>
      <c r="Y2714" s="39"/>
      <c r="Z2714" s="39"/>
      <c r="AA2714" s="39"/>
      <c r="AB2714" s="39"/>
      <c r="AC2714" s="39"/>
      <c r="AD2714" s="39"/>
      <c r="AE2714" s="39"/>
      <c r="AR2714" s="225" t="s">
        <v>295</v>
      </c>
      <c r="AT2714" s="225" t="s">
        <v>240</v>
      </c>
      <c r="AU2714" s="225" t="s">
        <v>78</v>
      </c>
      <c r="AY2714" s="18" t="s">
        <v>238</v>
      </c>
      <c r="BE2714" s="226">
        <f>IF(N2714="základní",J2714,0)</f>
        <v>0</v>
      </c>
      <c r="BF2714" s="226">
        <f>IF(N2714="snížená",J2714,0)</f>
        <v>0</v>
      </c>
      <c r="BG2714" s="226">
        <f>IF(N2714="zákl. přenesená",J2714,0)</f>
        <v>0</v>
      </c>
      <c r="BH2714" s="226">
        <f>IF(N2714="sníž. přenesená",J2714,0)</f>
        <v>0</v>
      </c>
      <c r="BI2714" s="226">
        <f>IF(N2714="nulová",J2714,0)</f>
        <v>0</v>
      </c>
      <c r="BJ2714" s="18" t="s">
        <v>76</v>
      </c>
      <c r="BK2714" s="226">
        <f>ROUND(I2714*H2714,2)</f>
        <v>0</v>
      </c>
      <c r="BL2714" s="18" t="s">
        <v>295</v>
      </c>
      <c r="BM2714" s="225" t="s">
        <v>2426</v>
      </c>
    </row>
    <row r="2715" s="2" customFormat="1">
      <c r="A2715" s="39"/>
      <c r="B2715" s="40"/>
      <c r="C2715" s="41"/>
      <c r="D2715" s="227" t="s">
        <v>245</v>
      </c>
      <c r="E2715" s="41"/>
      <c r="F2715" s="228" t="s">
        <v>2427</v>
      </c>
      <c r="G2715" s="41"/>
      <c r="H2715" s="41"/>
      <c r="I2715" s="229"/>
      <c r="J2715" s="41"/>
      <c r="K2715" s="41"/>
      <c r="L2715" s="45"/>
      <c r="M2715" s="230"/>
      <c r="N2715" s="231"/>
      <c r="O2715" s="85"/>
      <c r="P2715" s="85"/>
      <c r="Q2715" s="85"/>
      <c r="R2715" s="85"/>
      <c r="S2715" s="85"/>
      <c r="T2715" s="86"/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T2715" s="18" t="s">
        <v>245</v>
      </c>
      <c r="AU2715" s="18" t="s">
        <v>78</v>
      </c>
    </row>
    <row r="2716" s="2" customFormat="1" ht="33" customHeight="1">
      <c r="A2716" s="39"/>
      <c r="B2716" s="40"/>
      <c r="C2716" s="214" t="s">
        <v>1901</v>
      </c>
      <c r="D2716" s="214" t="s">
        <v>240</v>
      </c>
      <c r="E2716" s="215" t="s">
        <v>2428</v>
      </c>
      <c r="F2716" s="216" t="s">
        <v>2429</v>
      </c>
      <c r="G2716" s="217" t="s">
        <v>1253</v>
      </c>
      <c r="H2716" s="218">
        <v>1</v>
      </c>
      <c r="I2716" s="219"/>
      <c r="J2716" s="220">
        <f>ROUND(I2716*H2716,2)</f>
        <v>0</v>
      </c>
      <c r="K2716" s="216" t="s">
        <v>581</v>
      </c>
      <c r="L2716" s="45"/>
      <c r="M2716" s="221" t="s">
        <v>19</v>
      </c>
      <c r="N2716" s="222" t="s">
        <v>40</v>
      </c>
      <c r="O2716" s="85"/>
      <c r="P2716" s="223">
        <f>O2716*H2716</f>
        <v>0</v>
      </c>
      <c r="Q2716" s="223">
        <v>0</v>
      </c>
      <c r="R2716" s="223">
        <f>Q2716*H2716</f>
        <v>0</v>
      </c>
      <c r="S2716" s="223">
        <v>0</v>
      </c>
      <c r="T2716" s="224">
        <f>S2716*H2716</f>
        <v>0</v>
      </c>
      <c r="U2716" s="39"/>
      <c r="V2716" s="39"/>
      <c r="W2716" s="39"/>
      <c r="X2716" s="39"/>
      <c r="Y2716" s="39"/>
      <c r="Z2716" s="39"/>
      <c r="AA2716" s="39"/>
      <c r="AB2716" s="39"/>
      <c r="AC2716" s="39"/>
      <c r="AD2716" s="39"/>
      <c r="AE2716" s="39"/>
      <c r="AR2716" s="225" t="s">
        <v>295</v>
      </c>
      <c r="AT2716" s="225" t="s">
        <v>240</v>
      </c>
      <c r="AU2716" s="225" t="s">
        <v>78</v>
      </c>
      <c r="AY2716" s="18" t="s">
        <v>238</v>
      </c>
      <c r="BE2716" s="226">
        <f>IF(N2716="základní",J2716,0)</f>
        <v>0</v>
      </c>
      <c r="BF2716" s="226">
        <f>IF(N2716="snížená",J2716,0)</f>
        <v>0</v>
      </c>
      <c r="BG2716" s="226">
        <f>IF(N2716="zákl. přenesená",J2716,0)</f>
        <v>0</v>
      </c>
      <c r="BH2716" s="226">
        <f>IF(N2716="sníž. přenesená",J2716,0)</f>
        <v>0</v>
      </c>
      <c r="BI2716" s="226">
        <f>IF(N2716="nulová",J2716,0)</f>
        <v>0</v>
      </c>
      <c r="BJ2716" s="18" t="s">
        <v>76</v>
      </c>
      <c r="BK2716" s="226">
        <f>ROUND(I2716*H2716,2)</f>
        <v>0</v>
      </c>
      <c r="BL2716" s="18" t="s">
        <v>295</v>
      </c>
      <c r="BM2716" s="225" t="s">
        <v>2430</v>
      </c>
    </row>
    <row r="2717" s="2" customFormat="1">
      <c r="A2717" s="39"/>
      <c r="B2717" s="40"/>
      <c r="C2717" s="41"/>
      <c r="D2717" s="227" t="s">
        <v>245</v>
      </c>
      <c r="E2717" s="41"/>
      <c r="F2717" s="228" t="s">
        <v>2431</v>
      </c>
      <c r="G2717" s="41"/>
      <c r="H2717" s="41"/>
      <c r="I2717" s="229"/>
      <c r="J2717" s="41"/>
      <c r="K2717" s="41"/>
      <c r="L2717" s="45"/>
      <c r="M2717" s="230"/>
      <c r="N2717" s="231"/>
      <c r="O2717" s="85"/>
      <c r="P2717" s="85"/>
      <c r="Q2717" s="85"/>
      <c r="R2717" s="85"/>
      <c r="S2717" s="85"/>
      <c r="T2717" s="86"/>
      <c r="U2717" s="39"/>
      <c r="V2717" s="39"/>
      <c r="W2717" s="39"/>
      <c r="X2717" s="39"/>
      <c r="Y2717" s="39"/>
      <c r="Z2717" s="39"/>
      <c r="AA2717" s="39"/>
      <c r="AB2717" s="39"/>
      <c r="AC2717" s="39"/>
      <c r="AD2717" s="39"/>
      <c r="AE2717" s="39"/>
      <c r="AT2717" s="18" t="s">
        <v>245</v>
      </c>
      <c r="AU2717" s="18" t="s">
        <v>78</v>
      </c>
    </row>
    <row r="2718" s="2" customFormat="1" ht="44.25" customHeight="1">
      <c r="A2718" s="39"/>
      <c r="B2718" s="40"/>
      <c r="C2718" s="214" t="s">
        <v>2432</v>
      </c>
      <c r="D2718" s="214" t="s">
        <v>240</v>
      </c>
      <c r="E2718" s="215" t="s">
        <v>2433</v>
      </c>
      <c r="F2718" s="216" t="s">
        <v>2434</v>
      </c>
      <c r="G2718" s="217" t="s">
        <v>1253</v>
      </c>
      <c r="H2718" s="218">
        <v>4</v>
      </c>
      <c r="I2718" s="219"/>
      <c r="J2718" s="220">
        <f>ROUND(I2718*H2718,2)</f>
        <v>0</v>
      </c>
      <c r="K2718" s="216" t="s">
        <v>581</v>
      </c>
      <c r="L2718" s="45"/>
      <c r="M2718" s="221" t="s">
        <v>19</v>
      </c>
      <c r="N2718" s="222" t="s">
        <v>40</v>
      </c>
      <c r="O2718" s="85"/>
      <c r="P2718" s="223">
        <f>O2718*H2718</f>
        <v>0</v>
      </c>
      <c r="Q2718" s="223">
        <v>0</v>
      </c>
      <c r="R2718" s="223">
        <f>Q2718*H2718</f>
        <v>0</v>
      </c>
      <c r="S2718" s="223">
        <v>0</v>
      </c>
      <c r="T2718" s="224">
        <f>S2718*H2718</f>
        <v>0</v>
      </c>
      <c r="U2718" s="39"/>
      <c r="V2718" s="39"/>
      <c r="W2718" s="39"/>
      <c r="X2718" s="39"/>
      <c r="Y2718" s="39"/>
      <c r="Z2718" s="39"/>
      <c r="AA2718" s="39"/>
      <c r="AB2718" s="39"/>
      <c r="AC2718" s="39"/>
      <c r="AD2718" s="39"/>
      <c r="AE2718" s="39"/>
      <c r="AR2718" s="225" t="s">
        <v>295</v>
      </c>
      <c r="AT2718" s="225" t="s">
        <v>240</v>
      </c>
      <c r="AU2718" s="225" t="s">
        <v>78</v>
      </c>
      <c r="AY2718" s="18" t="s">
        <v>238</v>
      </c>
      <c r="BE2718" s="226">
        <f>IF(N2718="základní",J2718,0)</f>
        <v>0</v>
      </c>
      <c r="BF2718" s="226">
        <f>IF(N2718="snížená",J2718,0)</f>
        <v>0</v>
      </c>
      <c r="BG2718" s="226">
        <f>IF(N2718="zákl. přenesená",J2718,0)</f>
        <v>0</v>
      </c>
      <c r="BH2718" s="226">
        <f>IF(N2718="sníž. přenesená",J2718,0)</f>
        <v>0</v>
      </c>
      <c r="BI2718" s="226">
        <f>IF(N2718="nulová",J2718,0)</f>
        <v>0</v>
      </c>
      <c r="BJ2718" s="18" t="s">
        <v>76</v>
      </c>
      <c r="BK2718" s="226">
        <f>ROUND(I2718*H2718,2)</f>
        <v>0</v>
      </c>
      <c r="BL2718" s="18" t="s">
        <v>295</v>
      </c>
      <c r="BM2718" s="225" t="s">
        <v>2435</v>
      </c>
    </row>
    <row r="2719" s="2" customFormat="1">
      <c r="A2719" s="39"/>
      <c r="B2719" s="40"/>
      <c r="C2719" s="41"/>
      <c r="D2719" s="227" t="s">
        <v>245</v>
      </c>
      <c r="E2719" s="41"/>
      <c r="F2719" s="228" t="s">
        <v>2436</v>
      </c>
      <c r="G2719" s="41"/>
      <c r="H2719" s="41"/>
      <c r="I2719" s="229"/>
      <c r="J2719" s="41"/>
      <c r="K2719" s="41"/>
      <c r="L2719" s="45"/>
      <c r="M2719" s="230"/>
      <c r="N2719" s="231"/>
      <c r="O2719" s="85"/>
      <c r="P2719" s="85"/>
      <c r="Q2719" s="85"/>
      <c r="R2719" s="85"/>
      <c r="S2719" s="85"/>
      <c r="T2719" s="86"/>
      <c r="U2719" s="39"/>
      <c r="V2719" s="39"/>
      <c r="W2719" s="39"/>
      <c r="X2719" s="39"/>
      <c r="Y2719" s="39"/>
      <c r="Z2719" s="39"/>
      <c r="AA2719" s="39"/>
      <c r="AB2719" s="39"/>
      <c r="AC2719" s="39"/>
      <c r="AD2719" s="39"/>
      <c r="AE2719" s="39"/>
      <c r="AT2719" s="18" t="s">
        <v>245</v>
      </c>
      <c r="AU2719" s="18" t="s">
        <v>78</v>
      </c>
    </row>
    <row r="2720" s="2" customFormat="1" ht="24.15" customHeight="1">
      <c r="A2720" s="39"/>
      <c r="B2720" s="40"/>
      <c r="C2720" s="214" t="s">
        <v>1923</v>
      </c>
      <c r="D2720" s="214" t="s">
        <v>240</v>
      </c>
      <c r="E2720" s="215" t="s">
        <v>2437</v>
      </c>
      <c r="F2720" s="216" t="s">
        <v>2438</v>
      </c>
      <c r="G2720" s="217" t="s">
        <v>281</v>
      </c>
      <c r="H2720" s="218">
        <v>4</v>
      </c>
      <c r="I2720" s="219"/>
      <c r="J2720" s="220">
        <f>ROUND(I2720*H2720,2)</f>
        <v>0</v>
      </c>
      <c r="K2720" s="216" t="s">
        <v>243</v>
      </c>
      <c r="L2720" s="45"/>
      <c r="M2720" s="221" t="s">
        <v>19</v>
      </c>
      <c r="N2720" s="222" t="s">
        <v>40</v>
      </c>
      <c r="O2720" s="85"/>
      <c r="P2720" s="223">
        <f>O2720*H2720</f>
        <v>0</v>
      </c>
      <c r="Q2720" s="223">
        <v>0</v>
      </c>
      <c r="R2720" s="223">
        <f>Q2720*H2720</f>
        <v>0</v>
      </c>
      <c r="S2720" s="223">
        <v>0</v>
      </c>
      <c r="T2720" s="224">
        <f>S2720*H2720</f>
        <v>0</v>
      </c>
      <c r="U2720" s="39"/>
      <c r="V2720" s="39"/>
      <c r="W2720" s="39"/>
      <c r="X2720" s="39"/>
      <c r="Y2720" s="39"/>
      <c r="Z2720" s="39"/>
      <c r="AA2720" s="39"/>
      <c r="AB2720" s="39"/>
      <c r="AC2720" s="39"/>
      <c r="AD2720" s="39"/>
      <c r="AE2720" s="39"/>
      <c r="AR2720" s="225" t="s">
        <v>295</v>
      </c>
      <c r="AT2720" s="225" t="s">
        <v>240</v>
      </c>
      <c r="AU2720" s="225" t="s">
        <v>78</v>
      </c>
      <c r="AY2720" s="18" t="s">
        <v>238</v>
      </c>
      <c r="BE2720" s="226">
        <f>IF(N2720="základní",J2720,0)</f>
        <v>0</v>
      </c>
      <c r="BF2720" s="226">
        <f>IF(N2720="snížená",J2720,0)</f>
        <v>0</v>
      </c>
      <c r="BG2720" s="226">
        <f>IF(N2720="zákl. přenesená",J2720,0)</f>
        <v>0</v>
      </c>
      <c r="BH2720" s="226">
        <f>IF(N2720="sníž. přenesená",J2720,0)</f>
        <v>0</v>
      </c>
      <c r="BI2720" s="226">
        <f>IF(N2720="nulová",J2720,0)</f>
        <v>0</v>
      </c>
      <c r="BJ2720" s="18" t="s">
        <v>76</v>
      </c>
      <c r="BK2720" s="226">
        <f>ROUND(I2720*H2720,2)</f>
        <v>0</v>
      </c>
      <c r="BL2720" s="18" t="s">
        <v>295</v>
      </c>
      <c r="BM2720" s="225" t="s">
        <v>2439</v>
      </c>
    </row>
    <row r="2721" s="2" customFormat="1">
      <c r="A2721" s="39"/>
      <c r="B2721" s="40"/>
      <c r="C2721" s="41"/>
      <c r="D2721" s="227" t="s">
        <v>245</v>
      </c>
      <c r="E2721" s="41"/>
      <c r="F2721" s="228" t="s">
        <v>2438</v>
      </c>
      <c r="G2721" s="41"/>
      <c r="H2721" s="41"/>
      <c r="I2721" s="229"/>
      <c r="J2721" s="41"/>
      <c r="K2721" s="41"/>
      <c r="L2721" s="45"/>
      <c r="M2721" s="230"/>
      <c r="N2721" s="231"/>
      <c r="O2721" s="85"/>
      <c r="P2721" s="85"/>
      <c r="Q2721" s="85"/>
      <c r="R2721" s="85"/>
      <c r="S2721" s="85"/>
      <c r="T2721" s="86"/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T2721" s="18" t="s">
        <v>245</v>
      </c>
      <c r="AU2721" s="18" t="s">
        <v>78</v>
      </c>
    </row>
    <row r="2722" s="2" customFormat="1">
      <c r="A2722" s="39"/>
      <c r="B2722" s="40"/>
      <c r="C2722" s="41"/>
      <c r="D2722" s="232" t="s">
        <v>246</v>
      </c>
      <c r="E2722" s="41"/>
      <c r="F2722" s="233" t="s">
        <v>2440</v>
      </c>
      <c r="G2722" s="41"/>
      <c r="H2722" s="41"/>
      <c r="I2722" s="229"/>
      <c r="J2722" s="41"/>
      <c r="K2722" s="41"/>
      <c r="L2722" s="45"/>
      <c r="M2722" s="230"/>
      <c r="N2722" s="231"/>
      <c r="O2722" s="85"/>
      <c r="P2722" s="85"/>
      <c r="Q2722" s="85"/>
      <c r="R2722" s="85"/>
      <c r="S2722" s="85"/>
      <c r="T2722" s="86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T2722" s="18" t="s">
        <v>246</v>
      </c>
      <c r="AU2722" s="18" t="s">
        <v>78</v>
      </c>
    </row>
    <row r="2723" s="13" customFormat="1">
      <c r="A2723" s="13"/>
      <c r="B2723" s="234"/>
      <c r="C2723" s="235"/>
      <c r="D2723" s="227" t="s">
        <v>248</v>
      </c>
      <c r="E2723" s="236" t="s">
        <v>19</v>
      </c>
      <c r="F2723" s="237" t="s">
        <v>533</v>
      </c>
      <c r="G2723" s="235"/>
      <c r="H2723" s="236" t="s">
        <v>19</v>
      </c>
      <c r="I2723" s="238"/>
      <c r="J2723" s="235"/>
      <c r="K2723" s="235"/>
      <c r="L2723" s="239"/>
      <c r="M2723" s="240"/>
      <c r="N2723" s="241"/>
      <c r="O2723" s="241"/>
      <c r="P2723" s="241"/>
      <c r="Q2723" s="241"/>
      <c r="R2723" s="241"/>
      <c r="S2723" s="241"/>
      <c r="T2723" s="242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3" t="s">
        <v>248</v>
      </c>
      <c r="AU2723" s="243" t="s">
        <v>78</v>
      </c>
      <c r="AV2723" s="13" t="s">
        <v>76</v>
      </c>
      <c r="AW2723" s="13" t="s">
        <v>32</v>
      </c>
      <c r="AX2723" s="13" t="s">
        <v>69</v>
      </c>
      <c r="AY2723" s="243" t="s">
        <v>238</v>
      </c>
    </row>
    <row r="2724" s="14" customFormat="1">
      <c r="A2724" s="14"/>
      <c r="B2724" s="244"/>
      <c r="C2724" s="245"/>
      <c r="D2724" s="227" t="s">
        <v>248</v>
      </c>
      <c r="E2724" s="246" t="s">
        <v>19</v>
      </c>
      <c r="F2724" s="247" t="s">
        <v>963</v>
      </c>
      <c r="G2724" s="245"/>
      <c r="H2724" s="248">
        <v>3</v>
      </c>
      <c r="I2724" s="249"/>
      <c r="J2724" s="245"/>
      <c r="K2724" s="245"/>
      <c r="L2724" s="250"/>
      <c r="M2724" s="251"/>
      <c r="N2724" s="252"/>
      <c r="O2724" s="252"/>
      <c r="P2724" s="252"/>
      <c r="Q2724" s="252"/>
      <c r="R2724" s="252"/>
      <c r="S2724" s="252"/>
      <c r="T2724" s="253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4" t="s">
        <v>248</v>
      </c>
      <c r="AU2724" s="254" t="s">
        <v>78</v>
      </c>
      <c r="AV2724" s="14" t="s">
        <v>78</v>
      </c>
      <c r="AW2724" s="14" t="s">
        <v>32</v>
      </c>
      <c r="AX2724" s="14" t="s">
        <v>69</v>
      </c>
      <c r="AY2724" s="254" t="s">
        <v>238</v>
      </c>
    </row>
    <row r="2725" s="14" customFormat="1">
      <c r="A2725" s="14"/>
      <c r="B2725" s="244"/>
      <c r="C2725" s="245"/>
      <c r="D2725" s="227" t="s">
        <v>248</v>
      </c>
      <c r="E2725" s="246" t="s">
        <v>19</v>
      </c>
      <c r="F2725" s="247" t="s">
        <v>964</v>
      </c>
      <c r="G2725" s="245"/>
      <c r="H2725" s="248">
        <v>1</v>
      </c>
      <c r="I2725" s="249"/>
      <c r="J2725" s="245"/>
      <c r="K2725" s="245"/>
      <c r="L2725" s="250"/>
      <c r="M2725" s="251"/>
      <c r="N2725" s="252"/>
      <c r="O2725" s="252"/>
      <c r="P2725" s="252"/>
      <c r="Q2725" s="252"/>
      <c r="R2725" s="252"/>
      <c r="S2725" s="252"/>
      <c r="T2725" s="253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4" t="s">
        <v>248</v>
      </c>
      <c r="AU2725" s="254" t="s">
        <v>78</v>
      </c>
      <c r="AV2725" s="14" t="s">
        <v>78</v>
      </c>
      <c r="AW2725" s="14" t="s">
        <v>32</v>
      </c>
      <c r="AX2725" s="14" t="s">
        <v>69</v>
      </c>
      <c r="AY2725" s="254" t="s">
        <v>238</v>
      </c>
    </row>
    <row r="2726" s="15" customFormat="1">
      <c r="A2726" s="15"/>
      <c r="B2726" s="255"/>
      <c r="C2726" s="256"/>
      <c r="D2726" s="227" t="s">
        <v>248</v>
      </c>
      <c r="E2726" s="257" t="s">
        <v>19</v>
      </c>
      <c r="F2726" s="258" t="s">
        <v>253</v>
      </c>
      <c r="G2726" s="256"/>
      <c r="H2726" s="259">
        <v>4</v>
      </c>
      <c r="I2726" s="260"/>
      <c r="J2726" s="256"/>
      <c r="K2726" s="256"/>
      <c r="L2726" s="261"/>
      <c r="M2726" s="262"/>
      <c r="N2726" s="263"/>
      <c r="O2726" s="263"/>
      <c r="P2726" s="263"/>
      <c r="Q2726" s="263"/>
      <c r="R2726" s="263"/>
      <c r="S2726" s="263"/>
      <c r="T2726" s="264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5" t="s">
        <v>248</v>
      </c>
      <c r="AU2726" s="265" t="s">
        <v>78</v>
      </c>
      <c r="AV2726" s="15" t="s">
        <v>244</v>
      </c>
      <c r="AW2726" s="15" t="s">
        <v>32</v>
      </c>
      <c r="AX2726" s="15" t="s">
        <v>76</v>
      </c>
      <c r="AY2726" s="265" t="s">
        <v>238</v>
      </c>
    </row>
    <row r="2727" s="2" customFormat="1" ht="21.75" customHeight="1">
      <c r="A2727" s="39"/>
      <c r="B2727" s="40"/>
      <c r="C2727" s="277" t="s">
        <v>2441</v>
      </c>
      <c r="D2727" s="277" t="s">
        <v>425</v>
      </c>
      <c r="E2727" s="278" t="s">
        <v>2442</v>
      </c>
      <c r="F2727" s="279" t="s">
        <v>2443</v>
      </c>
      <c r="G2727" s="280" t="s">
        <v>281</v>
      </c>
      <c r="H2727" s="281">
        <v>4</v>
      </c>
      <c r="I2727" s="282"/>
      <c r="J2727" s="283">
        <f>ROUND(I2727*H2727,2)</f>
        <v>0</v>
      </c>
      <c r="K2727" s="279" t="s">
        <v>243</v>
      </c>
      <c r="L2727" s="284"/>
      <c r="M2727" s="285" t="s">
        <v>19</v>
      </c>
      <c r="N2727" s="286" t="s">
        <v>40</v>
      </c>
      <c r="O2727" s="85"/>
      <c r="P2727" s="223">
        <f>O2727*H2727</f>
        <v>0</v>
      </c>
      <c r="Q2727" s="223">
        <v>0.0047000000000000002</v>
      </c>
      <c r="R2727" s="223">
        <f>Q2727*H2727</f>
        <v>0.018800000000000001</v>
      </c>
      <c r="S2727" s="223">
        <v>0</v>
      </c>
      <c r="T2727" s="224">
        <f>S2727*H2727</f>
        <v>0</v>
      </c>
      <c r="U2727" s="39"/>
      <c r="V2727" s="39"/>
      <c r="W2727" s="39"/>
      <c r="X2727" s="39"/>
      <c r="Y2727" s="39"/>
      <c r="Z2727" s="39"/>
      <c r="AA2727" s="39"/>
      <c r="AB2727" s="39"/>
      <c r="AC2727" s="39"/>
      <c r="AD2727" s="39"/>
      <c r="AE2727" s="39"/>
      <c r="AR2727" s="225" t="s">
        <v>371</v>
      </c>
      <c r="AT2727" s="225" t="s">
        <v>425</v>
      </c>
      <c r="AU2727" s="225" t="s">
        <v>78</v>
      </c>
      <c r="AY2727" s="18" t="s">
        <v>238</v>
      </c>
      <c r="BE2727" s="226">
        <f>IF(N2727="základní",J2727,0)</f>
        <v>0</v>
      </c>
      <c r="BF2727" s="226">
        <f>IF(N2727="snížená",J2727,0)</f>
        <v>0</v>
      </c>
      <c r="BG2727" s="226">
        <f>IF(N2727="zákl. přenesená",J2727,0)</f>
        <v>0</v>
      </c>
      <c r="BH2727" s="226">
        <f>IF(N2727="sníž. přenesená",J2727,0)</f>
        <v>0</v>
      </c>
      <c r="BI2727" s="226">
        <f>IF(N2727="nulová",J2727,0)</f>
        <v>0</v>
      </c>
      <c r="BJ2727" s="18" t="s">
        <v>76</v>
      </c>
      <c r="BK2727" s="226">
        <f>ROUND(I2727*H2727,2)</f>
        <v>0</v>
      </c>
      <c r="BL2727" s="18" t="s">
        <v>295</v>
      </c>
      <c r="BM2727" s="225" t="s">
        <v>2444</v>
      </c>
    </row>
    <row r="2728" s="2" customFormat="1">
      <c r="A2728" s="39"/>
      <c r="B2728" s="40"/>
      <c r="C2728" s="41"/>
      <c r="D2728" s="227" t="s">
        <v>245</v>
      </c>
      <c r="E2728" s="41"/>
      <c r="F2728" s="228" t="s">
        <v>2443</v>
      </c>
      <c r="G2728" s="41"/>
      <c r="H2728" s="41"/>
      <c r="I2728" s="229"/>
      <c r="J2728" s="41"/>
      <c r="K2728" s="41"/>
      <c r="L2728" s="45"/>
      <c r="M2728" s="230"/>
      <c r="N2728" s="231"/>
      <c r="O2728" s="85"/>
      <c r="P2728" s="85"/>
      <c r="Q2728" s="85"/>
      <c r="R2728" s="85"/>
      <c r="S2728" s="85"/>
      <c r="T2728" s="86"/>
      <c r="U2728" s="39"/>
      <c r="V2728" s="39"/>
      <c r="W2728" s="39"/>
      <c r="X2728" s="39"/>
      <c r="Y2728" s="39"/>
      <c r="Z2728" s="39"/>
      <c r="AA2728" s="39"/>
      <c r="AB2728" s="39"/>
      <c r="AC2728" s="39"/>
      <c r="AD2728" s="39"/>
      <c r="AE2728" s="39"/>
      <c r="AT2728" s="18" t="s">
        <v>245</v>
      </c>
      <c r="AU2728" s="18" t="s">
        <v>78</v>
      </c>
    </row>
    <row r="2729" s="2" customFormat="1" ht="16.5" customHeight="1">
      <c r="A2729" s="39"/>
      <c r="B2729" s="40"/>
      <c r="C2729" s="214" t="s">
        <v>1934</v>
      </c>
      <c r="D2729" s="214" t="s">
        <v>240</v>
      </c>
      <c r="E2729" s="215" t="s">
        <v>2445</v>
      </c>
      <c r="F2729" s="216" t="s">
        <v>2446</v>
      </c>
      <c r="G2729" s="217" t="s">
        <v>281</v>
      </c>
      <c r="H2729" s="218">
        <v>1</v>
      </c>
      <c r="I2729" s="219"/>
      <c r="J2729" s="220">
        <f>ROUND(I2729*H2729,2)</f>
        <v>0</v>
      </c>
      <c r="K2729" s="216" t="s">
        <v>581</v>
      </c>
      <c r="L2729" s="45"/>
      <c r="M2729" s="221" t="s">
        <v>19</v>
      </c>
      <c r="N2729" s="222" t="s">
        <v>40</v>
      </c>
      <c r="O2729" s="85"/>
      <c r="P2729" s="223">
        <f>O2729*H2729</f>
        <v>0</v>
      </c>
      <c r="Q2729" s="223">
        <v>0.00027</v>
      </c>
      <c r="R2729" s="223">
        <f>Q2729*H2729</f>
        <v>0.00027</v>
      </c>
      <c r="S2729" s="223">
        <v>0</v>
      </c>
      <c r="T2729" s="224">
        <f>S2729*H2729</f>
        <v>0</v>
      </c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R2729" s="225" t="s">
        <v>295</v>
      </c>
      <c r="AT2729" s="225" t="s">
        <v>240</v>
      </c>
      <c r="AU2729" s="225" t="s">
        <v>78</v>
      </c>
      <c r="AY2729" s="18" t="s">
        <v>238</v>
      </c>
      <c r="BE2729" s="226">
        <f>IF(N2729="základní",J2729,0)</f>
        <v>0</v>
      </c>
      <c r="BF2729" s="226">
        <f>IF(N2729="snížená",J2729,0)</f>
        <v>0</v>
      </c>
      <c r="BG2729" s="226">
        <f>IF(N2729="zákl. přenesená",J2729,0)</f>
        <v>0</v>
      </c>
      <c r="BH2729" s="226">
        <f>IF(N2729="sníž. přenesená",J2729,0)</f>
        <v>0</v>
      </c>
      <c r="BI2729" s="226">
        <f>IF(N2729="nulová",J2729,0)</f>
        <v>0</v>
      </c>
      <c r="BJ2729" s="18" t="s">
        <v>76</v>
      </c>
      <c r="BK2729" s="226">
        <f>ROUND(I2729*H2729,2)</f>
        <v>0</v>
      </c>
      <c r="BL2729" s="18" t="s">
        <v>295</v>
      </c>
      <c r="BM2729" s="225" t="s">
        <v>2447</v>
      </c>
    </row>
    <row r="2730" s="2" customFormat="1">
      <c r="A2730" s="39"/>
      <c r="B2730" s="40"/>
      <c r="C2730" s="41"/>
      <c r="D2730" s="227" t="s">
        <v>245</v>
      </c>
      <c r="E2730" s="41"/>
      <c r="F2730" s="228" t="s">
        <v>2446</v>
      </c>
      <c r="G2730" s="41"/>
      <c r="H2730" s="41"/>
      <c r="I2730" s="229"/>
      <c r="J2730" s="41"/>
      <c r="K2730" s="41"/>
      <c r="L2730" s="45"/>
      <c r="M2730" s="230"/>
      <c r="N2730" s="231"/>
      <c r="O2730" s="85"/>
      <c r="P2730" s="85"/>
      <c r="Q2730" s="85"/>
      <c r="R2730" s="85"/>
      <c r="S2730" s="85"/>
      <c r="T2730" s="86"/>
      <c r="U2730" s="39"/>
      <c r="V2730" s="39"/>
      <c r="W2730" s="39"/>
      <c r="X2730" s="39"/>
      <c r="Y2730" s="39"/>
      <c r="Z2730" s="39"/>
      <c r="AA2730" s="39"/>
      <c r="AB2730" s="39"/>
      <c r="AC2730" s="39"/>
      <c r="AD2730" s="39"/>
      <c r="AE2730" s="39"/>
      <c r="AT2730" s="18" t="s">
        <v>245</v>
      </c>
      <c r="AU2730" s="18" t="s">
        <v>78</v>
      </c>
    </row>
    <row r="2731" s="2" customFormat="1" ht="16.5" customHeight="1">
      <c r="A2731" s="39"/>
      <c r="B2731" s="40"/>
      <c r="C2731" s="277" t="s">
        <v>2448</v>
      </c>
      <c r="D2731" s="277" t="s">
        <v>425</v>
      </c>
      <c r="E2731" s="278" t="s">
        <v>2449</v>
      </c>
      <c r="F2731" s="279" t="s">
        <v>2450</v>
      </c>
      <c r="G2731" s="280" t="s">
        <v>281</v>
      </c>
      <c r="H2731" s="281">
        <v>1</v>
      </c>
      <c r="I2731" s="282"/>
      <c r="J2731" s="283">
        <f>ROUND(I2731*H2731,2)</f>
        <v>0</v>
      </c>
      <c r="K2731" s="279" t="s">
        <v>581</v>
      </c>
      <c r="L2731" s="284"/>
      <c r="M2731" s="285" t="s">
        <v>19</v>
      </c>
      <c r="N2731" s="286" t="s">
        <v>40</v>
      </c>
      <c r="O2731" s="85"/>
      <c r="P2731" s="223">
        <f>O2731*H2731</f>
        <v>0</v>
      </c>
      <c r="Q2731" s="223">
        <v>0.0060000000000000001</v>
      </c>
      <c r="R2731" s="223">
        <f>Q2731*H2731</f>
        <v>0.0060000000000000001</v>
      </c>
      <c r="S2731" s="223">
        <v>0</v>
      </c>
      <c r="T2731" s="224">
        <f>S2731*H2731</f>
        <v>0</v>
      </c>
      <c r="U2731" s="39"/>
      <c r="V2731" s="39"/>
      <c r="W2731" s="39"/>
      <c r="X2731" s="39"/>
      <c r="Y2731" s="39"/>
      <c r="Z2731" s="39"/>
      <c r="AA2731" s="39"/>
      <c r="AB2731" s="39"/>
      <c r="AC2731" s="39"/>
      <c r="AD2731" s="39"/>
      <c r="AE2731" s="39"/>
      <c r="AR2731" s="225" t="s">
        <v>371</v>
      </c>
      <c r="AT2731" s="225" t="s">
        <v>425</v>
      </c>
      <c r="AU2731" s="225" t="s">
        <v>78</v>
      </c>
      <c r="AY2731" s="18" t="s">
        <v>238</v>
      </c>
      <c r="BE2731" s="226">
        <f>IF(N2731="základní",J2731,0)</f>
        <v>0</v>
      </c>
      <c r="BF2731" s="226">
        <f>IF(N2731="snížená",J2731,0)</f>
        <v>0</v>
      </c>
      <c r="BG2731" s="226">
        <f>IF(N2731="zákl. přenesená",J2731,0)</f>
        <v>0</v>
      </c>
      <c r="BH2731" s="226">
        <f>IF(N2731="sníž. přenesená",J2731,0)</f>
        <v>0</v>
      </c>
      <c r="BI2731" s="226">
        <f>IF(N2731="nulová",J2731,0)</f>
        <v>0</v>
      </c>
      <c r="BJ2731" s="18" t="s">
        <v>76</v>
      </c>
      <c r="BK2731" s="226">
        <f>ROUND(I2731*H2731,2)</f>
        <v>0</v>
      </c>
      <c r="BL2731" s="18" t="s">
        <v>295</v>
      </c>
      <c r="BM2731" s="225" t="s">
        <v>2451</v>
      </c>
    </row>
    <row r="2732" s="2" customFormat="1">
      <c r="A2732" s="39"/>
      <c r="B2732" s="40"/>
      <c r="C2732" s="41"/>
      <c r="D2732" s="227" t="s">
        <v>245</v>
      </c>
      <c r="E2732" s="41"/>
      <c r="F2732" s="228" t="s">
        <v>2450</v>
      </c>
      <c r="G2732" s="41"/>
      <c r="H2732" s="41"/>
      <c r="I2732" s="229"/>
      <c r="J2732" s="41"/>
      <c r="K2732" s="41"/>
      <c r="L2732" s="45"/>
      <c r="M2732" s="230"/>
      <c r="N2732" s="231"/>
      <c r="O2732" s="85"/>
      <c r="P2732" s="85"/>
      <c r="Q2732" s="85"/>
      <c r="R2732" s="85"/>
      <c r="S2732" s="85"/>
      <c r="T2732" s="86"/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39"/>
      <c r="AE2732" s="39"/>
      <c r="AT2732" s="18" t="s">
        <v>245</v>
      </c>
      <c r="AU2732" s="18" t="s">
        <v>78</v>
      </c>
    </row>
    <row r="2733" s="2" customFormat="1" ht="24.15" customHeight="1">
      <c r="A2733" s="39"/>
      <c r="B2733" s="40"/>
      <c r="C2733" s="214" t="s">
        <v>1945</v>
      </c>
      <c r="D2733" s="214" t="s">
        <v>240</v>
      </c>
      <c r="E2733" s="215" t="s">
        <v>2452</v>
      </c>
      <c r="F2733" s="216" t="s">
        <v>2453</v>
      </c>
      <c r="G2733" s="217" t="s">
        <v>281</v>
      </c>
      <c r="H2733" s="218">
        <v>51</v>
      </c>
      <c r="I2733" s="219"/>
      <c r="J2733" s="220">
        <f>ROUND(I2733*H2733,2)</f>
        <v>0</v>
      </c>
      <c r="K2733" s="216" t="s">
        <v>243</v>
      </c>
      <c r="L2733" s="45"/>
      <c r="M2733" s="221" t="s">
        <v>19</v>
      </c>
      <c r="N2733" s="222" t="s">
        <v>40</v>
      </c>
      <c r="O2733" s="85"/>
      <c r="P2733" s="223">
        <f>O2733*H2733</f>
        <v>0</v>
      </c>
      <c r="Q2733" s="223">
        <v>0</v>
      </c>
      <c r="R2733" s="223">
        <f>Q2733*H2733</f>
        <v>0</v>
      </c>
      <c r="S2733" s="223">
        <v>0.024</v>
      </c>
      <c r="T2733" s="224">
        <f>S2733*H2733</f>
        <v>1.224</v>
      </c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R2733" s="225" t="s">
        <v>295</v>
      </c>
      <c r="AT2733" s="225" t="s">
        <v>240</v>
      </c>
      <c r="AU2733" s="225" t="s">
        <v>78</v>
      </c>
      <c r="AY2733" s="18" t="s">
        <v>238</v>
      </c>
      <c r="BE2733" s="226">
        <f>IF(N2733="základní",J2733,0)</f>
        <v>0</v>
      </c>
      <c r="BF2733" s="226">
        <f>IF(N2733="snížená",J2733,0)</f>
        <v>0</v>
      </c>
      <c r="BG2733" s="226">
        <f>IF(N2733="zákl. přenesená",J2733,0)</f>
        <v>0</v>
      </c>
      <c r="BH2733" s="226">
        <f>IF(N2733="sníž. přenesená",J2733,0)</f>
        <v>0</v>
      </c>
      <c r="BI2733" s="226">
        <f>IF(N2733="nulová",J2733,0)</f>
        <v>0</v>
      </c>
      <c r="BJ2733" s="18" t="s">
        <v>76</v>
      </c>
      <c r="BK2733" s="226">
        <f>ROUND(I2733*H2733,2)</f>
        <v>0</v>
      </c>
      <c r="BL2733" s="18" t="s">
        <v>295</v>
      </c>
      <c r="BM2733" s="225" t="s">
        <v>2454</v>
      </c>
    </row>
    <row r="2734" s="2" customFormat="1">
      <c r="A2734" s="39"/>
      <c r="B2734" s="40"/>
      <c r="C2734" s="41"/>
      <c r="D2734" s="227" t="s">
        <v>245</v>
      </c>
      <c r="E2734" s="41"/>
      <c r="F2734" s="228" t="s">
        <v>2453</v>
      </c>
      <c r="G2734" s="41"/>
      <c r="H2734" s="41"/>
      <c r="I2734" s="229"/>
      <c r="J2734" s="41"/>
      <c r="K2734" s="41"/>
      <c r="L2734" s="45"/>
      <c r="M2734" s="230"/>
      <c r="N2734" s="231"/>
      <c r="O2734" s="85"/>
      <c r="P2734" s="85"/>
      <c r="Q2734" s="85"/>
      <c r="R2734" s="85"/>
      <c r="S2734" s="85"/>
      <c r="T2734" s="86"/>
      <c r="U2734" s="39"/>
      <c r="V2734" s="39"/>
      <c r="W2734" s="39"/>
      <c r="X2734" s="39"/>
      <c r="Y2734" s="39"/>
      <c r="Z2734" s="39"/>
      <c r="AA2734" s="39"/>
      <c r="AB2734" s="39"/>
      <c r="AC2734" s="39"/>
      <c r="AD2734" s="39"/>
      <c r="AE2734" s="39"/>
      <c r="AT2734" s="18" t="s">
        <v>245</v>
      </c>
      <c r="AU2734" s="18" t="s">
        <v>78</v>
      </c>
    </row>
    <row r="2735" s="2" customFormat="1">
      <c r="A2735" s="39"/>
      <c r="B2735" s="40"/>
      <c r="C2735" s="41"/>
      <c r="D2735" s="232" t="s">
        <v>246</v>
      </c>
      <c r="E2735" s="41"/>
      <c r="F2735" s="233" t="s">
        <v>2455</v>
      </c>
      <c r="G2735" s="41"/>
      <c r="H2735" s="41"/>
      <c r="I2735" s="229"/>
      <c r="J2735" s="41"/>
      <c r="K2735" s="41"/>
      <c r="L2735" s="45"/>
      <c r="M2735" s="230"/>
      <c r="N2735" s="231"/>
      <c r="O2735" s="85"/>
      <c r="P2735" s="85"/>
      <c r="Q2735" s="85"/>
      <c r="R2735" s="85"/>
      <c r="S2735" s="85"/>
      <c r="T2735" s="86"/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T2735" s="18" t="s">
        <v>246</v>
      </c>
      <c r="AU2735" s="18" t="s">
        <v>78</v>
      </c>
    </row>
    <row r="2736" s="13" customFormat="1">
      <c r="A2736" s="13"/>
      <c r="B2736" s="234"/>
      <c r="C2736" s="235"/>
      <c r="D2736" s="227" t="s">
        <v>248</v>
      </c>
      <c r="E2736" s="236" t="s">
        <v>19</v>
      </c>
      <c r="F2736" s="237" t="s">
        <v>533</v>
      </c>
      <c r="G2736" s="235"/>
      <c r="H2736" s="236" t="s">
        <v>19</v>
      </c>
      <c r="I2736" s="238"/>
      <c r="J2736" s="235"/>
      <c r="K2736" s="235"/>
      <c r="L2736" s="239"/>
      <c r="M2736" s="240"/>
      <c r="N2736" s="241"/>
      <c r="O2736" s="241"/>
      <c r="P2736" s="241"/>
      <c r="Q2736" s="241"/>
      <c r="R2736" s="241"/>
      <c r="S2736" s="241"/>
      <c r="T2736" s="242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3" t="s">
        <v>248</v>
      </c>
      <c r="AU2736" s="243" t="s">
        <v>78</v>
      </c>
      <c r="AV2736" s="13" t="s">
        <v>76</v>
      </c>
      <c r="AW2736" s="13" t="s">
        <v>32</v>
      </c>
      <c r="AX2736" s="13" t="s">
        <v>69</v>
      </c>
      <c r="AY2736" s="243" t="s">
        <v>238</v>
      </c>
    </row>
    <row r="2737" s="13" customFormat="1">
      <c r="A2737" s="13"/>
      <c r="B2737" s="234"/>
      <c r="C2737" s="235"/>
      <c r="D2737" s="227" t="s">
        <v>248</v>
      </c>
      <c r="E2737" s="236" t="s">
        <v>19</v>
      </c>
      <c r="F2737" s="237" t="s">
        <v>2456</v>
      </c>
      <c r="G2737" s="235"/>
      <c r="H2737" s="236" t="s">
        <v>19</v>
      </c>
      <c r="I2737" s="238"/>
      <c r="J2737" s="235"/>
      <c r="K2737" s="235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248</v>
      </c>
      <c r="AU2737" s="243" t="s">
        <v>78</v>
      </c>
      <c r="AV2737" s="13" t="s">
        <v>76</v>
      </c>
      <c r="AW2737" s="13" t="s">
        <v>32</v>
      </c>
      <c r="AX2737" s="13" t="s">
        <v>69</v>
      </c>
      <c r="AY2737" s="243" t="s">
        <v>238</v>
      </c>
    </row>
    <row r="2738" s="14" customFormat="1">
      <c r="A2738" s="14"/>
      <c r="B2738" s="244"/>
      <c r="C2738" s="245"/>
      <c r="D2738" s="227" t="s">
        <v>248</v>
      </c>
      <c r="E2738" s="246" t="s">
        <v>19</v>
      </c>
      <c r="F2738" s="247" t="s">
        <v>2457</v>
      </c>
      <c r="G2738" s="245"/>
      <c r="H2738" s="248">
        <v>1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248</v>
      </c>
      <c r="AU2738" s="254" t="s">
        <v>78</v>
      </c>
      <c r="AV2738" s="14" t="s">
        <v>78</v>
      </c>
      <c r="AW2738" s="14" t="s">
        <v>32</v>
      </c>
      <c r="AX2738" s="14" t="s">
        <v>69</v>
      </c>
      <c r="AY2738" s="254" t="s">
        <v>238</v>
      </c>
    </row>
    <row r="2739" s="14" customFormat="1">
      <c r="A2739" s="14"/>
      <c r="B2739" s="244"/>
      <c r="C2739" s="245"/>
      <c r="D2739" s="227" t="s">
        <v>248</v>
      </c>
      <c r="E2739" s="246" t="s">
        <v>19</v>
      </c>
      <c r="F2739" s="247" t="s">
        <v>2458</v>
      </c>
      <c r="G2739" s="245"/>
      <c r="H2739" s="248">
        <v>3</v>
      </c>
      <c r="I2739" s="249"/>
      <c r="J2739" s="245"/>
      <c r="K2739" s="245"/>
      <c r="L2739" s="250"/>
      <c r="M2739" s="251"/>
      <c r="N2739" s="252"/>
      <c r="O2739" s="252"/>
      <c r="P2739" s="252"/>
      <c r="Q2739" s="252"/>
      <c r="R2739" s="252"/>
      <c r="S2739" s="252"/>
      <c r="T2739" s="253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4" t="s">
        <v>248</v>
      </c>
      <c r="AU2739" s="254" t="s">
        <v>78</v>
      </c>
      <c r="AV2739" s="14" t="s">
        <v>78</v>
      </c>
      <c r="AW2739" s="14" t="s">
        <v>32</v>
      </c>
      <c r="AX2739" s="14" t="s">
        <v>69</v>
      </c>
      <c r="AY2739" s="254" t="s">
        <v>238</v>
      </c>
    </row>
    <row r="2740" s="14" customFormat="1">
      <c r="A2740" s="14"/>
      <c r="B2740" s="244"/>
      <c r="C2740" s="245"/>
      <c r="D2740" s="227" t="s">
        <v>248</v>
      </c>
      <c r="E2740" s="246" t="s">
        <v>19</v>
      </c>
      <c r="F2740" s="247" t="s">
        <v>2459</v>
      </c>
      <c r="G2740" s="245"/>
      <c r="H2740" s="248">
        <v>1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248</v>
      </c>
      <c r="AU2740" s="254" t="s">
        <v>78</v>
      </c>
      <c r="AV2740" s="14" t="s">
        <v>78</v>
      </c>
      <c r="AW2740" s="14" t="s">
        <v>32</v>
      </c>
      <c r="AX2740" s="14" t="s">
        <v>69</v>
      </c>
      <c r="AY2740" s="254" t="s">
        <v>238</v>
      </c>
    </row>
    <row r="2741" s="14" customFormat="1">
      <c r="A2741" s="14"/>
      <c r="B2741" s="244"/>
      <c r="C2741" s="245"/>
      <c r="D2741" s="227" t="s">
        <v>248</v>
      </c>
      <c r="E2741" s="246" t="s">
        <v>19</v>
      </c>
      <c r="F2741" s="247" t="s">
        <v>2460</v>
      </c>
      <c r="G2741" s="245"/>
      <c r="H2741" s="248">
        <v>1</v>
      </c>
      <c r="I2741" s="249"/>
      <c r="J2741" s="245"/>
      <c r="K2741" s="245"/>
      <c r="L2741" s="250"/>
      <c r="M2741" s="251"/>
      <c r="N2741" s="252"/>
      <c r="O2741" s="252"/>
      <c r="P2741" s="252"/>
      <c r="Q2741" s="252"/>
      <c r="R2741" s="252"/>
      <c r="S2741" s="252"/>
      <c r="T2741" s="253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4" t="s">
        <v>248</v>
      </c>
      <c r="AU2741" s="254" t="s">
        <v>78</v>
      </c>
      <c r="AV2741" s="14" t="s">
        <v>78</v>
      </c>
      <c r="AW2741" s="14" t="s">
        <v>32</v>
      </c>
      <c r="AX2741" s="14" t="s">
        <v>69</v>
      </c>
      <c r="AY2741" s="254" t="s">
        <v>238</v>
      </c>
    </row>
    <row r="2742" s="14" customFormat="1">
      <c r="A2742" s="14"/>
      <c r="B2742" s="244"/>
      <c r="C2742" s="245"/>
      <c r="D2742" s="227" t="s">
        <v>248</v>
      </c>
      <c r="E2742" s="246" t="s">
        <v>19</v>
      </c>
      <c r="F2742" s="247" t="s">
        <v>2461</v>
      </c>
      <c r="G2742" s="245"/>
      <c r="H2742" s="248">
        <v>1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248</v>
      </c>
      <c r="AU2742" s="254" t="s">
        <v>78</v>
      </c>
      <c r="AV2742" s="14" t="s">
        <v>78</v>
      </c>
      <c r="AW2742" s="14" t="s">
        <v>32</v>
      </c>
      <c r="AX2742" s="14" t="s">
        <v>69</v>
      </c>
      <c r="AY2742" s="254" t="s">
        <v>238</v>
      </c>
    </row>
    <row r="2743" s="14" customFormat="1">
      <c r="A2743" s="14"/>
      <c r="B2743" s="244"/>
      <c r="C2743" s="245"/>
      <c r="D2743" s="227" t="s">
        <v>248</v>
      </c>
      <c r="E2743" s="246" t="s">
        <v>19</v>
      </c>
      <c r="F2743" s="247" t="s">
        <v>2462</v>
      </c>
      <c r="G2743" s="245"/>
      <c r="H2743" s="248">
        <v>1</v>
      </c>
      <c r="I2743" s="249"/>
      <c r="J2743" s="245"/>
      <c r="K2743" s="245"/>
      <c r="L2743" s="250"/>
      <c r="M2743" s="251"/>
      <c r="N2743" s="252"/>
      <c r="O2743" s="252"/>
      <c r="P2743" s="252"/>
      <c r="Q2743" s="252"/>
      <c r="R2743" s="252"/>
      <c r="S2743" s="252"/>
      <c r="T2743" s="253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4" t="s">
        <v>248</v>
      </c>
      <c r="AU2743" s="254" t="s">
        <v>78</v>
      </c>
      <c r="AV2743" s="14" t="s">
        <v>78</v>
      </c>
      <c r="AW2743" s="14" t="s">
        <v>32</v>
      </c>
      <c r="AX2743" s="14" t="s">
        <v>69</v>
      </c>
      <c r="AY2743" s="254" t="s">
        <v>238</v>
      </c>
    </row>
    <row r="2744" s="14" customFormat="1">
      <c r="A2744" s="14"/>
      <c r="B2744" s="244"/>
      <c r="C2744" s="245"/>
      <c r="D2744" s="227" t="s">
        <v>248</v>
      </c>
      <c r="E2744" s="246" t="s">
        <v>19</v>
      </c>
      <c r="F2744" s="247" t="s">
        <v>2463</v>
      </c>
      <c r="G2744" s="245"/>
      <c r="H2744" s="248">
        <v>1</v>
      </c>
      <c r="I2744" s="249"/>
      <c r="J2744" s="245"/>
      <c r="K2744" s="245"/>
      <c r="L2744" s="250"/>
      <c r="M2744" s="251"/>
      <c r="N2744" s="252"/>
      <c r="O2744" s="252"/>
      <c r="P2744" s="252"/>
      <c r="Q2744" s="252"/>
      <c r="R2744" s="252"/>
      <c r="S2744" s="252"/>
      <c r="T2744" s="253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4" t="s">
        <v>248</v>
      </c>
      <c r="AU2744" s="254" t="s">
        <v>78</v>
      </c>
      <c r="AV2744" s="14" t="s">
        <v>78</v>
      </c>
      <c r="AW2744" s="14" t="s">
        <v>32</v>
      </c>
      <c r="AX2744" s="14" t="s">
        <v>69</v>
      </c>
      <c r="AY2744" s="254" t="s">
        <v>238</v>
      </c>
    </row>
    <row r="2745" s="14" customFormat="1">
      <c r="A2745" s="14"/>
      <c r="B2745" s="244"/>
      <c r="C2745" s="245"/>
      <c r="D2745" s="227" t="s">
        <v>248</v>
      </c>
      <c r="E2745" s="246" t="s">
        <v>19</v>
      </c>
      <c r="F2745" s="247" t="s">
        <v>2464</v>
      </c>
      <c r="G2745" s="245"/>
      <c r="H2745" s="248">
        <v>1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248</v>
      </c>
      <c r="AU2745" s="254" t="s">
        <v>78</v>
      </c>
      <c r="AV2745" s="14" t="s">
        <v>78</v>
      </c>
      <c r="AW2745" s="14" t="s">
        <v>32</v>
      </c>
      <c r="AX2745" s="14" t="s">
        <v>69</v>
      </c>
      <c r="AY2745" s="254" t="s">
        <v>238</v>
      </c>
    </row>
    <row r="2746" s="14" customFormat="1">
      <c r="A2746" s="14"/>
      <c r="B2746" s="244"/>
      <c r="C2746" s="245"/>
      <c r="D2746" s="227" t="s">
        <v>248</v>
      </c>
      <c r="E2746" s="246" t="s">
        <v>19</v>
      </c>
      <c r="F2746" s="247" t="s">
        <v>2465</v>
      </c>
      <c r="G2746" s="245"/>
      <c r="H2746" s="248">
        <v>1</v>
      </c>
      <c r="I2746" s="249"/>
      <c r="J2746" s="245"/>
      <c r="K2746" s="245"/>
      <c r="L2746" s="250"/>
      <c r="M2746" s="251"/>
      <c r="N2746" s="252"/>
      <c r="O2746" s="252"/>
      <c r="P2746" s="252"/>
      <c r="Q2746" s="252"/>
      <c r="R2746" s="252"/>
      <c r="S2746" s="252"/>
      <c r="T2746" s="253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4" t="s">
        <v>248</v>
      </c>
      <c r="AU2746" s="254" t="s">
        <v>78</v>
      </c>
      <c r="AV2746" s="14" t="s">
        <v>78</v>
      </c>
      <c r="AW2746" s="14" t="s">
        <v>32</v>
      </c>
      <c r="AX2746" s="14" t="s">
        <v>69</v>
      </c>
      <c r="AY2746" s="254" t="s">
        <v>238</v>
      </c>
    </row>
    <row r="2747" s="14" customFormat="1">
      <c r="A2747" s="14"/>
      <c r="B2747" s="244"/>
      <c r="C2747" s="245"/>
      <c r="D2747" s="227" t="s">
        <v>248</v>
      </c>
      <c r="E2747" s="246" t="s">
        <v>19</v>
      </c>
      <c r="F2747" s="247" t="s">
        <v>2466</v>
      </c>
      <c r="G2747" s="245"/>
      <c r="H2747" s="248">
        <v>2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248</v>
      </c>
      <c r="AU2747" s="254" t="s">
        <v>78</v>
      </c>
      <c r="AV2747" s="14" t="s">
        <v>78</v>
      </c>
      <c r="AW2747" s="14" t="s">
        <v>32</v>
      </c>
      <c r="AX2747" s="14" t="s">
        <v>69</v>
      </c>
      <c r="AY2747" s="254" t="s">
        <v>238</v>
      </c>
    </row>
    <row r="2748" s="14" customFormat="1">
      <c r="A2748" s="14"/>
      <c r="B2748" s="244"/>
      <c r="C2748" s="245"/>
      <c r="D2748" s="227" t="s">
        <v>248</v>
      </c>
      <c r="E2748" s="246" t="s">
        <v>19</v>
      </c>
      <c r="F2748" s="247" t="s">
        <v>2467</v>
      </c>
      <c r="G2748" s="245"/>
      <c r="H2748" s="248">
        <v>1</v>
      </c>
      <c r="I2748" s="249"/>
      <c r="J2748" s="245"/>
      <c r="K2748" s="245"/>
      <c r="L2748" s="250"/>
      <c r="M2748" s="251"/>
      <c r="N2748" s="252"/>
      <c r="O2748" s="252"/>
      <c r="P2748" s="252"/>
      <c r="Q2748" s="252"/>
      <c r="R2748" s="252"/>
      <c r="S2748" s="252"/>
      <c r="T2748" s="253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4" t="s">
        <v>248</v>
      </c>
      <c r="AU2748" s="254" t="s">
        <v>78</v>
      </c>
      <c r="AV2748" s="14" t="s">
        <v>78</v>
      </c>
      <c r="AW2748" s="14" t="s">
        <v>32</v>
      </c>
      <c r="AX2748" s="14" t="s">
        <v>69</v>
      </c>
      <c r="AY2748" s="254" t="s">
        <v>238</v>
      </c>
    </row>
    <row r="2749" s="14" customFormat="1">
      <c r="A2749" s="14"/>
      <c r="B2749" s="244"/>
      <c r="C2749" s="245"/>
      <c r="D2749" s="227" t="s">
        <v>248</v>
      </c>
      <c r="E2749" s="246" t="s">
        <v>19</v>
      </c>
      <c r="F2749" s="247" t="s">
        <v>2468</v>
      </c>
      <c r="G2749" s="245"/>
      <c r="H2749" s="248">
        <v>1</v>
      </c>
      <c r="I2749" s="249"/>
      <c r="J2749" s="245"/>
      <c r="K2749" s="245"/>
      <c r="L2749" s="250"/>
      <c r="M2749" s="251"/>
      <c r="N2749" s="252"/>
      <c r="O2749" s="252"/>
      <c r="P2749" s="252"/>
      <c r="Q2749" s="252"/>
      <c r="R2749" s="252"/>
      <c r="S2749" s="252"/>
      <c r="T2749" s="253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4" t="s">
        <v>248</v>
      </c>
      <c r="AU2749" s="254" t="s">
        <v>78</v>
      </c>
      <c r="AV2749" s="14" t="s">
        <v>78</v>
      </c>
      <c r="AW2749" s="14" t="s">
        <v>32</v>
      </c>
      <c r="AX2749" s="14" t="s">
        <v>69</v>
      </c>
      <c r="AY2749" s="254" t="s">
        <v>238</v>
      </c>
    </row>
    <row r="2750" s="14" customFormat="1">
      <c r="A2750" s="14"/>
      <c r="B2750" s="244"/>
      <c r="C2750" s="245"/>
      <c r="D2750" s="227" t="s">
        <v>248</v>
      </c>
      <c r="E2750" s="246" t="s">
        <v>19</v>
      </c>
      <c r="F2750" s="247" t="s">
        <v>2469</v>
      </c>
      <c r="G2750" s="245"/>
      <c r="H2750" s="248">
        <v>1</v>
      </c>
      <c r="I2750" s="249"/>
      <c r="J2750" s="245"/>
      <c r="K2750" s="245"/>
      <c r="L2750" s="250"/>
      <c r="M2750" s="251"/>
      <c r="N2750" s="252"/>
      <c r="O2750" s="252"/>
      <c r="P2750" s="252"/>
      <c r="Q2750" s="252"/>
      <c r="R2750" s="252"/>
      <c r="S2750" s="252"/>
      <c r="T2750" s="253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4" t="s">
        <v>248</v>
      </c>
      <c r="AU2750" s="254" t="s">
        <v>78</v>
      </c>
      <c r="AV2750" s="14" t="s">
        <v>78</v>
      </c>
      <c r="AW2750" s="14" t="s">
        <v>32</v>
      </c>
      <c r="AX2750" s="14" t="s">
        <v>69</v>
      </c>
      <c r="AY2750" s="254" t="s">
        <v>238</v>
      </c>
    </row>
    <row r="2751" s="14" customFormat="1">
      <c r="A2751" s="14"/>
      <c r="B2751" s="244"/>
      <c r="C2751" s="245"/>
      <c r="D2751" s="227" t="s">
        <v>248</v>
      </c>
      <c r="E2751" s="246" t="s">
        <v>19</v>
      </c>
      <c r="F2751" s="247" t="s">
        <v>2470</v>
      </c>
      <c r="G2751" s="245"/>
      <c r="H2751" s="248">
        <v>2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248</v>
      </c>
      <c r="AU2751" s="254" t="s">
        <v>78</v>
      </c>
      <c r="AV2751" s="14" t="s">
        <v>78</v>
      </c>
      <c r="AW2751" s="14" t="s">
        <v>32</v>
      </c>
      <c r="AX2751" s="14" t="s">
        <v>69</v>
      </c>
      <c r="AY2751" s="254" t="s">
        <v>238</v>
      </c>
    </row>
    <row r="2752" s="14" customFormat="1">
      <c r="A2752" s="14"/>
      <c r="B2752" s="244"/>
      <c r="C2752" s="245"/>
      <c r="D2752" s="227" t="s">
        <v>248</v>
      </c>
      <c r="E2752" s="246" t="s">
        <v>19</v>
      </c>
      <c r="F2752" s="247" t="s">
        <v>2471</v>
      </c>
      <c r="G2752" s="245"/>
      <c r="H2752" s="248">
        <v>1</v>
      </c>
      <c r="I2752" s="249"/>
      <c r="J2752" s="245"/>
      <c r="K2752" s="245"/>
      <c r="L2752" s="250"/>
      <c r="M2752" s="251"/>
      <c r="N2752" s="252"/>
      <c r="O2752" s="252"/>
      <c r="P2752" s="252"/>
      <c r="Q2752" s="252"/>
      <c r="R2752" s="252"/>
      <c r="S2752" s="252"/>
      <c r="T2752" s="253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4" t="s">
        <v>248</v>
      </c>
      <c r="AU2752" s="254" t="s">
        <v>78</v>
      </c>
      <c r="AV2752" s="14" t="s">
        <v>78</v>
      </c>
      <c r="AW2752" s="14" t="s">
        <v>32</v>
      </c>
      <c r="AX2752" s="14" t="s">
        <v>69</v>
      </c>
      <c r="AY2752" s="254" t="s">
        <v>238</v>
      </c>
    </row>
    <row r="2753" s="14" customFormat="1">
      <c r="A2753" s="14"/>
      <c r="B2753" s="244"/>
      <c r="C2753" s="245"/>
      <c r="D2753" s="227" t="s">
        <v>248</v>
      </c>
      <c r="E2753" s="246" t="s">
        <v>19</v>
      </c>
      <c r="F2753" s="247" t="s">
        <v>2472</v>
      </c>
      <c r="G2753" s="245"/>
      <c r="H2753" s="248">
        <v>1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248</v>
      </c>
      <c r="AU2753" s="254" t="s">
        <v>78</v>
      </c>
      <c r="AV2753" s="14" t="s">
        <v>78</v>
      </c>
      <c r="AW2753" s="14" t="s">
        <v>32</v>
      </c>
      <c r="AX2753" s="14" t="s">
        <v>69</v>
      </c>
      <c r="AY2753" s="254" t="s">
        <v>238</v>
      </c>
    </row>
    <row r="2754" s="14" customFormat="1">
      <c r="A2754" s="14"/>
      <c r="B2754" s="244"/>
      <c r="C2754" s="245"/>
      <c r="D2754" s="227" t="s">
        <v>248</v>
      </c>
      <c r="E2754" s="246" t="s">
        <v>19</v>
      </c>
      <c r="F2754" s="247" t="s">
        <v>2473</v>
      </c>
      <c r="G2754" s="245"/>
      <c r="H2754" s="248">
        <v>1</v>
      </c>
      <c r="I2754" s="249"/>
      <c r="J2754" s="245"/>
      <c r="K2754" s="245"/>
      <c r="L2754" s="250"/>
      <c r="M2754" s="251"/>
      <c r="N2754" s="252"/>
      <c r="O2754" s="252"/>
      <c r="P2754" s="252"/>
      <c r="Q2754" s="252"/>
      <c r="R2754" s="252"/>
      <c r="S2754" s="252"/>
      <c r="T2754" s="253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4" t="s">
        <v>248</v>
      </c>
      <c r="AU2754" s="254" t="s">
        <v>78</v>
      </c>
      <c r="AV2754" s="14" t="s">
        <v>78</v>
      </c>
      <c r="AW2754" s="14" t="s">
        <v>32</v>
      </c>
      <c r="AX2754" s="14" t="s">
        <v>69</v>
      </c>
      <c r="AY2754" s="254" t="s">
        <v>238</v>
      </c>
    </row>
    <row r="2755" s="14" customFormat="1">
      <c r="A2755" s="14"/>
      <c r="B2755" s="244"/>
      <c r="C2755" s="245"/>
      <c r="D2755" s="227" t="s">
        <v>248</v>
      </c>
      <c r="E2755" s="246" t="s">
        <v>19</v>
      </c>
      <c r="F2755" s="247" t="s">
        <v>2474</v>
      </c>
      <c r="G2755" s="245"/>
      <c r="H2755" s="248">
        <v>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248</v>
      </c>
      <c r="AU2755" s="254" t="s">
        <v>78</v>
      </c>
      <c r="AV2755" s="14" t="s">
        <v>78</v>
      </c>
      <c r="AW2755" s="14" t="s">
        <v>32</v>
      </c>
      <c r="AX2755" s="14" t="s">
        <v>69</v>
      </c>
      <c r="AY2755" s="254" t="s">
        <v>238</v>
      </c>
    </row>
    <row r="2756" s="14" customFormat="1">
      <c r="A2756" s="14"/>
      <c r="B2756" s="244"/>
      <c r="C2756" s="245"/>
      <c r="D2756" s="227" t="s">
        <v>248</v>
      </c>
      <c r="E2756" s="246" t="s">
        <v>19</v>
      </c>
      <c r="F2756" s="247" t="s">
        <v>2475</v>
      </c>
      <c r="G2756" s="245"/>
      <c r="H2756" s="248">
        <v>1</v>
      </c>
      <c r="I2756" s="249"/>
      <c r="J2756" s="245"/>
      <c r="K2756" s="245"/>
      <c r="L2756" s="250"/>
      <c r="M2756" s="251"/>
      <c r="N2756" s="252"/>
      <c r="O2756" s="252"/>
      <c r="P2756" s="252"/>
      <c r="Q2756" s="252"/>
      <c r="R2756" s="252"/>
      <c r="S2756" s="252"/>
      <c r="T2756" s="253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4" t="s">
        <v>248</v>
      </c>
      <c r="AU2756" s="254" t="s">
        <v>78</v>
      </c>
      <c r="AV2756" s="14" t="s">
        <v>78</v>
      </c>
      <c r="AW2756" s="14" t="s">
        <v>32</v>
      </c>
      <c r="AX2756" s="14" t="s">
        <v>69</v>
      </c>
      <c r="AY2756" s="254" t="s">
        <v>238</v>
      </c>
    </row>
    <row r="2757" s="14" customFormat="1">
      <c r="A2757" s="14"/>
      <c r="B2757" s="244"/>
      <c r="C2757" s="245"/>
      <c r="D2757" s="227" t="s">
        <v>248</v>
      </c>
      <c r="E2757" s="246" t="s">
        <v>19</v>
      </c>
      <c r="F2757" s="247" t="s">
        <v>2476</v>
      </c>
      <c r="G2757" s="245"/>
      <c r="H2757" s="248">
        <v>1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248</v>
      </c>
      <c r="AU2757" s="254" t="s">
        <v>78</v>
      </c>
      <c r="AV2757" s="14" t="s">
        <v>78</v>
      </c>
      <c r="AW2757" s="14" t="s">
        <v>32</v>
      </c>
      <c r="AX2757" s="14" t="s">
        <v>69</v>
      </c>
      <c r="AY2757" s="254" t="s">
        <v>238</v>
      </c>
    </row>
    <row r="2758" s="14" customFormat="1">
      <c r="A2758" s="14"/>
      <c r="B2758" s="244"/>
      <c r="C2758" s="245"/>
      <c r="D2758" s="227" t="s">
        <v>248</v>
      </c>
      <c r="E2758" s="246" t="s">
        <v>19</v>
      </c>
      <c r="F2758" s="247" t="s">
        <v>2477</v>
      </c>
      <c r="G2758" s="245"/>
      <c r="H2758" s="248">
        <v>1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248</v>
      </c>
      <c r="AU2758" s="254" t="s">
        <v>78</v>
      </c>
      <c r="AV2758" s="14" t="s">
        <v>78</v>
      </c>
      <c r="AW2758" s="14" t="s">
        <v>32</v>
      </c>
      <c r="AX2758" s="14" t="s">
        <v>69</v>
      </c>
      <c r="AY2758" s="254" t="s">
        <v>238</v>
      </c>
    </row>
    <row r="2759" s="14" customFormat="1">
      <c r="A2759" s="14"/>
      <c r="B2759" s="244"/>
      <c r="C2759" s="245"/>
      <c r="D2759" s="227" t="s">
        <v>248</v>
      </c>
      <c r="E2759" s="246" t="s">
        <v>19</v>
      </c>
      <c r="F2759" s="247" t="s">
        <v>2478</v>
      </c>
      <c r="G2759" s="245"/>
      <c r="H2759" s="248">
        <v>1</v>
      </c>
      <c r="I2759" s="249"/>
      <c r="J2759" s="245"/>
      <c r="K2759" s="245"/>
      <c r="L2759" s="250"/>
      <c r="M2759" s="251"/>
      <c r="N2759" s="252"/>
      <c r="O2759" s="252"/>
      <c r="P2759" s="252"/>
      <c r="Q2759" s="252"/>
      <c r="R2759" s="252"/>
      <c r="S2759" s="252"/>
      <c r="T2759" s="253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4" t="s">
        <v>248</v>
      </c>
      <c r="AU2759" s="254" t="s">
        <v>78</v>
      </c>
      <c r="AV2759" s="14" t="s">
        <v>78</v>
      </c>
      <c r="AW2759" s="14" t="s">
        <v>32</v>
      </c>
      <c r="AX2759" s="14" t="s">
        <v>69</v>
      </c>
      <c r="AY2759" s="254" t="s">
        <v>238</v>
      </c>
    </row>
    <row r="2760" s="14" customFormat="1">
      <c r="A2760" s="14"/>
      <c r="B2760" s="244"/>
      <c r="C2760" s="245"/>
      <c r="D2760" s="227" t="s">
        <v>248</v>
      </c>
      <c r="E2760" s="246" t="s">
        <v>19</v>
      </c>
      <c r="F2760" s="247" t="s">
        <v>2479</v>
      </c>
      <c r="G2760" s="245"/>
      <c r="H2760" s="248">
        <v>1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248</v>
      </c>
      <c r="AU2760" s="254" t="s">
        <v>78</v>
      </c>
      <c r="AV2760" s="14" t="s">
        <v>78</v>
      </c>
      <c r="AW2760" s="14" t="s">
        <v>32</v>
      </c>
      <c r="AX2760" s="14" t="s">
        <v>69</v>
      </c>
      <c r="AY2760" s="254" t="s">
        <v>238</v>
      </c>
    </row>
    <row r="2761" s="14" customFormat="1">
      <c r="A2761" s="14"/>
      <c r="B2761" s="244"/>
      <c r="C2761" s="245"/>
      <c r="D2761" s="227" t="s">
        <v>248</v>
      </c>
      <c r="E2761" s="246" t="s">
        <v>19</v>
      </c>
      <c r="F2761" s="247" t="s">
        <v>2480</v>
      </c>
      <c r="G2761" s="245"/>
      <c r="H2761" s="248">
        <v>2</v>
      </c>
      <c r="I2761" s="249"/>
      <c r="J2761" s="245"/>
      <c r="K2761" s="245"/>
      <c r="L2761" s="250"/>
      <c r="M2761" s="251"/>
      <c r="N2761" s="252"/>
      <c r="O2761" s="252"/>
      <c r="P2761" s="252"/>
      <c r="Q2761" s="252"/>
      <c r="R2761" s="252"/>
      <c r="S2761" s="252"/>
      <c r="T2761" s="253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4" t="s">
        <v>248</v>
      </c>
      <c r="AU2761" s="254" t="s">
        <v>78</v>
      </c>
      <c r="AV2761" s="14" t="s">
        <v>78</v>
      </c>
      <c r="AW2761" s="14" t="s">
        <v>32</v>
      </c>
      <c r="AX2761" s="14" t="s">
        <v>69</v>
      </c>
      <c r="AY2761" s="254" t="s">
        <v>238</v>
      </c>
    </row>
    <row r="2762" s="14" customFormat="1">
      <c r="A2762" s="14"/>
      <c r="B2762" s="244"/>
      <c r="C2762" s="245"/>
      <c r="D2762" s="227" t="s">
        <v>248</v>
      </c>
      <c r="E2762" s="246" t="s">
        <v>19</v>
      </c>
      <c r="F2762" s="247" t="s">
        <v>2481</v>
      </c>
      <c r="G2762" s="245"/>
      <c r="H2762" s="248">
        <v>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248</v>
      </c>
      <c r="AU2762" s="254" t="s">
        <v>78</v>
      </c>
      <c r="AV2762" s="14" t="s">
        <v>78</v>
      </c>
      <c r="AW2762" s="14" t="s">
        <v>32</v>
      </c>
      <c r="AX2762" s="14" t="s">
        <v>69</v>
      </c>
      <c r="AY2762" s="254" t="s">
        <v>238</v>
      </c>
    </row>
    <row r="2763" s="14" customFormat="1">
      <c r="A2763" s="14"/>
      <c r="B2763" s="244"/>
      <c r="C2763" s="245"/>
      <c r="D2763" s="227" t="s">
        <v>248</v>
      </c>
      <c r="E2763" s="246" t="s">
        <v>19</v>
      </c>
      <c r="F2763" s="247" t="s">
        <v>2482</v>
      </c>
      <c r="G2763" s="245"/>
      <c r="H2763" s="248">
        <v>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248</v>
      </c>
      <c r="AU2763" s="254" t="s">
        <v>78</v>
      </c>
      <c r="AV2763" s="14" t="s">
        <v>78</v>
      </c>
      <c r="AW2763" s="14" t="s">
        <v>32</v>
      </c>
      <c r="AX2763" s="14" t="s">
        <v>69</v>
      </c>
      <c r="AY2763" s="254" t="s">
        <v>238</v>
      </c>
    </row>
    <row r="2764" s="16" customFormat="1">
      <c r="A2764" s="16"/>
      <c r="B2764" s="266"/>
      <c r="C2764" s="267"/>
      <c r="D2764" s="227" t="s">
        <v>248</v>
      </c>
      <c r="E2764" s="268" t="s">
        <v>19</v>
      </c>
      <c r="F2764" s="269" t="s">
        <v>561</v>
      </c>
      <c r="G2764" s="267"/>
      <c r="H2764" s="270">
        <v>31</v>
      </c>
      <c r="I2764" s="271"/>
      <c r="J2764" s="267"/>
      <c r="K2764" s="267"/>
      <c r="L2764" s="272"/>
      <c r="M2764" s="273"/>
      <c r="N2764" s="274"/>
      <c r="O2764" s="274"/>
      <c r="P2764" s="274"/>
      <c r="Q2764" s="274"/>
      <c r="R2764" s="274"/>
      <c r="S2764" s="274"/>
      <c r="T2764" s="275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T2764" s="276" t="s">
        <v>248</v>
      </c>
      <c r="AU2764" s="276" t="s">
        <v>78</v>
      </c>
      <c r="AV2764" s="16" t="s">
        <v>109</v>
      </c>
      <c r="AW2764" s="16" t="s">
        <v>32</v>
      </c>
      <c r="AX2764" s="16" t="s">
        <v>69</v>
      </c>
      <c r="AY2764" s="276" t="s">
        <v>238</v>
      </c>
    </row>
    <row r="2765" s="13" customFormat="1">
      <c r="A2765" s="13"/>
      <c r="B2765" s="234"/>
      <c r="C2765" s="235"/>
      <c r="D2765" s="227" t="s">
        <v>248</v>
      </c>
      <c r="E2765" s="236" t="s">
        <v>19</v>
      </c>
      <c r="F2765" s="237" t="s">
        <v>2483</v>
      </c>
      <c r="G2765" s="235"/>
      <c r="H2765" s="236" t="s">
        <v>19</v>
      </c>
      <c r="I2765" s="238"/>
      <c r="J2765" s="235"/>
      <c r="K2765" s="235"/>
      <c r="L2765" s="239"/>
      <c r="M2765" s="240"/>
      <c r="N2765" s="241"/>
      <c r="O2765" s="241"/>
      <c r="P2765" s="241"/>
      <c r="Q2765" s="241"/>
      <c r="R2765" s="241"/>
      <c r="S2765" s="241"/>
      <c r="T2765" s="242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3" t="s">
        <v>248</v>
      </c>
      <c r="AU2765" s="243" t="s">
        <v>78</v>
      </c>
      <c r="AV2765" s="13" t="s">
        <v>76</v>
      </c>
      <c r="AW2765" s="13" t="s">
        <v>32</v>
      </c>
      <c r="AX2765" s="13" t="s">
        <v>69</v>
      </c>
      <c r="AY2765" s="243" t="s">
        <v>238</v>
      </c>
    </row>
    <row r="2766" s="14" customFormat="1">
      <c r="A2766" s="14"/>
      <c r="B2766" s="244"/>
      <c r="C2766" s="245"/>
      <c r="D2766" s="227" t="s">
        <v>248</v>
      </c>
      <c r="E2766" s="246" t="s">
        <v>19</v>
      </c>
      <c r="F2766" s="247" t="s">
        <v>2484</v>
      </c>
      <c r="G2766" s="245"/>
      <c r="H2766" s="248">
        <v>1</v>
      </c>
      <c r="I2766" s="249"/>
      <c r="J2766" s="245"/>
      <c r="K2766" s="245"/>
      <c r="L2766" s="250"/>
      <c r="M2766" s="251"/>
      <c r="N2766" s="252"/>
      <c r="O2766" s="252"/>
      <c r="P2766" s="252"/>
      <c r="Q2766" s="252"/>
      <c r="R2766" s="252"/>
      <c r="S2766" s="252"/>
      <c r="T2766" s="253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4" t="s">
        <v>248</v>
      </c>
      <c r="AU2766" s="254" t="s">
        <v>78</v>
      </c>
      <c r="AV2766" s="14" t="s">
        <v>78</v>
      </c>
      <c r="AW2766" s="14" t="s">
        <v>32</v>
      </c>
      <c r="AX2766" s="14" t="s">
        <v>69</v>
      </c>
      <c r="AY2766" s="254" t="s">
        <v>238</v>
      </c>
    </row>
    <row r="2767" s="14" customFormat="1">
      <c r="A2767" s="14"/>
      <c r="B2767" s="244"/>
      <c r="C2767" s="245"/>
      <c r="D2767" s="227" t="s">
        <v>248</v>
      </c>
      <c r="E2767" s="246" t="s">
        <v>19</v>
      </c>
      <c r="F2767" s="247" t="s">
        <v>2485</v>
      </c>
      <c r="G2767" s="245"/>
      <c r="H2767" s="248">
        <v>3</v>
      </c>
      <c r="I2767" s="249"/>
      <c r="J2767" s="245"/>
      <c r="K2767" s="245"/>
      <c r="L2767" s="250"/>
      <c r="M2767" s="251"/>
      <c r="N2767" s="252"/>
      <c r="O2767" s="252"/>
      <c r="P2767" s="252"/>
      <c r="Q2767" s="252"/>
      <c r="R2767" s="252"/>
      <c r="S2767" s="252"/>
      <c r="T2767" s="253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4" t="s">
        <v>248</v>
      </c>
      <c r="AU2767" s="254" t="s">
        <v>78</v>
      </c>
      <c r="AV2767" s="14" t="s">
        <v>78</v>
      </c>
      <c r="AW2767" s="14" t="s">
        <v>32</v>
      </c>
      <c r="AX2767" s="14" t="s">
        <v>69</v>
      </c>
      <c r="AY2767" s="254" t="s">
        <v>238</v>
      </c>
    </row>
    <row r="2768" s="14" customFormat="1">
      <c r="A2768" s="14"/>
      <c r="B2768" s="244"/>
      <c r="C2768" s="245"/>
      <c r="D2768" s="227" t="s">
        <v>248</v>
      </c>
      <c r="E2768" s="246" t="s">
        <v>19</v>
      </c>
      <c r="F2768" s="247" t="s">
        <v>2486</v>
      </c>
      <c r="G2768" s="245"/>
      <c r="H2768" s="248">
        <v>1</v>
      </c>
      <c r="I2768" s="249"/>
      <c r="J2768" s="245"/>
      <c r="K2768" s="245"/>
      <c r="L2768" s="250"/>
      <c r="M2768" s="251"/>
      <c r="N2768" s="252"/>
      <c r="O2768" s="252"/>
      <c r="P2768" s="252"/>
      <c r="Q2768" s="252"/>
      <c r="R2768" s="252"/>
      <c r="S2768" s="252"/>
      <c r="T2768" s="253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4" t="s">
        <v>248</v>
      </c>
      <c r="AU2768" s="254" t="s">
        <v>78</v>
      </c>
      <c r="AV2768" s="14" t="s">
        <v>78</v>
      </c>
      <c r="AW2768" s="14" t="s">
        <v>32</v>
      </c>
      <c r="AX2768" s="14" t="s">
        <v>69</v>
      </c>
      <c r="AY2768" s="254" t="s">
        <v>238</v>
      </c>
    </row>
    <row r="2769" s="14" customFormat="1">
      <c r="A2769" s="14"/>
      <c r="B2769" s="244"/>
      <c r="C2769" s="245"/>
      <c r="D2769" s="227" t="s">
        <v>248</v>
      </c>
      <c r="E2769" s="246" t="s">
        <v>19</v>
      </c>
      <c r="F2769" s="247" t="s">
        <v>2487</v>
      </c>
      <c r="G2769" s="245"/>
      <c r="H2769" s="248">
        <v>1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248</v>
      </c>
      <c r="AU2769" s="254" t="s">
        <v>78</v>
      </c>
      <c r="AV2769" s="14" t="s">
        <v>78</v>
      </c>
      <c r="AW2769" s="14" t="s">
        <v>32</v>
      </c>
      <c r="AX2769" s="14" t="s">
        <v>69</v>
      </c>
      <c r="AY2769" s="254" t="s">
        <v>238</v>
      </c>
    </row>
    <row r="2770" s="14" customFormat="1">
      <c r="A2770" s="14"/>
      <c r="B2770" s="244"/>
      <c r="C2770" s="245"/>
      <c r="D2770" s="227" t="s">
        <v>248</v>
      </c>
      <c r="E2770" s="246" t="s">
        <v>19</v>
      </c>
      <c r="F2770" s="247" t="s">
        <v>2488</v>
      </c>
      <c r="G2770" s="245"/>
      <c r="H2770" s="248">
        <v>1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248</v>
      </c>
      <c r="AU2770" s="254" t="s">
        <v>78</v>
      </c>
      <c r="AV2770" s="14" t="s">
        <v>78</v>
      </c>
      <c r="AW2770" s="14" t="s">
        <v>32</v>
      </c>
      <c r="AX2770" s="14" t="s">
        <v>69</v>
      </c>
      <c r="AY2770" s="254" t="s">
        <v>238</v>
      </c>
    </row>
    <row r="2771" s="14" customFormat="1">
      <c r="A2771" s="14"/>
      <c r="B2771" s="244"/>
      <c r="C2771" s="245"/>
      <c r="D2771" s="227" t="s">
        <v>248</v>
      </c>
      <c r="E2771" s="246" t="s">
        <v>19</v>
      </c>
      <c r="F2771" s="247" t="s">
        <v>2489</v>
      </c>
      <c r="G2771" s="245"/>
      <c r="H2771" s="248">
        <v>3</v>
      </c>
      <c r="I2771" s="249"/>
      <c r="J2771" s="245"/>
      <c r="K2771" s="245"/>
      <c r="L2771" s="250"/>
      <c r="M2771" s="251"/>
      <c r="N2771" s="252"/>
      <c r="O2771" s="252"/>
      <c r="P2771" s="252"/>
      <c r="Q2771" s="252"/>
      <c r="R2771" s="252"/>
      <c r="S2771" s="252"/>
      <c r="T2771" s="253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4" t="s">
        <v>248</v>
      </c>
      <c r="AU2771" s="254" t="s">
        <v>78</v>
      </c>
      <c r="AV2771" s="14" t="s">
        <v>78</v>
      </c>
      <c r="AW2771" s="14" t="s">
        <v>32</v>
      </c>
      <c r="AX2771" s="14" t="s">
        <v>69</v>
      </c>
      <c r="AY2771" s="254" t="s">
        <v>238</v>
      </c>
    </row>
    <row r="2772" s="14" customFormat="1">
      <c r="A2772" s="14"/>
      <c r="B2772" s="244"/>
      <c r="C2772" s="245"/>
      <c r="D2772" s="227" t="s">
        <v>248</v>
      </c>
      <c r="E2772" s="246" t="s">
        <v>19</v>
      </c>
      <c r="F2772" s="247" t="s">
        <v>2490</v>
      </c>
      <c r="G2772" s="245"/>
      <c r="H2772" s="248">
        <v>1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248</v>
      </c>
      <c r="AU2772" s="254" t="s">
        <v>78</v>
      </c>
      <c r="AV2772" s="14" t="s">
        <v>78</v>
      </c>
      <c r="AW2772" s="14" t="s">
        <v>32</v>
      </c>
      <c r="AX2772" s="14" t="s">
        <v>69</v>
      </c>
      <c r="AY2772" s="254" t="s">
        <v>238</v>
      </c>
    </row>
    <row r="2773" s="16" customFormat="1">
      <c r="A2773" s="16"/>
      <c r="B2773" s="266"/>
      <c r="C2773" s="267"/>
      <c r="D2773" s="227" t="s">
        <v>248</v>
      </c>
      <c r="E2773" s="268" t="s">
        <v>19</v>
      </c>
      <c r="F2773" s="269" t="s">
        <v>561</v>
      </c>
      <c r="G2773" s="267"/>
      <c r="H2773" s="270">
        <v>11</v>
      </c>
      <c r="I2773" s="271"/>
      <c r="J2773" s="267"/>
      <c r="K2773" s="267"/>
      <c r="L2773" s="272"/>
      <c r="M2773" s="273"/>
      <c r="N2773" s="274"/>
      <c r="O2773" s="274"/>
      <c r="P2773" s="274"/>
      <c r="Q2773" s="274"/>
      <c r="R2773" s="274"/>
      <c r="S2773" s="274"/>
      <c r="T2773" s="275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T2773" s="276" t="s">
        <v>248</v>
      </c>
      <c r="AU2773" s="276" t="s">
        <v>78</v>
      </c>
      <c r="AV2773" s="16" t="s">
        <v>109</v>
      </c>
      <c r="AW2773" s="16" t="s">
        <v>32</v>
      </c>
      <c r="AX2773" s="16" t="s">
        <v>69</v>
      </c>
      <c r="AY2773" s="276" t="s">
        <v>238</v>
      </c>
    </row>
    <row r="2774" s="13" customFormat="1">
      <c r="A2774" s="13"/>
      <c r="B2774" s="234"/>
      <c r="C2774" s="235"/>
      <c r="D2774" s="227" t="s">
        <v>248</v>
      </c>
      <c r="E2774" s="236" t="s">
        <v>19</v>
      </c>
      <c r="F2774" s="237" t="s">
        <v>2491</v>
      </c>
      <c r="G2774" s="235"/>
      <c r="H2774" s="236" t="s">
        <v>19</v>
      </c>
      <c r="I2774" s="238"/>
      <c r="J2774" s="235"/>
      <c r="K2774" s="235"/>
      <c r="L2774" s="239"/>
      <c r="M2774" s="240"/>
      <c r="N2774" s="241"/>
      <c r="O2774" s="241"/>
      <c r="P2774" s="241"/>
      <c r="Q2774" s="241"/>
      <c r="R2774" s="241"/>
      <c r="S2774" s="241"/>
      <c r="T2774" s="242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3" t="s">
        <v>248</v>
      </c>
      <c r="AU2774" s="243" t="s">
        <v>78</v>
      </c>
      <c r="AV2774" s="13" t="s">
        <v>76</v>
      </c>
      <c r="AW2774" s="13" t="s">
        <v>32</v>
      </c>
      <c r="AX2774" s="13" t="s">
        <v>69</v>
      </c>
      <c r="AY2774" s="243" t="s">
        <v>238</v>
      </c>
    </row>
    <row r="2775" s="14" customFormat="1">
      <c r="A2775" s="14"/>
      <c r="B2775" s="244"/>
      <c r="C2775" s="245"/>
      <c r="D2775" s="227" t="s">
        <v>248</v>
      </c>
      <c r="E2775" s="246" t="s">
        <v>19</v>
      </c>
      <c r="F2775" s="247" t="s">
        <v>2492</v>
      </c>
      <c r="G2775" s="245"/>
      <c r="H2775" s="248">
        <v>1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248</v>
      </c>
      <c r="AU2775" s="254" t="s">
        <v>78</v>
      </c>
      <c r="AV2775" s="14" t="s">
        <v>78</v>
      </c>
      <c r="AW2775" s="14" t="s">
        <v>32</v>
      </c>
      <c r="AX2775" s="14" t="s">
        <v>69</v>
      </c>
      <c r="AY2775" s="254" t="s">
        <v>238</v>
      </c>
    </row>
    <row r="2776" s="14" customFormat="1">
      <c r="A2776" s="14"/>
      <c r="B2776" s="244"/>
      <c r="C2776" s="245"/>
      <c r="D2776" s="227" t="s">
        <v>248</v>
      </c>
      <c r="E2776" s="246" t="s">
        <v>19</v>
      </c>
      <c r="F2776" s="247" t="s">
        <v>2493</v>
      </c>
      <c r="G2776" s="245"/>
      <c r="H2776" s="248">
        <v>3</v>
      </c>
      <c r="I2776" s="249"/>
      <c r="J2776" s="245"/>
      <c r="K2776" s="245"/>
      <c r="L2776" s="250"/>
      <c r="M2776" s="251"/>
      <c r="N2776" s="252"/>
      <c r="O2776" s="252"/>
      <c r="P2776" s="252"/>
      <c r="Q2776" s="252"/>
      <c r="R2776" s="252"/>
      <c r="S2776" s="252"/>
      <c r="T2776" s="253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4" t="s">
        <v>248</v>
      </c>
      <c r="AU2776" s="254" t="s">
        <v>78</v>
      </c>
      <c r="AV2776" s="14" t="s">
        <v>78</v>
      </c>
      <c r="AW2776" s="14" t="s">
        <v>32</v>
      </c>
      <c r="AX2776" s="14" t="s">
        <v>69</v>
      </c>
      <c r="AY2776" s="254" t="s">
        <v>238</v>
      </c>
    </row>
    <row r="2777" s="14" customFormat="1">
      <c r="A2777" s="14"/>
      <c r="B2777" s="244"/>
      <c r="C2777" s="245"/>
      <c r="D2777" s="227" t="s">
        <v>248</v>
      </c>
      <c r="E2777" s="246" t="s">
        <v>19</v>
      </c>
      <c r="F2777" s="247" t="s">
        <v>2494</v>
      </c>
      <c r="G2777" s="245"/>
      <c r="H2777" s="248">
        <v>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248</v>
      </c>
      <c r="AU2777" s="254" t="s">
        <v>78</v>
      </c>
      <c r="AV2777" s="14" t="s">
        <v>78</v>
      </c>
      <c r="AW2777" s="14" t="s">
        <v>32</v>
      </c>
      <c r="AX2777" s="14" t="s">
        <v>69</v>
      </c>
      <c r="AY2777" s="254" t="s">
        <v>238</v>
      </c>
    </row>
    <row r="2778" s="14" customFormat="1">
      <c r="A2778" s="14"/>
      <c r="B2778" s="244"/>
      <c r="C2778" s="245"/>
      <c r="D2778" s="227" t="s">
        <v>248</v>
      </c>
      <c r="E2778" s="246" t="s">
        <v>19</v>
      </c>
      <c r="F2778" s="247" t="s">
        <v>2495</v>
      </c>
      <c r="G2778" s="245"/>
      <c r="H2778" s="248">
        <v>1</v>
      </c>
      <c r="I2778" s="249"/>
      <c r="J2778" s="245"/>
      <c r="K2778" s="245"/>
      <c r="L2778" s="250"/>
      <c r="M2778" s="251"/>
      <c r="N2778" s="252"/>
      <c r="O2778" s="252"/>
      <c r="P2778" s="252"/>
      <c r="Q2778" s="252"/>
      <c r="R2778" s="252"/>
      <c r="S2778" s="252"/>
      <c r="T2778" s="253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4" t="s">
        <v>248</v>
      </c>
      <c r="AU2778" s="254" t="s">
        <v>78</v>
      </c>
      <c r="AV2778" s="14" t="s">
        <v>78</v>
      </c>
      <c r="AW2778" s="14" t="s">
        <v>32</v>
      </c>
      <c r="AX2778" s="14" t="s">
        <v>69</v>
      </c>
      <c r="AY2778" s="254" t="s">
        <v>238</v>
      </c>
    </row>
    <row r="2779" s="14" customFormat="1">
      <c r="A2779" s="14"/>
      <c r="B2779" s="244"/>
      <c r="C2779" s="245"/>
      <c r="D2779" s="227" t="s">
        <v>248</v>
      </c>
      <c r="E2779" s="246" t="s">
        <v>19</v>
      </c>
      <c r="F2779" s="247" t="s">
        <v>2496</v>
      </c>
      <c r="G2779" s="245"/>
      <c r="H2779" s="248">
        <v>1</v>
      </c>
      <c r="I2779" s="249"/>
      <c r="J2779" s="245"/>
      <c r="K2779" s="245"/>
      <c r="L2779" s="250"/>
      <c r="M2779" s="251"/>
      <c r="N2779" s="252"/>
      <c r="O2779" s="252"/>
      <c r="P2779" s="252"/>
      <c r="Q2779" s="252"/>
      <c r="R2779" s="252"/>
      <c r="S2779" s="252"/>
      <c r="T2779" s="253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4" t="s">
        <v>248</v>
      </c>
      <c r="AU2779" s="254" t="s">
        <v>78</v>
      </c>
      <c r="AV2779" s="14" t="s">
        <v>78</v>
      </c>
      <c r="AW2779" s="14" t="s">
        <v>32</v>
      </c>
      <c r="AX2779" s="14" t="s">
        <v>69</v>
      </c>
      <c r="AY2779" s="254" t="s">
        <v>238</v>
      </c>
    </row>
    <row r="2780" s="14" customFormat="1">
      <c r="A2780" s="14"/>
      <c r="B2780" s="244"/>
      <c r="C2780" s="245"/>
      <c r="D2780" s="227" t="s">
        <v>248</v>
      </c>
      <c r="E2780" s="246" t="s">
        <v>19</v>
      </c>
      <c r="F2780" s="247" t="s">
        <v>2497</v>
      </c>
      <c r="G2780" s="245"/>
      <c r="H2780" s="248">
        <v>1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248</v>
      </c>
      <c r="AU2780" s="254" t="s">
        <v>78</v>
      </c>
      <c r="AV2780" s="14" t="s">
        <v>78</v>
      </c>
      <c r="AW2780" s="14" t="s">
        <v>32</v>
      </c>
      <c r="AX2780" s="14" t="s">
        <v>69</v>
      </c>
      <c r="AY2780" s="254" t="s">
        <v>238</v>
      </c>
    </row>
    <row r="2781" s="14" customFormat="1">
      <c r="A2781" s="14"/>
      <c r="B2781" s="244"/>
      <c r="C2781" s="245"/>
      <c r="D2781" s="227" t="s">
        <v>248</v>
      </c>
      <c r="E2781" s="246" t="s">
        <v>19</v>
      </c>
      <c r="F2781" s="247" t="s">
        <v>2498</v>
      </c>
      <c r="G2781" s="245"/>
      <c r="H2781" s="248">
        <v>1</v>
      </c>
      <c r="I2781" s="249"/>
      <c r="J2781" s="245"/>
      <c r="K2781" s="245"/>
      <c r="L2781" s="250"/>
      <c r="M2781" s="251"/>
      <c r="N2781" s="252"/>
      <c r="O2781" s="252"/>
      <c r="P2781" s="252"/>
      <c r="Q2781" s="252"/>
      <c r="R2781" s="252"/>
      <c r="S2781" s="252"/>
      <c r="T2781" s="253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4" t="s">
        <v>248</v>
      </c>
      <c r="AU2781" s="254" t="s">
        <v>78</v>
      </c>
      <c r="AV2781" s="14" t="s">
        <v>78</v>
      </c>
      <c r="AW2781" s="14" t="s">
        <v>32</v>
      </c>
      <c r="AX2781" s="14" t="s">
        <v>69</v>
      </c>
      <c r="AY2781" s="254" t="s">
        <v>238</v>
      </c>
    </row>
    <row r="2782" s="16" customFormat="1">
      <c r="A2782" s="16"/>
      <c r="B2782" s="266"/>
      <c r="C2782" s="267"/>
      <c r="D2782" s="227" t="s">
        <v>248</v>
      </c>
      <c r="E2782" s="268" t="s">
        <v>19</v>
      </c>
      <c r="F2782" s="269" t="s">
        <v>561</v>
      </c>
      <c r="G2782" s="267"/>
      <c r="H2782" s="270">
        <v>9</v>
      </c>
      <c r="I2782" s="271"/>
      <c r="J2782" s="267"/>
      <c r="K2782" s="267"/>
      <c r="L2782" s="272"/>
      <c r="M2782" s="273"/>
      <c r="N2782" s="274"/>
      <c r="O2782" s="274"/>
      <c r="P2782" s="274"/>
      <c r="Q2782" s="274"/>
      <c r="R2782" s="274"/>
      <c r="S2782" s="274"/>
      <c r="T2782" s="275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T2782" s="276" t="s">
        <v>248</v>
      </c>
      <c r="AU2782" s="276" t="s">
        <v>78</v>
      </c>
      <c r="AV2782" s="16" t="s">
        <v>109</v>
      </c>
      <c r="AW2782" s="16" t="s">
        <v>32</v>
      </c>
      <c r="AX2782" s="16" t="s">
        <v>69</v>
      </c>
      <c r="AY2782" s="276" t="s">
        <v>238</v>
      </c>
    </row>
    <row r="2783" s="15" customFormat="1">
      <c r="A2783" s="15"/>
      <c r="B2783" s="255"/>
      <c r="C2783" s="256"/>
      <c r="D2783" s="227" t="s">
        <v>248</v>
      </c>
      <c r="E2783" s="257" t="s">
        <v>19</v>
      </c>
      <c r="F2783" s="258" t="s">
        <v>253</v>
      </c>
      <c r="G2783" s="256"/>
      <c r="H2783" s="259">
        <v>51</v>
      </c>
      <c r="I2783" s="260"/>
      <c r="J2783" s="256"/>
      <c r="K2783" s="256"/>
      <c r="L2783" s="261"/>
      <c r="M2783" s="262"/>
      <c r="N2783" s="263"/>
      <c r="O2783" s="263"/>
      <c r="P2783" s="263"/>
      <c r="Q2783" s="263"/>
      <c r="R2783" s="263"/>
      <c r="S2783" s="263"/>
      <c r="T2783" s="264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65" t="s">
        <v>248</v>
      </c>
      <c r="AU2783" s="265" t="s">
        <v>78</v>
      </c>
      <c r="AV2783" s="15" t="s">
        <v>244</v>
      </c>
      <c r="AW2783" s="15" t="s">
        <v>32</v>
      </c>
      <c r="AX2783" s="15" t="s">
        <v>76</v>
      </c>
      <c r="AY2783" s="265" t="s">
        <v>238</v>
      </c>
    </row>
    <row r="2784" s="2" customFormat="1" ht="24.15" customHeight="1">
      <c r="A2784" s="39"/>
      <c r="B2784" s="40"/>
      <c r="C2784" s="214" t="s">
        <v>2499</v>
      </c>
      <c r="D2784" s="214" t="s">
        <v>240</v>
      </c>
      <c r="E2784" s="215" t="s">
        <v>2500</v>
      </c>
      <c r="F2784" s="216" t="s">
        <v>2501</v>
      </c>
      <c r="G2784" s="217" t="s">
        <v>281</v>
      </c>
      <c r="H2784" s="218">
        <v>61</v>
      </c>
      <c r="I2784" s="219"/>
      <c r="J2784" s="220">
        <f>ROUND(I2784*H2784,2)</f>
        <v>0</v>
      </c>
      <c r="K2784" s="216" t="s">
        <v>243</v>
      </c>
      <c r="L2784" s="45"/>
      <c r="M2784" s="221" t="s">
        <v>19</v>
      </c>
      <c r="N2784" s="222" t="s">
        <v>40</v>
      </c>
      <c r="O2784" s="85"/>
      <c r="P2784" s="223">
        <f>O2784*H2784</f>
        <v>0</v>
      </c>
      <c r="Q2784" s="223">
        <v>0</v>
      </c>
      <c r="R2784" s="223">
        <f>Q2784*H2784</f>
        <v>0</v>
      </c>
      <c r="S2784" s="223">
        <v>0</v>
      </c>
      <c r="T2784" s="224">
        <f>S2784*H2784</f>
        <v>0</v>
      </c>
      <c r="U2784" s="39"/>
      <c r="V2784" s="39"/>
      <c r="W2784" s="39"/>
      <c r="X2784" s="39"/>
      <c r="Y2784" s="39"/>
      <c r="Z2784" s="39"/>
      <c r="AA2784" s="39"/>
      <c r="AB2784" s="39"/>
      <c r="AC2784" s="39"/>
      <c r="AD2784" s="39"/>
      <c r="AE2784" s="39"/>
      <c r="AR2784" s="225" t="s">
        <v>295</v>
      </c>
      <c r="AT2784" s="225" t="s">
        <v>240</v>
      </c>
      <c r="AU2784" s="225" t="s">
        <v>78</v>
      </c>
      <c r="AY2784" s="18" t="s">
        <v>238</v>
      </c>
      <c r="BE2784" s="226">
        <f>IF(N2784="základní",J2784,0)</f>
        <v>0</v>
      </c>
      <c r="BF2784" s="226">
        <f>IF(N2784="snížená",J2784,0)</f>
        <v>0</v>
      </c>
      <c r="BG2784" s="226">
        <f>IF(N2784="zákl. přenesená",J2784,0)</f>
        <v>0</v>
      </c>
      <c r="BH2784" s="226">
        <f>IF(N2784="sníž. přenesená",J2784,0)</f>
        <v>0</v>
      </c>
      <c r="BI2784" s="226">
        <f>IF(N2784="nulová",J2784,0)</f>
        <v>0</v>
      </c>
      <c r="BJ2784" s="18" t="s">
        <v>76</v>
      </c>
      <c r="BK2784" s="226">
        <f>ROUND(I2784*H2784,2)</f>
        <v>0</v>
      </c>
      <c r="BL2784" s="18" t="s">
        <v>295</v>
      </c>
      <c r="BM2784" s="225" t="s">
        <v>2502</v>
      </c>
    </row>
    <row r="2785" s="2" customFormat="1">
      <c r="A2785" s="39"/>
      <c r="B2785" s="40"/>
      <c r="C2785" s="41"/>
      <c r="D2785" s="227" t="s">
        <v>245</v>
      </c>
      <c r="E2785" s="41"/>
      <c r="F2785" s="228" t="s">
        <v>2501</v>
      </c>
      <c r="G2785" s="41"/>
      <c r="H2785" s="41"/>
      <c r="I2785" s="229"/>
      <c r="J2785" s="41"/>
      <c r="K2785" s="41"/>
      <c r="L2785" s="45"/>
      <c r="M2785" s="230"/>
      <c r="N2785" s="231"/>
      <c r="O2785" s="85"/>
      <c r="P2785" s="85"/>
      <c r="Q2785" s="85"/>
      <c r="R2785" s="85"/>
      <c r="S2785" s="85"/>
      <c r="T2785" s="86"/>
      <c r="U2785" s="39"/>
      <c r="V2785" s="39"/>
      <c r="W2785" s="39"/>
      <c r="X2785" s="39"/>
      <c r="Y2785" s="39"/>
      <c r="Z2785" s="39"/>
      <c r="AA2785" s="39"/>
      <c r="AB2785" s="39"/>
      <c r="AC2785" s="39"/>
      <c r="AD2785" s="39"/>
      <c r="AE2785" s="39"/>
      <c r="AT2785" s="18" t="s">
        <v>245</v>
      </c>
      <c r="AU2785" s="18" t="s">
        <v>78</v>
      </c>
    </row>
    <row r="2786" s="2" customFormat="1">
      <c r="A2786" s="39"/>
      <c r="B2786" s="40"/>
      <c r="C2786" s="41"/>
      <c r="D2786" s="232" t="s">
        <v>246</v>
      </c>
      <c r="E2786" s="41"/>
      <c r="F2786" s="233" t="s">
        <v>2503</v>
      </c>
      <c r="G2786" s="41"/>
      <c r="H2786" s="41"/>
      <c r="I2786" s="229"/>
      <c r="J2786" s="41"/>
      <c r="K2786" s="41"/>
      <c r="L2786" s="45"/>
      <c r="M2786" s="230"/>
      <c r="N2786" s="231"/>
      <c r="O2786" s="85"/>
      <c r="P2786" s="85"/>
      <c r="Q2786" s="85"/>
      <c r="R2786" s="85"/>
      <c r="S2786" s="85"/>
      <c r="T2786" s="86"/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T2786" s="18" t="s">
        <v>246</v>
      </c>
      <c r="AU2786" s="18" t="s">
        <v>78</v>
      </c>
    </row>
    <row r="2787" s="13" customFormat="1">
      <c r="A2787" s="13"/>
      <c r="B2787" s="234"/>
      <c r="C2787" s="235"/>
      <c r="D2787" s="227" t="s">
        <v>248</v>
      </c>
      <c r="E2787" s="236" t="s">
        <v>19</v>
      </c>
      <c r="F2787" s="237" t="s">
        <v>321</v>
      </c>
      <c r="G2787" s="235"/>
      <c r="H2787" s="236" t="s">
        <v>19</v>
      </c>
      <c r="I2787" s="238"/>
      <c r="J2787" s="235"/>
      <c r="K2787" s="235"/>
      <c r="L2787" s="239"/>
      <c r="M2787" s="240"/>
      <c r="N2787" s="241"/>
      <c r="O2787" s="241"/>
      <c r="P2787" s="241"/>
      <c r="Q2787" s="241"/>
      <c r="R2787" s="241"/>
      <c r="S2787" s="241"/>
      <c r="T2787" s="242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3" t="s">
        <v>248</v>
      </c>
      <c r="AU2787" s="243" t="s">
        <v>78</v>
      </c>
      <c r="AV2787" s="13" t="s">
        <v>76</v>
      </c>
      <c r="AW2787" s="13" t="s">
        <v>32</v>
      </c>
      <c r="AX2787" s="13" t="s">
        <v>69</v>
      </c>
      <c r="AY2787" s="243" t="s">
        <v>238</v>
      </c>
    </row>
    <row r="2788" s="13" customFormat="1">
      <c r="A2788" s="13"/>
      <c r="B2788" s="234"/>
      <c r="C2788" s="235"/>
      <c r="D2788" s="227" t="s">
        <v>248</v>
      </c>
      <c r="E2788" s="236" t="s">
        <v>19</v>
      </c>
      <c r="F2788" s="237" t="s">
        <v>2504</v>
      </c>
      <c r="G2788" s="235"/>
      <c r="H2788" s="236" t="s">
        <v>19</v>
      </c>
      <c r="I2788" s="238"/>
      <c r="J2788" s="235"/>
      <c r="K2788" s="235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248</v>
      </c>
      <c r="AU2788" s="243" t="s">
        <v>78</v>
      </c>
      <c r="AV2788" s="13" t="s">
        <v>76</v>
      </c>
      <c r="AW2788" s="13" t="s">
        <v>32</v>
      </c>
      <c r="AX2788" s="13" t="s">
        <v>69</v>
      </c>
      <c r="AY2788" s="243" t="s">
        <v>238</v>
      </c>
    </row>
    <row r="2789" s="14" customFormat="1">
      <c r="A2789" s="14"/>
      <c r="B2789" s="244"/>
      <c r="C2789" s="245"/>
      <c r="D2789" s="227" t="s">
        <v>248</v>
      </c>
      <c r="E2789" s="246" t="s">
        <v>19</v>
      </c>
      <c r="F2789" s="247" t="s">
        <v>2505</v>
      </c>
      <c r="G2789" s="245"/>
      <c r="H2789" s="248">
        <v>1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248</v>
      </c>
      <c r="AU2789" s="254" t="s">
        <v>78</v>
      </c>
      <c r="AV2789" s="14" t="s">
        <v>78</v>
      </c>
      <c r="AW2789" s="14" t="s">
        <v>32</v>
      </c>
      <c r="AX2789" s="14" t="s">
        <v>69</v>
      </c>
      <c r="AY2789" s="254" t="s">
        <v>238</v>
      </c>
    </row>
    <row r="2790" s="14" customFormat="1">
      <c r="A2790" s="14"/>
      <c r="B2790" s="244"/>
      <c r="C2790" s="245"/>
      <c r="D2790" s="227" t="s">
        <v>248</v>
      </c>
      <c r="E2790" s="246" t="s">
        <v>19</v>
      </c>
      <c r="F2790" s="247" t="s">
        <v>2506</v>
      </c>
      <c r="G2790" s="245"/>
      <c r="H2790" s="248">
        <v>11</v>
      </c>
      <c r="I2790" s="249"/>
      <c r="J2790" s="245"/>
      <c r="K2790" s="245"/>
      <c r="L2790" s="250"/>
      <c r="M2790" s="251"/>
      <c r="N2790" s="252"/>
      <c r="O2790" s="252"/>
      <c r="P2790" s="252"/>
      <c r="Q2790" s="252"/>
      <c r="R2790" s="252"/>
      <c r="S2790" s="252"/>
      <c r="T2790" s="253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4" t="s">
        <v>248</v>
      </c>
      <c r="AU2790" s="254" t="s">
        <v>78</v>
      </c>
      <c r="AV2790" s="14" t="s">
        <v>78</v>
      </c>
      <c r="AW2790" s="14" t="s">
        <v>32</v>
      </c>
      <c r="AX2790" s="14" t="s">
        <v>69</v>
      </c>
      <c r="AY2790" s="254" t="s">
        <v>238</v>
      </c>
    </row>
    <row r="2791" s="14" customFormat="1">
      <c r="A2791" s="14"/>
      <c r="B2791" s="244"/>
      <c r="C2791" s="245"/>
      <c r="D2791" s="227" t="s">
        <v>248</v>
      </c>
      <c r="E2791" s="246" t="s">
        <v>19</v>
      </c>
      <c r="F2791" s="247" t="s">
        <v>2507</v>
      </c>
      <c r="G2791" s="245"/>
      <c r="H2791" s="248">
        <v>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248</v>
      </c>
      <c r="AU2791" s="254" t="s">
        <v>78</v>
      </c>
      <c r="AV2791" s="14" t="s">
        <v>78</v>
      </c>
      <c r="AW2791" s="14" t="s">
        <v>32</v>
      </c>
      <c r="AX2791" s="14" t="s">
        <v>69</v>
      </c>
      <c r="AY2791" s="254" t="s">
        <v>238</v>
      </c>
    </row>
    <row r="2792" s="14" customFormat="1">
      <c r="A2792" s="14"/>
      <c r="B2792" s="244"/>
      <c r="C2792" s="245"/>
      <c r="D2792" s="227" t="s">
        <v>248</v>
      </c>
      <c r="E2792" s="246" t="s">
        <v>19</v>
      </c>
      <c r="F2792" s="247" t="s">
        <v>2508</v>
      </c>
      <c r="G2792" s="245"/>
      <c r="H2792" s="248">
        <v>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248</v>
      </c>
      <c r="AU2792" s="254" t="s">
        <v>78</v>
      </c>
      <c r="AV2792" s="14" t="s">
        <v>78</v>
      </c>
      <c r="AW2792" s="14" t="s">
        <v>32</v>
      </c>
      <c r="AX2792" s="14" t="s">
        <v>69</v>
      </c>
      <c r="AY2792" s="254" t="s">
        <v>238</v>
      </c>
    </row>
    <row r="2793" s="14" customFormat="1">
      <c r="A2793" s="14"/>
      <c r="B2793" s="244"/>
      <c r="C2793" s="245"/>
      <c r="D2793" s="227" t="s">
        <v>248</v>
      </c>
      <c r="E2793" s="246" t="s">
        <v>19</v>
      </c>
      <c r="F2793" s="247" t="s">
        <v>2509</v>
      </c>
      <c r="G2793" s="245"/>
      <c r="H2793" s="248">
        <v>10</v>
      </c>
      <c r="I2793" s="249"/>
      <c r="J2793" s="245"/>
      <c r="K2793" s="245"/>
      <c r="L2793" s="250"/>
      <c r="M2793" s="251"/>
      <c r="N2793" s="252"/>
      <c r="O2793" s="252"/>
      <c r="P2793" s="252"/>
      <c r="Q2793" s="252"/>
      <c r="R2793" s="252"/>
      <c r="S2793" s="252"/>
      <c r="T2793" s="253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4" t="s">
        <v>248</v>
      </c>
      <c r="AU2793" s="254" t="s">
        <v>78</v>
      </c>
      <c r="AV2793" s="14" t="s">
        <v>78</v>
      </c>
      <c r="AW2793" s="14" t="s">
        <v>32</v>
      </c>
      <c r="AX2793" s="14" t="s">
        <v>69</v>
      </c>
      <c r="AY2793" s="254" t="s">
        <v>238</v>
      </c>
    </row>
    <row r="2794" s="14" customFormat="1">
      <c r="A2794" s="14"/>
      <c r="B2794" s="244"/>
      <c r="C2794" s="245"/>
      <c r="D2794" s="227" t="s">
        <v>248</v>
      </c>
      <c r="E2794" s="246" t="s">
        <v>19</v>
      </c>
      <c r="F2794" s="247" t="s">
        <v>2510</v>
      </c>
      <c r="G2794" s="245"/>
      <c r="H2794" s="248">
        <v>6</v>
      </c>
      <c r="I2794" s="249"/>
      <c r="J2794" s="245"/>
      <c r="K2794" s="245"/>
      <c r="L2794" s="250"/>
      <c r="M2794" s="251"/>
      <c r="N2794" s="252"/>
      <c r="O2794" s="252"/>
      <c r="P2794" s="252"/>
      <c r="Q2794" s="252"/>
      <c r="R2794" s="252"/>
      <c r="S2794" s="252"/>
      <c r="T2794" s="253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4" t="s">
        <v>248</v>
      </c>
      <c r="AU2794" s="254" t="s">
        <v>78</v>
      </c>
      <c r="AV2794" s="14" t="s">
        <v>78</v>
      </c>
      <c r="AW2794" s="14" t="s">
        <v>32</v>
      </c>
      <c r="AX2794" s="14" t="s">
        <v>69</v>
      </c>
      <c r="AY2794" s="254" t="s">
        <v>238</v>
      </c>
    </row>
    <row r="2795" s="14" customFormat="1">
      <c r="A2795" s="14"/>
      <c r="B2795" s="244"/>
      <c r="C2795" s="245"/>
      <c r="D2795" s="227" t="s">
        <v>248</v>
      </c>
      <c r="E2795" s="246" t="s">
        <v>19</v>
      </c>
      <c r="F2795" s="247" t="s">
        <v>2511</v>
      </c>
      <c r="G2795" s="245"/>
      <c r="H2795" s="248">
        <v>2</v>
      </c>
      <c r="I2795" s="249"/>
      <c r="J2795" s="245"/>
      <c r="K2795" s="245"/>
      <c r="L2795" s="250"/>
      <c r="M2795" s="251"/>
      <c r="N2795" s="252"/>
      <c r="O2795" s="252"/>
      <c r="P2795" s="252"/>
      <c r="Q2795" s="252"/>
      <c r="R2795" s="252"/>
      <c r="S2795" s="252"/>
      <c r="T2795" s="253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4" t="s">
        <v>248</v>
      </c>
      <c r="AU2795" s="254" t="s">
        <v>78</v>
      </c>
      <c r="AV2795" s="14" t="s">
        <v>78</v>
      </c>
      <c r="AW2795" s="14" t="s">
        <v>32</v>
      </c>
      <c r="AX2795" s="14" t="s">
        <v>69</v>
      </c>
      <c r="AY2795" s="254" t="s">
        <v>238</v>
      </c>
    </row>
    <row r="2796" s="14" customFormat="1">
      <c r="A2796" s="14"/>
      <c r="B2796" s="244"/>
      <c r="C2796" s="245"/>
      <c r="D2796" s="227" t="s">
        <v>248</v>
      </c>
      <c r="E2796" s="246" t="s">
        <v>19</v>
      </c>
      <c r="F2796" s="247" t="s">
        <v>2512</v>
      </c>
      <c r="G2796" s="245"/>
      <c r="H2796" s="248">
        <v>12</v>
      </c>
      <c r="I2796" s="249"/>
      <c r="J2796" s="245"/>
      <c r="K2796" s="245"/>
      <c r="L2796" s="250"/>
      <c r="M2796" s="251"/>
      <c r="N2796" s="252"/>
      <c r="O2796" s="252"/>
      <c r="P2796" s="252"/>
      <c r="Q2796" s="252"/>
      <c r="R2796" s="252"/>
      <c r="S2796" s="252"/>
      <c r="T2796" s="253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4" t="s">
        <v>248</v>
      </c>
      <c r="AU2796" s="254" t="s">
        <v>78</v>
      </c>
      <c r="AV2796" s="14" t="s">
        <v>78</v>
      </c>
      <c r="AW2796" s="14" t="s">
        <v>32</v>
      </c>
      <c r="AX2796" s="14" t="s">
        <v>69</v>
      </c>
      <c r="AY2796" s="254" t="s">
        <v>238</v>
      </c>
    </row>
    <row r="2797" s="14" customFormat="1">
      <c r="A2797" s="14"/>
      <c r="B2797" s="244"/>
      <c r="C2797" s="245"/>
      <c r="D2797" s="227" t="s">
        <v>248</v>
      </c>
      <c r="E2797" s="246" t="s">
        <v>19</v>
      </c>
      <c r="F2797" s="247" t="s">
        <v>2513</v>
      </c>
      <c r="G2797" s="245"/>
      <c r="H2797" s="248">
        <v>14</v>
      </c>
      <c r="I2797" s="249"/>
      <c r="J2797" s="245"/>
      <c r="K2797" s="245"/>
      <c r="L2797" s="250"/>
      <c r="M2797" s="251"/>
      <c r="N2797" s="252"/>
      <c r="O2797" s="252"/>
      <c r="P2797" s="252"/>
      <c r="Q2797" s="252"/>
      <c r="R2797" s="252"/>
      <c r="S2797" s="252"/>
      <c r="T2797" s="253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4" t="s">
        <v>248</v>
      </c>
      <c r="AU2797" s="254" t="s">
        <v>78</v>
      </c>
      <c r="AV2797" s="14" t="s">
        <v>78</v>
      </c>
      <c r="AW2797" s="14" t="s">
        <v>32</v>
      </c>
      <c r="AX2797" s="14" t="s">
        <v>69</v>
      </c>
      <c r="AY2797" s="254" t="s">
        <v>238</v>
      </c>
    </row>
    <row r="2798" s="14" customFormat="1">
      <c r="A2798" s="14"/>
      <c r="B2798" s="244"/>
      <c r="C2798" s="245"/>
      <c r="D2798" s="227" t="s">
        <v>248</v>
      </c>
      <c r="E2798" s="246" t="s">
        <v>19</v>
      </c>
      <c r="F2798" s="247" t="s">
        <v>2514</v>
      </c>
      <c r="G2798" s="245"/>
      <c r="H2798" s="248">
        <v>1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248</v>
      </c>
      <c r="AU2798" s="254" t="s">
        <v>78</v>
      </c>
      <c r="AV2798" s="14" t="s">
        <v>78</v>
      </c>
      <c r="AW2798" s="14" t="s">
        <v>32</v>
      </c>
      <c r="AX2798" s="14" t="s">
        <v>69</v>
      </c>
      <c r="AY2798" s="254" t="s">
        <v>238</v>
      </c>
    </row>
    <row r="2799" s="14" customFormat="1">
      <c r="A2799" s="14"/>
      <c r="B2799" s="244"/>
      <c r="C2799" s="245"/>
      <c r="D2799" s="227" t="s">
        <v>248</v>
      </c>
      <c r="E2799" s="246" t="s">
        <v>19</v>
      </c>
      <c r="F2799" s="247" t="s">
        <v>2515</v>
      </c>
      <c r="G2799" s="245"/>
      <c r="H2799" s="248">
        <v>2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248</v>
      </c>
      <c r="AU2799" s="254" t="s">
        <v>78</v>
      </c>
      <c r="AV2799" s="14" t="s">
        <v>78</v>
      </c>
      <c r="AW2799" s="14" t="s">
        <v>32</v>
      </c>
      <c r="AX2799" s="14" t="s">
        <v>69</v>
      </c>
      <c r="AY2799" s="254" t="s">
        <v>238</v>
      </c>
    </row>
    <row r="2800" s="15" customFormat="1">
      <c r="A2800" s="15"/>
      <c r="B2800" s="255"/>
      <c r="C2800" s="256"/>
      <c r="D2800" s="227" t="s">
        <v>248</v>
      </c>
      <c r="E2800" s="257" t="s">
        <v>19</v>
      </c>
      <c r="F2800" s="258" t="s">
        <v>253</v>
      </c>
      <c r="G2800" s="256"/>
      <c r="H2800" s="259">
        <v>61</v>
      </c>
      <c r="I2800" s="260"/>
      <c r="J2800" s="256"/>
      <c r="K2800" s="256"/>
      <c r="L2800" s="261"/>
      <c r="M2800" s="262"/>
      <c r="N2800" s="263"/>
      <c r="O2800" s="263"/>
      <c r="P2800" s="263"/>
      <c r="Q2800" s="263"/>
      <c r="R2800" s="263"/>
      <c r="S2800" s="263"/>
      <c r="T2800" s="264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5" t="s">
        <v>248</v>
      </c>
      <c r="AU2800" s="265" t="s">
        <v>78</v>
      </c>
      <c r="AV2800" s="15" t="s">
        <v>244</v>
      </c>
      <c r="AW2800" s="15" t="s">
        <v>32</v>
      </c>
      <c r="AX2800" s="15" t="s">
        <v>76</v>
      </c>
      <c r="AY2800" s="265" t="s">
        <v>238</v>
      </c>
    </row>
    <row r="2801" s="2" customFormat="1" ht="16.5" customHeight="1">
      <c r="A2801" s="39"/>
      <c r="B2801" s="40"/>
      <c r="C2801" s="277" t="s">
        <v>1952</v>
      </c>
      <c r="D2801" s="277" t="s">
        <v>425</v>
      </c>
      <c r="E2801" s="278" t="s">
        <v>2516</v>
      </c>
      <c r="F2801" s="279" t="s">
        <v>2517</v>
      </c>
      <c r="G2801" s="280" t="s">
        <v>107</v>
      </c>
      <c r="H2801" s="281">
        <v>107.732</v>
      </c>
      <c r="I2801" s="282"/>
      <c r="J2801" s="283">
        <f>ROUND(I2801*H2801,2)</f>
        <v>0</v>
      </c>
      <c r="K2801" s="279" t="s">
        <v>243</v>
      </c>
      <c r="L2801" s="284"/>
      <c r="M2801" s="285" t="s">
        <v>19</v>
      </c>
      <c r="N2801" s="286" t="s">
        <v>40</v>
      </c>
      <c r="O2801" s="85"/>
      <c r="P2801" s="223">
        <f>O2801*H2801</f>
        <v>0</v>
      </c>
      <c r="Q2801" s="223">
        <v>0.0018</v>
      </c>
      <c r="R2801" s="223">
        <f>Q2801*H2801</f>
        <v>0.1939176</v>
      </c>
      <c r="S2801" s="223">
        <v>0</v>
      </c>
      <c r="T2801" s="224">
        <f>S2801*H2801</f>
        <v>0</v>
      </c>
      <c r="U2801" s="39"/>
      <c r="V2801" s="39"/>
      <c r="W2801" s="39"/>
      <c r="X2801" s="39"/>
      <c r="Y2801" s="39"/>
      <c r="Z2801" s="39"/>
      <c r="AA2801" s="39"/>
      <c r="AB2801" s="39"/>
      <c r="AC2801" s="39"/>
      <c r="AD2801" s="39"/>
      <c r="AE2801" s="39"/>
      <c r="AR2801" s="225" t="s">
        <v>371</v>
      </c>
      <c r="AT2801" s="225" t="s">
        <v>425</v>
      </c>
      <c r="AU2801" s="225" t="s">
        <v>78</v>
      </c>
      <c r="AY2801" s="18" t="s">
        <v>238</v>
      </c>
      <c r="BE2801" s="226">
        <f>IF(N2801="základní",J2801,0)</f>
        <v>0</v>
      </c>
      <c r="BF2801" s="226">
        <f>IF(N2801="snížená",J2801,0)</f>
        <v>0</v>
      </c>
      <c r="BG2801" s="226">
        <f>IF(N2801="zákl. přenesená",J2801,0)</f>
        <v>0</v>
      </c>
      <c r="BH2801" s="226">
        <f>IF(N2801="sníž. přenesená",J2801,0)</f>
        <v>0</v>
      </c>
      <c r="BI2801" s="226">
        <f>IF(N2801="nulová",J2801,0)</f>
        <v>0</v>
      </c>
      <c r="BJ2801" s="18" t="s">
        <v>76</v>
      </c>
      <c r="BK2801" s="226">
        <f>ROUND(I2801*H2801,2)</f>
        <v>0</v>
      </c>
      <c r="BL2801" s="18" t="s">
        <v>295</v>
      </c>
      <c r="BM2801" s="225" t="s">
        <v>2518</v>
      </c>
    </row>
    <row r="2802" s="2" customFormat="1">
      <c r="A2802" s="39"/>
      <c r="B2802" s="40"/>
      <c r="C2802" s="41"/>
      <c r="D2802" s="227" t="s">
        <v>245</v>
      </c>
      <c r="E2802" s="41"/>
      <c r="F2802" s="228" t="s">
        <v>2517</v>
      </c>
      <c r="G2802" s="41"/>
      <c r="H2802" s="41"/>
      <c r="I2802" s="229"/>
      <c r="J2802" s="41"/>
      <c r="K2802" s="41"/>
      <c r="L2802" s="45"/>
      <c r="M2802" s="230"/>
      <c r="N2802" s="231"/>
      <c r="O2802" s="85"/>
      <c r="P2802" s="85"/>
      <c r="Q2802" s="85"/>
      <c r="R2802" s="85"/>
      <c r="S2802" s="85"/>
      <c r="T2802" s="86"/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39"/>
      <c r="AE2802" s="39"/>
      <c r="AT2802" s="18" t="s">
        <v>245</v>
      </c>
      <c r="AU2802" s="18" t="s">
        <v>78</v>
      </c>
    </row>
    <row r="2803" s="13" customFormat="1">
      <c r="A2803" s="13"/>
      <c r="B2803" s="234"/>
      <c r="C2803" s="235"/>
      <c r="D2803" s="227" t="s">
        <v>248</v>
      </c>
      <c r="E2803" s="236" t="s">
        <v>19</v>
      </c>
      <c r="F2803" s="237" t="s">
        <v>321</v>
      </c>
      <c r="G2803" s="235"/>
      <c r="H2803" s="236" t="s">
        <v>19</v>
      </c>
      <c r="I2803" s="238"/>
      <c r="J2803" s="235"/>
      <c r="K2803" s="235"/>
      <c r="L2803" s="239"/>
      <c r="M2803" s="240"/>
      <c r="N2803" s="241"/>
      <c r="O2803" s="241"/>
      <c r="P2803" s="241"/>
      <c r="Q2803" s="241"/>
      <c r="R2803" s="241"/>
      <c r="S2803" s="241"/>
      <c r="T2803" s="242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3" t="s">
        <v>248</v>
      </c>
      <c r="AU2803" s="243" t="s">
        <v>78</v>
      </c>
      <c r="AV2803" s="13" t="s">
        <v>76</v>
      </c>
      <c r="AW2803" s="13" t="s">
        <v>32</v>
      </c>
      <c r="AX2803" s="13" t="s">
        <v>69</v>
      </c>
      <c r="AY2803" s="243" t="s">
        <v>238</v>
      </c>
    </row>
    <row r="2804" s="13" customFormat="1">
      <c r="A2804" s="13"/>
      <c r="B2804" s="234"/>
      <c r="C2804" s="235"/>
      <c r="D2804" s="227" t="s">
        <v>248</v>
      </c>
      <c r="E2804" s="236" t="s">
        <v>19</v>
      </c>
      <c r="F2804" s="237" t="s">
        <v>2504</v>
      </c>
      <c r="G2804" s="235"/>
      <c r="H2804" s="236" t="s">
        <v>19</v>
      </c>
      <c r="I2804" s="238"/>
      <c r="J2804" s="235"/>
      <c r="K2804" s="235"/>
      <c r="L2804" s="239"/>
      <c r="M2804" s="240"/>
      <c r="N2804" s="241"/>
      <c r="O2804" s="241"/>
      <c r="P2804" s="241"/>
      <c r="Q2804" s="241"/>
      <c r="R2804" s="241"/>
      <c r="S2804" s="241"/>
      <c r="T2804" s="242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3" t="s">
        <v>248</v>
      </c>
      <c r="AU2804" s="243" t="s">
        <v>78</v>
      </c>
      <c r="AV2804" s="13" t="s">
        <v>76</v>
      </c>
      <c r="AW2804" s="13" t="s">
        <v>32</v>
      </c>
      <c r="AX2804" s="13" t="s">
        <v>69</v>
      </c>
      <c r="AY2804" s="243" t="s">
        <v>238</v>
      </c>
    </row>
    <row r="2805" s="14" customFormat="1">
      <c r="A2805" s="14"/>
      <c r="B2805" s="244"/>
      <c r="C2805" s="245"/>
      <c r="D2805" s="227" t="s">
        <v>248</v>
      </c>
      <c r="E2805" s="246" t="s">
        <v>19</v>
      </c>
      <c r="F2805" s="247" t="s">
        <v>2519</v>
      </c>
      <c r="G2805" s="245"/>
      <c r="H2805" s="248">
        <v>0.65000000000000002</v>
      </c>
      <c r="I2805" s="249"/>
      <c r="J2805" s="245"/>
      <c r="K2805" s="245"/>
      <c r="L2805" s="250"/>
      <c r="M2805" s="251"/>
      <c r="N2805" s="252"/>
      <c r="O2805" s="252"/>
      <c r="P2805" s="252"/>
      <c r="Q2805" s="252"/>
      <c r="R2805" s="252"/>
      <c r="S2805" s="252"/>
      <c r="T2805" s="253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4" t="s">
        <v>248</v>
      </c>
      <c r="AU2805" s="254" t="s">
        <v>78</v>
      </c>
      <c r="AV2805" s="14" t="s">
        <v>78</v>
      </c>
      <c r="AW2805" s="14" t="s">
        <v>32</v>
      </c>
      <c r="AX2805" s="14" t="s">
        <v>69</v>
      </c>
      <c r="AY2805" s="254" t="s">
        <v>238</v>
      </c>
    </row>
    <row r="2806" s="14" customFormat="1">
      <c r="A2806" s="14"/>
      <c r="B2806" s="244"/>
      <c r="C2806" s="245"/>
      <c r="D2806" s="227" t="s">
        <v>248</v>
      </c>
      <c r="E2806" s="246" t="s">
        <v>19</v>
      </c>
      <c r="F2806" s="247" t="s">
        <v>2520</v>
      </c>
      <c r="G2806" s="245"/>
      <c r="H2806" s="248">
        <v>9.9000000000000004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248</v>
      </c>
      <c r="AU2806" s="254" t="s">
        <v>78</v>
      </c>
      <c r="AV2806" s="14" t="s">
        <v>78</v>
      </c>
      <c r="AW2806" s="14" t="s">
        <v>32</v>
      </c>
      <c r="AX2806" s="14" t="s">
        <v>69</v>
      </c>
      <c r="AY2806" s="254" t="s">
        <v>238</v>
      </c>
    </row>
    <row r="2807" s="14" customFormat="1">
      <c r="A2807" s="14"/>
      <c r="B2807" s="244"/>
      <c r="C2807" s="245"/>
      <c r="D2807" s="227" t="s">
        <v>248</v>
      </c>
      <c r="E2807" s="246" t="s">
        <v>19</v>
      </c>
      <c r="F2807" s="247" t="s">
        <v>2521</v>
      </c>
      <c r="G2807" s="245"/>
      <c r="H2807" s="248">
        <v>1</v>
      </c>
      <c r="I2807" s="249"/>
      <c r="J2807" s="245"/>
      <c r="K2807" s="245"/>
      <c r="L2807" s="250"/>
      <c r="M2807" s="251"/>
      <c r="N2807" s="252"/>
      <c r="O2807" s="252"/>
      <c r="P2807" s="252"/>
      <c r="Q2807" s="252"/>
      <c r="R2807" s="252"/>
      <c r="S2807" s="252"/>
      <c r="T2807" s="253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4" t="s">
        <v>248</v>
      </c>
      <c r="AU2807" s="254" t="s">
        <v>78</v>
      </c>
      <c r="AV2807" s="14" t="s">
        <v>78</v>
      </c>
      <c r="AW2807" s="14" t="s">
        <v>32</v>
      </c>
      <c r="AX2807" s="14" t="s">
        <v>69</v>
      </c>
      <c r="AY2807" s="254" t="s">
        <v>238</v>
      </c>
    </row>
    <row r="2808" s="14" customFormat="1">
      <c r="A2808" s="14"/>
      <c r="B2808" s="244"/>
      <c r="C2808" s="245"/>
      <c r="D2808" s="227" t="s">
        <v>248</v>
      </c>
      <c r="E2808" s="246" t="s">
        <v>19</v>
      </c>
      <c r="F2808" s="247" t="s">
        <v>2522</v>
      </c>
      <c r="G2808" s="245"/>
      <c r="H2808" s="248">
        <v>1.28</v>
      </c>
      <c r="I2808" s="249"/>
      <c r="J2808" s="245"/>
      <c r="K2808" s="245"/>
      <c r="L2808" s="250"/>
      <c r="M2808" s="251"/>
      <c r="N2808" s="252"/>
      <c r="O2808" s="252"/>
      <c r="P2808" s="252"/>
      <c r="Q2808" s="252"/>
      <c r="R2808" s="252"/>
      <c r="S2808" s="252"/>
      <c r="T2808" s="253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4" t="s">
        <v>248</v>
      </c>
      <c r="AU2808" s="254" t="s">
        <v>78</v>
      </c>
      <c r="AV2808" s="14" t="s">
        <v>78</v>
      </c>
      <c r="AW2808" s="14" t="s">
        <v>32</v>
      </c>
      <c r="AX2808" s="14" t="s">
        <v>69</v>
      </c>
      <c r="AY2808" s="254" t="s">
        <v>238</v>
      </c>
    </row>
    <row r="2809" s="14" customFormat="1">
      <c r="A2809" s="14"/>
      <c r="B2809" s="244"/>
      <c r="C2809" s="245"/>
      <c r="D2809" s="227" t="s">
        <v>248</v>
      </c>
      <c r="E2809" s="246" t="s">
        <v>19</v>
      </c>
      <c r="F2809" s="247" t="s">
        <v>2523</v>
      </c>
      <c r="G2809" s="245"/>
      <c r="H2809" s="248">
        <v>15</v>
      </c>
      <c r="I2809" s="249"/>
      <c r="J2809" s="245"/>
      <c r="K2809" s="245"/>
      <c r="L2809" s="250"/>
      <c r="M2809" s="251"/>
      <c r="N2809" s="252"/>
      <c r="O2809" s="252"/>
      <c r="P2809" s="252"/>
      <c r="Q2809" s="252"/>
      <c r="R2809" s="252"/>
      <c r="S2809" s="252"/>
      <c r="T2809" s="253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4" t="s">
        <v>248</v>
      </c>
      <c r="AU2809" s="254" t="s">
        <v>78</v>
      </c>
      <c r="AV2809" s="14" t="s">
        <v>78</v>
      </c>
      <c r="AW2809" s="14" t="s">
        <v>32</v>
      </c>
      <c r="AX2809" s="14" t="s">
        <v>69</v>
      </c>
      <c r="AY2809" s="254" t="s">
        <v>238</v>
      </c>
    </row>
    <row r="2810" s="14" customFormat="1">
      <c r="A2810" s="14"/>
      <c r="B2810" s="244"/>
      <c r="C2810" s="245"/>
      <c r="D2810" s="227" t="s">
        <v>248</v>
      </c>
      <c r="E2810" s="246" t="s">
        <v>19</v>
      </c>
      <c r="F2810" s="247" t="s">
        <v>2524</v>
      </c>
      <c r="G2810" s="245"/>
      <c r="H2810" s="248">
        <v>9</v>
      </c>
      <c r="I2810" s="249"/>
      <c r="J2810" s="245"/>
      <c r="K2810" s="245"/>
      <c r="L2810" s="250"/>
      <c r="M2810" s="251"/>
      <c r="N2810" s="252"/>
      <c r="O2810" s="252"/>
      <c r="P2810" s="252"/>
      <c r="Q2810" s="252"/>
      <c r="R2810" s="252"/>
      <c r="S2810" s="252"/>
      <c r="T2810" s="253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4" t="s">
        <v>248</v>
      </c>
      <c r="AU2810" s="254" t="s">
        <v>78</v>
      </c>
      <c r="AV2810" s="14" t="s">
        <v>78</v>
      </c>
      <c r="AW2810" s="14" t="s">
        <v>32</v>
      </c>
      <c r="AX2810" s="14" t="s">
        <v>69</v>
      </c>
      <c r="AY2810" s="254" t="s">
        <v>238</v>
      </c>
    </row>
    <row r="2811" s="14" customFormat="1">
      <c r="A2811" s="14"/>
      <c r="B2811" s="244"/>
      <c r="C2811" s="245"/>
      <c r="D2811" s="227" t="s">
        <v>248</v>
      </c>
      <c r="E2811" s="246" t="s">
        <v>19</v>
      </c>
      <c r="F2811" s="247" t="s">
        <v>2525</v>
      </c>
      <c r="G2811" s="245"/>
      <c r="H2811" s="248">
        <v>4.1600000000000001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248</v>
      </c>
      <c r="AU2811" s="254" t="s">
        <v>78</v>
      </c>
      <c r="AV2811" s="14" t="s">
        <v>78</v>
      </c>
      <c r="AW2811" s="14" t="s">
        <v>32</v>
      </c>
      <c r="AX2811" s="14" t="s">
        <v>69</v>
      </c>
      <c r="AY2811" s="254" t="s">
        <v>238</v>
      </c>
    </row>
    <row r="2812" s="14" customFormat="1">
      <c r="A2812" s="14"/>
      <c r="B2812" s="244"/>
      <c r="C2812" s="245"/>
      <c r="D2812" s="227" t="s">
        <v>248</v>
      </c>
      <c r="E2812" s="246" t="s">
        <v>19</v>
      </c>
      <c r="F2812" s="247" t="s">
        <v>2526</v>
      </c>
      <c r="G2812" s="245"/>
      <c r="H2812" s="248">
        <v>14.4</v>
      </c>
      <c r="I2812" s="249"/>
      <c r="J2812" s="245"/>
      <c r="K2812" s="245"/>
      <c r="L2812" s="250"/>
      <c r="M2812" s="251"/>
      <c r="N2812" s="252"/>
      <c r="O2812" s="252"/>
      <c r="P2812" s="252"/>
      <c r="Q2812" s="252"/>
      <c r="R2812" s="252"/>
      <c r="S2812" s="252"/>
      <c r="T2812" s="253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4" t="s">
        <v>248</v>
      </c>
      <c r="AU2812" s="254" t="s">
        <v>78</v>
      </c>
      <c r="AV2812" s="14" t="s">
        <v>78</v>
      </c>
      <c r="AW2812" s="14" t="s">
        <v>32</v>
      </c>
      <c r="AX2812" s="14" t="s">
        <v>69</v>
      </c>
      <c r="AY2812" s="254" t="s">
        <v>238</v>
      </c>
    </row>
    <row r="2813" s="14" customFormat="1">
      <c r="A2813" s="14"/>
      <c r="B2813" s="244"/>
      <c r="C2813" s="245"/>
      <c r="D2813" s="227" t="s">
        <v>248</v>
      </c>
      <c r="E2813" s="246" t="s">
        <v>19</v>
      </c>
      <c r="F2813" s="247" t="s">
        <v>2527</v>
      </c>
      <c r="G2813" s="245"/>
      <c r="H2813" s="248">
        <v>33.600000000000001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248</v>
      </c>
      <c r="AU2813" s="254" t="s">
        <v>78</v>
      </c>
      <c r="AV2813" s="14" t="s">
        <v>78</v>
      </c>
      <c r="AW2813" s="14" t="s">
        <v>32</v>
      </c>
      <c r="AX2813" s="14" t="s">
        <v>69</v>
      </c>
      <c r="AY2813" s="254" t="s">
        <v>238</v>
      </c>
    </row>
    <row r="2814" s="14" customFormat="1">
      <c r="A2814" s="14"/>
      <c r="B2814" s="244"/>
      <c r="C2814" s="245"/>
      <c r="D2814" s="227" t="s">
        <v>248</v>
      </c>
      <c r="E2814" s="246" t="s">
        <v>19</v>
      </c>
      <c r="F2814" s="247" t="s">
        <v>2528</v>
      </c>
      <c r="G2814" s="245"/>
      <c r="H2814" s="248">
        <v>1.3500000000000001</v>
      </c>
      <c r="I2814" s="249"/>
      <c r="J2814" s="245"/>
      <c r="K2814" s="245"/>
      <c r="L2814" s="250"/>
      <c r="M2814" s="251"/>
      <c r="N2814" s="252"/>
      <c r="O2814" s="252"/>
      <c r="P2814" s="252"/>
      <c r="Q2814" s="252"/>
      <c r="R2814" s="252"/>
      <c r="S2814" s="252"/>
      <c r="T2814" s="253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4" t="s">
        <v>248</v>
      </c>
      <c r="AU2814" s="254" t="s">
        <v>78</v>
      </c>
      <c r="AV2814" s="14" t="s">
        <v>78</v>
      </c>
      <c r="AW2814" s="14" t="s">
        <v>32</v>
      </c>
      <c r="AX2814" s="14" t="s">
        <v>69</v>
      </c>
      <c r="AY2814" s="254" t="s">
        <v>238</v>
      </c>
    </row>
    <row r="2815" s="14" customFormat="1">
      <c r="A2815" s="14"/>
      <c r="B2815" s="244"/>
      <c r="C2815" s="245"/>
      <c r="D2815" s="227" t="s">
        <v>248</v>
      </c>
      <c r="E2815" s="246" t="s">
        <v>19</v>
      </c>
      <c r="F2815" s="247" t="s">
        <v>2529</v>
      </c>
      <c r="G2815" s="245"/>
      <c r="H2815" s="248">
        <v>3.3399999999999999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248</v>
      </c>
      <c r="AU2815" s="254" t="s">
        <v>78</v>
      </c>
      <c r="AV2815" s="14" t="s">
        <v>78</v>
      </c>
      <c r="AW2815" s="14" t="s">
        <v>32</v>
      </c>
      <c r="AX2815" s="14" t="s">
        <v>69</v>
      </c>
      <c r="AY2815" s="254" t="s">
        <v>238</v>
      </c>
    </row>
    <row r="2816" s="15" customFormat="1">
      <c r="A2816" s="15"/>
      <c r="B2816" s="255"/>
      <c r="C2816" s="256"/>
      <c r="D2816" s="227" t="s">
        <v>248</v>
      </c>
      <c r="E2816" s="257" t="s">
        <v>19</v>
      </c>
      <c r="F2816" s="258" t="s">
        <v>253</v>
      </c>
      <c r="G2816" s="256"/>
      <c r="H2816" s="259">
        <v>93.680000000000007</v>
      </c>
      <c r="I2816" s="260"/>
      <c r="J2816" s="256"/>
      <c r="K2816" s="256"/>
      <c r="L2816" s="261"/>
      <c r="M2816" s="262"/>
      <c r="N2816" s="263"/>
      <c r="O2816" s="263"/>
      <c r="P2816" s="263"/>
      <c r="Q2816" s="263"/>
      <c r="R2816" s="263"/>
      <c r="S2816" s="263"/>
      <c r="T2816" s="264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5" t="s">
        <v>248</v>
      </c>
      <c r="AU2816" s="265" t="s">
        <v>78</v>
      </c>
      <c r="AV2816" s="15" t="s">
        <v>244</v>
      </c>
      <c r="AW2816" s="15" t="s">
        <v>32</v>
      </c>
      <c r="AX2816" s="15" t="s">
        <v>76</v>
      </c>
      <c r="AY2816" s="265" t="s">
        <v>238</v>
      </c>
    </row>
    <row r="2817" s="14" customFormat="1">
      <c r="A2817" s="14"/>
      <c r="B2817" s="244"/>
      <c r="C2817" s="245"/>
      <c r="D2817" s="227" t="s">
        <v>248</v>
      </c>
      <c r="E2817" s="245"/>
      <c r="F2817" s="247" t="s">
        <v>2530</v>
      </c>
      <c r="G2817" s="245"/>
      <c r="H2817" s="248">
        <v>107.732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248</v>
      </c>
      <c r="AU2817" s="254" t="s">
        <v>78</v>
      </c>
      <c r="AV2817" s="14" t="s">
        <v>78</v>
      </c>
      <c r="AW2817" s="14" t="s">
        <v>4</v>
      </c>
      <c r="AX2817" s="14" t="s">
        <v>76</v>
      </c>
      <c r="AY2817" s="254" t="s">
        <v>238</v>
      </c>
    </row>
    <row r="2818" s="2" customFormat="1" ht="24.15" customHeight="1">
      <c r="A2818" s="39"/>
      <c r="B2818" s="40"/>
      <c r="C2818" s="214" t="s">
        <v>2531</v>
      </c>
      <c r="D2818" s="214" t="s">
        <v>240</v>
      </c>
      <c r="E2818" s="215" t="s">
        <v>2532</v>
      </c>
      <c r="F2818" s="216" t="s">
        <v>2533</v>
      </c>
      <c r="G2818" s="217" t="s">
        <v>281</v>
      </c>
      <c r="H2818" s="218">
        <v>11</v>
      </c>
      <c r="I2818" s="219"/>
      <c r="J2818" s="220">
        <f>ROUND(I2818*H2818,2)</f>
        <v>0</v>
      </c>
      <c r="K2818" s="216" t="s">
        <v>243</v>
      </c>
      <c r="L2818" s="45"/>
      <c r="M2818" s="221" t="s">
        <v>19</v>
      </c>
      <c r="N2818" s="222" t="s">
        <v>40</v>
      </c>
      <c r="O2818" s="85"/>
      <c r="P2818" s="223">
        <f>O2818*H2818</f>
        <v>0</v>
      </c>
      <c r="Q2818" s="223">
        <v>0</v>
      </c>
      <c r="R2818" s="223">
        <f>Q2818*H2818</f>
        <v>0</v>
      </c>
      <c r="S2818" s="223">
        <v>0</v>
      </c>
      <c r="T2818" s="224">
        <f>S2818*H2818</f>
        <v>0</v>
      </c>
      <c r="U2818" s="39"/>
      <c r="V2818" s="39"/>
      <c r="W2818" s="39"/>
      <c r="X2818" s="39"/>
      <c r="Y2818" s="39"/>
      <c r="Z2818" s="39"/>
      <c r="AA2818" s="39"/>
      <c r="AB2818" s="39"/>
      <c r="AC2818" s="39"/>
      <c r="AD2818" s="39"/>
      <c r="AE2818" s="39"/>
      <c r="AR2818" s="225" t="s">
        <v>295</v>
      </c>
      <c r="AT2818" s="225" t="s">
        <v>240</v>
      </c>
      <c r="AU2818" s="225" t="s">
        <v>78</v>
      </c>
      <c r="AY2818" s="18" t="s">
        <v>238</v>
      </c>
      <c r="BE2818" s="226">
        <f>IF(N2818="základní",J2818,0)</f>
        <v>0</v>
      </c>
      <c r="BF2818" s="226">
        <f>IF(N2818="snížená",J2818,0)</f>
        <v>0</v>
      </c>
      <c r="BG2818" s="226">
        <f>IF(N2818="zákl. přenesená",J2818,0)</f>
        <v>0</v>
      </c>
      <c r="BH2818" s="226">
        <f>IF(N2818="sníž. přenesená",J2818,0)</f>
        <v>0</v>
      </c>
      <c r="BI2818" s="226">
        <f>IF(N2818="nulová",J2818,0)</f>
        <v>0</v>
      </c>
      <c r="BJ2818" s="18" t="s">
        <v>76</v>
      </c>
      <c r="BK2818" s="226">
        <f>ROUND(I2818*H2818,2)</f>
        <v>0</v>
      </c>
      <c r="BL2818" s="18" t="s">
        <v>295</v>
      </c>
      <c r="BM2818" s="225" t="s">
        <v>2534</v>
      </c>
    </row>
    <row r="2819" s="2" customFormat="1">
      <c r="A2819" s="39"/>
      <c r="B2819" s="40"/>
      <c r="C2819" s="41"/>
      <c r="D2819" s="227" t="s">
        <v>245</v>
      </c>
      <c r="E2819" s="41"/>
      <c r="F2819" s="228" t="s">
        <v>2533</v>
      </c>
      <c r="G2819" s="41"/>
      <c r="H2819" s="41"/>
      <c r="I2819" s="229"/>
      <c r="J2819" s="41"/>
      <c r="K2819" s="41"/>
      <c r="L2819" s="45"/>
      <c r="M2819" s="230"/>
      <c r="N2819" s="231"/>
      <c r="O2819" s="85"/>
      <c r="P2819" s="85"/>
      <c r="Q2819" s="85"/>
      <c r="R2819" s="85"/>
      <c r="S2819" s="85"/>
      <c r="T2819" s="86"/>
      <c r="U2819" s="39"/>
      <c r="V2819" s="39"/>
      <c r="W2819" s="39"/>
      <c r="X2819" s="39"/>
      <c r="Y2819" s="39"/>
      <c r="Z2819" s="39"/>
      <c r="AA2819" s="39"/>
      <c r="AB2819" s="39"/>
      <c r="AC2819" s="39"/>
      <c r="AD2819" s="39"/>
      <c r="AE2819" s="39"/>
      <c r="AT2819" s="18" t="s">
        <v>245</v>
      </c>
      <c r="AU2819" s="18" t="s">
        <v>78</v>
      </c>
    </row>
    <row r="2820" s="2" customFormat="1">
      <c r="A2820" s="39"/>
      <c r="B2820" s="40"/>
      <c r="C2820" s="41"/>
      <c r="D2820" s="232" t="s">
        <v>246</v>
      </c>
      <c r="E2820" s="41"/>
      <c r="F2820" s="233" t="s">
        <v>2535</v>
      </c>
      <c r="G2820" s="41"/>
      <c r="H2820" s="41"/>
      <c r="I2820" s="229"/>
      <c r="J2820" s="41"/>
      <c r="K2820" s="41"/>
      <c r="L2820" s="45"/>
      <c r="M2820" s="230"/>
      <c r="N2820" s="231"/>
      <c r="O2820" s="85"/>
      <c r="P2820" s="85"/>
      <c r="Q2820" s="85"/>
      <c r="R2820" s="85"/>
      <c r="S2820" s="85"/>
      <c r="T2820" s="86"/>
      <c r="U2820" s="39"/>
      <c r="V2820" s="39"/>
      <c r="W2820" s="39"/>
      <c r="X2820" s="39"/>
      <c r="Y2820" s="39"/>
      <c r="Z2820" s="39"/>
      <c r="AA2820" s="39"/>
      <c r="AB2820" s="39"/>
      <c r="AC2820" s="39"/>
      <c r="AD2820" s="39"/>
      <c r="AE2820" s="39"/>
      <c r="AT2820" s="18" t="s">
        <v>246</v>
      </c>
      <c r="AU2820" s="18" t="s">
        <v>78</v>
      </c>
    </row>
    <row r="2821" s="13" customFormat="1">
      <c r="A2821" s="13"/>
      <c r="B2821" s="234"/>
      <c r="C2821" s="235"/>
      <c r="D2821" s="227" t="s">
        <v>248</v>
      </c>
      <c r="E2821" s="236" t="s">
        <v>19</v>
      </c>
      <c r="F2821" s="237" t="s">
        <v>2536</v>
      </c>
      <c r="G2821" s="235"/>
      <c r="H2821" s="236" t="s">
        <v>19</v>
      </c>
      <c r="I2821" s="238"/>
      <c r="J2821" s="235"/>
      <c r="K2821" s="235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248</v>
      </c>
      <c r="AU2821" s="243" t="s">
        <v>78</v>
      </c>
      <c r="AV2821" s="13" t="s">
        <v>76</v>
      </c>
      <c r="AW2821" s="13" t="s">
        <v>32</v>
      </c>
      <c r="AX2821" s="13" t="s">
        <v>69</v>
      </c>
      <c r="AY2821" s="243" t="s">
        <v>238</v>
      </c>
    </row>
    <row r="2822" s="14" customFormat="1">
      <c r="A2822" s="14"/>
      <c r="B2822" s="244"/>
      <c r="C2822" s="245"/>
      <c r="D2822" s="227" t="s">
        <v>248</v>
      </c>
      <c r="E2822" s="246" t="s">
        <v>19</v>
      </c>
      <c r="F2822" s="247" t="s">
        <v>2537</v>
      </c>
      <c r="G2822" s="245"/>
      <c r="H2822" s="248">
        <v>11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248</v>
      </c>
      <c r="AU2822" s="254" t="s">
        <v>78</v>
      </c>
      <c r="AV2822" s="14" t="s">
        <v>78</v>
      </c>
      <c r="AW2822" s="14" t="s">
        <v>32</v>
      </c>
      <c r="AX2822" s="14" t="s">
        <v>69</v>
      </c>
      <c r="AY2822" s="254" t="s">
        <v>238</v>
      </c>
    </row>
    <row r="2823" s="15" customFormat="1">
      <c r="A2823" s="15"/>
      <c r="B2823" s="255"/>
      <c r="C2823" s="256"/>
      <c r="D2823" s="227" t="s">
        <v>248</v>
      </c>
      <c r="E2823" s="257" t="s">
        <v>19</v>
      </c>
      <c r="F2823" s="258" t="s">
        <v>253</v>
      </c>
      <c r="G2823" s="256"/>
      <c r="H2823" s="259">
        <v>11</v>
      </c>
      <c r="I2823" s="260"/>
      <c r="J2823" s="256"/>
      <c r="K2823" s="256"/>
      <c r="L2823" s="261"/>
      <c r="M2823" s="262"/>
      <c r="N2823" s="263"/>
      <c r="O2823" s="263"/>
      <c r="P2823" s="263"/>
      <c r="Q2823" s="263"/>
      <c r="R2823" s="263"/>
      <c r="S2823" s="263"/>
      <c r="T2823" s="264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5" t="s">
        <v>248</v>
      </c>
      <c r="AU2823" s="265" t="s">
        <v>78</v>
      </c>
      <c r="AV2823" s="15" t="s">
        <v>244</v>
      </c>
      <c r="AW2823" s="15" t="s">
        <v>32</v>
      </c>
      <c r="AX2823" s="15" t="s">
        <v>76</v>
      </c>
      <c r="AY2823" s="265" t="s">
        <v>238</v>
      </c>
    </row>
    <row r="2824" s="2" customFormat="1" ht="16.5" customHeight="1">
      <c r="A2824" s="39"/>
      <c r="B2824" s="40"/>
      <c r="C2824" s="277" t="s">
        <v>1964</v>
      </c>
      <c r="D2824" s="277" t="s">
        <v>425</v>
      </c>
      <c r="E2824" s="278" t="s">
        <v>2538</v>
      </c>
      <c r="F2824" s="279" t="s">
        <v>2539</v>
      </c>
      <c r="G2824" s="280" t="s">
        <v>107</v>
      </c>
      <c r="H2824" s="281">
        <v>9.9000000000000004</v>
      </c>
      <c r="I2824" s="282"/>
      <c r="J2824" s="283">
        <f>ROUND(I2824*H2824,2)</f>
        <v>0</v>
      </c>
      <c r="K2824" s="279" t="s">
        <v>243</v>
      </c>
      <c r="L2824" s="284"/>
      <c r="M2824" s="285" t="s">
        <v>19</v>
      </c>
      <c r="N2824" s="286" t="s">
        <v>40</v>
      </c>
      <c r="O2824" s="85"/>
      <c r="P2824" s="223">
        <f>O2824*H2824</f>
        <v>0</v>
      </c>
      <c r="Q2824" s="223">
        <v>0.0023999999999999998</v>
      </c>
      <c r="R2824" s="223">
        <f>Q2824*H2824</f>
        <v>0.02376</v>
      </c>
      <c r="S2824" s="223">
        <v>0</v>
      </c>
      <c r="T2824" s="224">
        <f>S2824*H2824</f>
        <v>0</v>
      </c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39"/>
      <c r="AE2824" s="39"/>
      <c r="AR2824" s="225" t="s">
        <v>371</v>
      </c>
      <c r="AT2824" s="225" t="s">
        <v>425</v>
      </c>
      <c r="AU2824" s="225" t="s">
        <v>78</v>
      </c>
      <c r="AY2824" s="18" t="s">
        <v>238</v>
      </c>
      <c r="BE2824" s="226">
        <f>IF(N2824="základní",J2824,0)</f>
        <v>0</v>
      </c>
      <c r="BF2824" s="226">
        <f>IF(N2824="snížená",J2824,0)</f>
        <v>0</v>
      </c>
      <c r="BG2824" s="226">
        <f>IF(N2824="zákl. přenesená",J2824,0)</f>
        <v>0</v>
      </c>
      <c r="BH2824" s="226">
        <f>IF(N2824="sníž. přenesená",J2824,0)</f>
        <v>0</v>
      </c>
      <c r="BI2824" s="226">
        <f>IF(N2824="nulová",J2824,0)</f>
        <v>0</v>
      </c>
      <c r="BJ2824" s="18" t="s">
        <v>76</v>
      </c>
      <c r="BK2824" s="226">
        <f>ROUND(I2824*H2824,2)</f>
        <v>0</v>
      </c>
      <c r="BL2824" s="18" t="s">
        <v>295</v>
      </c>
      <c r="BM2824" s="225" t="s">
        <v>2540</v>
      </c>
    </row>
    <row r="2825" s="2" customFormat="1">
      <c r="A2825" s="39"/>
      <c r="B2825" s="40"/>
      <c r="C2825" s="41"/>
      <c r="D2825" s="227" t="s">
        <v>245</v>
      </c>
      <c r="E2825" s="41"/>
      <c r="F2825" s="228" t="s">
        <v>2539</v>
      </c>
      <c r="G2825" s="41"/>
      <c r="H2825" s="41"/>
      <c r="I2825" s="229"/>
      <c r="J2825" s="41"/>
      <c r="K2825" s="41"/>
      <c r="L2825" s="45"/>
      <c r="M2825" s="230"/>
      <c r="N2825" s="231"/>
      <c r="O2825" s="85"/>
      <c r="P2825" s="85"/>
      <c r="Q2825" s="85"/>
      <c r="R2825" s="85"/>
      <c r="S2825" s="85"/>
      <c r="T2825" s="86"/>
      <c r="U2825" s="39"/>
      <c r="V2825" s="39"/>
      <c r="W2825" s="39"/>
      <c r="X2825" s="39"/>
      <c r="Y2825" s="39"/>
      <c r="Z2825" s="39"/>
      <c r="AA2825" s="39"/>
      <c r="AB2825" s="39"/>
      <c r="AC2825" s="39"/>
      <c r="AD2825" s="39"/>
      <c r="AE2825" s="39"/>
      <c r="AT2825" s="18" t="s">
        <v>245</v>
      </c>
      <c r="AU2825" s="18" t="s">
        <v>78</v>
      </c>
    </row>
    <row r="2826" s="14" customFormat="1">
      <c r="A2826" s="14"/>
      <c r="B2826" s="244"/>
      <c r="C2826" s="245"/>
      <c r="D2826" s="227" t="s">
        <v>248</v>
      </c>
      <c r="E2826" s="246" t="s">
        <v>19</v>
      </c>
      <c r="F2826" s="247" t="s">
        <v>2541</v>
      </c>
      <c r="G2826" s="245"/>
      <c r="H2826" s="248">
        <v>9.9000000000000004</v>
      </c>
      <c r="I2826" s="249"/>
      <c r="J2826" s="245"/>
      <c r="K2826" s="245"/>
      <c r="L2826" s="250"/>
      <c r="M2826" s="251"/>
      <c r="N2826" s="252"/>
      <c r="O2826" s="252"/>
      <c r="P2826" s="252"/>
      <c r="Q2826" s="252"/>
      <c r="R2826" s="252"/>
      <c r="S2826" s="252"/>
      <c r="T2826" s="253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4" t="s">
        <v>248</v>
      </c>
      <c r="AU2826" s="254" t="s">
        <v>78</v>
      </c>
      <c r="AV2826" s="14" t="s">
        <v>78</v>
      </c>
      <c r="AW2826" s="14" t="s">
        <v>32</v>
      </c>
      <c r="AX2826" s="14" t="s">
        <v>69</v>
      </c>
      <c r="AY2826" s="254" t="s">
        <v>238</v>
      </c>
    </row>
    <row r="2827" s="15" customFormat="1">
      <c r="A2827" s="15"/>
      <c r="B2827" s="255"/>
      <c r="C2827" s="256"/>
      <c r="D2827" s="227" t="s">
        <v>248</v>
      </c>
      <c r="E2827" s="257" t="s">
        <v>19</v>
      </c>
      <c r="F2827" s="258" t="s">
        <v>253</v>
      </c>
      <c r="G2827" s="256"/>
      <c r="H2827" s="259">
        <v>9.9000000000000004</v>
      </c>
      <c r="I2827" s="260"/>
      <c r="J2827" s="256"/>
      <c r="K2827" s="256"/>
      <c r="L2827" s="261"/>
      <c r="M2827" s="262"/>
      <c r="N2827" s="263"/>
      <c r="O2827" s="263"/>
      <c r="P2827" s="263"/>
      <c r="Q2827" s="263"/>
      <c r="R2827" s="263"/>
      <c r="S2827" s="263"/>
      <c r="T2827" s="264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5" t="s">
        <v>248</v>
      </c>
      <c r="AU2827" s="265" t="s">
        <v>78</v>
      </c>
      <c r="AV2827" s="15" t="s">
        <v>244</v>
      </c>
      <c r="AW2827" s="15" t="s">
        <v>32</v>
      </c>
      <c r="AX2827" s="15" t="s">
        <v>76</v>
      </c>
      <c r="AY2827" s="265" t="s">
        <v>238</v>
      </c>
    </row>
    <row r="2828" s="2" customFormat="1" ht="24.15" customHeight="1">
      <c r="A2828" s="39"/>
      <c r="B2828" s="40"/>
      <c r="C2828" s="214" t="s">
        <v>2542</v>
      </c>
      <c r="D2828" s="214" t="s">
        <v>240</v>
      </c>
      <c r="E2828" s="215" t="s">
        <v>2543</v>
      </c>
      <c r="F2828" s="216" t="s">
        <v>2544</v>
      </c>
      <c r="G2828" s="217" t="s">
        <v>281</v>
      </c>
      <c r="H2828" s="218">
        <v>9</v>
      </c>
      <c r="I2828" s="219"/>
      <c r="J2828" s="220">
        <f>ROUND(I2828*H2828,2)</f>
        <v>0</v>
      </c>
      <c r="K2828" s="216" t="s">
        <v>243</v>
      </c>
      <c r="L2828" s="45"/>
      <c r="M2828" s="221" t="s">
        <v>19</v>
      </c>
      <c r="N2828" s="222" t="s">
        <v>40</v>
      </c>
      <c r="O2828" s="85"/>
      <c r="P2828" s="223">
        <f>O2828*H2828</f>
        <v>0</v>
      </c>
      <c r="Q2828" s="223">
        <v>0</v>
      </c>
      <c r="R2828" s="223">
        <f>Q2828*H2828</f>
        <v>0</v>
      </c>
      <c r="S2828" s="223">
        <v>0</v>
      </c>
      <c r="T2828" s="224">
        <f>S2828*H2828</f>
        <v>0</v>
      </c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39"/>
      <c r="AE2828" s="39"/>
      <c r="AR2828" s="225" t="s">
        <v>295</v>
      </c>
      <c r="AT2828" s="225" t="s">
        <v>240</v>
      </c>
      <c r="AU2828" s="225" t="s">
        <v>78</v>
      </c>
      <c r="AY2828" s="18" t="s">
        <v>238</v>
      </c>
      <c r="BE2828" s="226">
        <f>IF(N2828="základní",J2828,0)</f>
        <v>0</v>
      </c>
      <c r="BF2828" s="226">
        <f>IF(N2828="snížená",J2828,0)</f>
        <v>0</v>
      </c>
      <c r="BG2828" s="226">
        <f>IF(N2828="zákl. přenesená",J2828,0)</f>
        <v>0</v>
      </c>
      <c r="BH2828" s="226">
        <f>IF(N2828="sníž. přenesená",J2828,0)</f>
        <v>0</v>
      </c>
      <c r="BI2828" s="226">
        <f>IF(N2828="nulová",J2828,0)</f>
        <v>0</v>
      </c>
      <c r="BJ2828" s="18" t="s">
        <v>76</v>
      </c>
      <c r="BK2828" s="226">
        <f>ROUND(I2828*H2828,2)</f>
        <v>0</v>
      </c>
      <c r="BL2828" s="18" t="s">
        <v>295</v>
      </c>
      <c r="BM2828" s="225" t="s">
        <v>2545</v>
      </c>
    </row>
    <row r="2829" s="2" customFormat="1">
      <c r="A2829" s="39"/>
      <c r="B2829" s="40"/>
      <c r="C2829" s="41"/>
      <c r="D2829" s="227" t="s">
        <v>245</v>
      </c>
      <c r="E2829" s="41"/>
      <c r="F2829" s="228" t="s">
        <v>2544</v>
      </c>
      <c r="G2829" s="41"/>
      <c r="H2829" s="41"/>
      <c r="I2829" s="229"/>
      <c r="J2829" s="41"/>
      <c r="K2829" s="41"/>
      <c r="L2829" s="45"/>
      <c r="M2829" s="230"/>
      <c r="N2829" s="231"/>
      <c r="O2829" s="85"/>
      <c r="P2829" s="85"/>
      <c r="Q2829" s="85"/>
      <c r="R2829" s="85"/>
      <c r="S2829" s="85"/>
      <c r="T2829" s="86"/>
      <c r="U2829" s="39"/>
      <c r="V2829" s="39"/>
      <c r="W2829" s="39"/>
      <c r="X2829" s="39"/>
      <c r="Y2829" s="39"/>
      <c r="Z2829" s="39"/>
      <c r="AA2829" s="39"/>
      <c r="AB2829" s="39"/>
      <c r="AC2829" s="39"/>
      <c r="AD2829" s="39"/>
      <c r="AE2829" s="39"/>
      <c r="AT2829" s="18" t="s">
        <v>245</v>
      </c>
      <c r="AU2829" s="18" t="s">
        <v>78</v>
      </c>
    </row>
    <row r="2830" s="2" customFormat="1">
      <c r="A2830" s="39"/>
      <c r="B2830" s="40"/>
      <c r="C2830" s="41"/>
      <c r="D2830" s="232" t="s">
        <v>246</v>
      </c>
      <c r="E2830" s="41"/>
      <c r="F2830" s="233" t="s">
        <v>2546</v>
      </c>
      <c r="G2830" s="41"/>
      <c r="H2830" s="41"/>
      <c r="I2830" s="229"/>
      <c r="J2830" s="41"/>
      <c r="K2830" s="41"/>
      <c r="L2830" s="45"/>
      <c r="M2830" s="230"/>
      <c r="N2830" s="231"/>
      <c r="O2830" s="85"/>
      <c r="P2830" s="85"/>
      <c r="Q2830" s="85"/>
      <c r="R2830" s="85"/>
      <c r="S2830" s="85"/>
      <c r="T2830" s="86"/>
      <c r="U2830" s="39"/>
      <c r="V2830" s="39"/>
      <c r="W2830" s="39"/>
      <c r="X2830" s="39"/>
      <c r="Y2830" s="39"/>
      <c r="Z2830" s="39"/>
      <c r="AA2830" s="39"/>
      <c r="AB2830" s="39"/>
      <c r="AC2830" s="39"/>
      <c r="AD2830" s="39"/>
      <c r="AE2830" s="39"/>
      <c r="AT2830" s="18" t="s">
        <v>246</v>
      </c>
      <c r="AU2830" s="18" t="s">
        <v>78</v>
      </c>
    </row>
    <row r="2831" s="13" customFormat="1">
      <c r="A2831" s="13"/>
      <c r="B2831" s="234"/>
      <c r="C2831" s="235"/>
      <c r="D2831" s="227" t="s">
        <v>248</v>
      </c>
      <c r="E2831" s="236" t="s">
        <v>19</v>
      </c>
      <c r="F2831" s="237" t="s">
        <v>2536</v>
      </c>
      <c r="G2831" s="235"/>
      <c r="H2831" s="236" t="s">
        <v>19</v>
      </c>
      <c r="I2831" s="238"/>
      <c r="J2831" s="235"/>
      <c r="K2831" s="235"/>
      <c r="L2831" s="239"/>
      <c r="M2831" s="240"/>
      <c r="N2831" s="241"/>
      <c r="O2831" s="241"/>
      <c r="P2831" s="241"/>
      <c r="Q2831" s="241"/>
      <c r="R2831" s="241"/>
      <c r="S2831" s="241"/>
      <c r="T2831" s="242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3" t="s">
        <v>248</v>
      </c>
      <c r="AU2831" s="243" t="s">
        <v>78</v>
      </c>
      <c r="AV2831" s="13" t="s">
        <v>76</v>
      </c>
      <c r="AW2831" s="13" t="s">
        <v>32</v>
      </c>
      <c r="AX2831" s="13" t="s">
        <v>69</v>
      </c>
      <c r="AY2831" s="243" t="s">
        <v>238</v>
      </c>
    </row>
    <row r="2832" s="14" customFormat="1">
      <c r="A2832" s="14"/>
      <c r="B2832" s="244"/>
      <c r="C2832" s="245"/>
      <c r="D2832" s="227" t="s">
        <v>248</v>
      </c>
      <c r="E2832" s="246" t="s">
        <v>19</v>
      </c>
      <c r="F2832" s="247" t="s">
        <v>2547</v>
      </c>
      <c r="G2832" s="245"/>
      <c r="H2832" s="248">
        <v>1</v>
      </c>
      <c r="I2832" s="249"/>
      <c r="J2832" s="245"/>
      <c r="K2832" s="245"/>
      <c r="L2832" s="250"/>
      <c r="M2832" s="251"/>
      <c r="N2832" s="252"/>
      <c r="O2832" s="252"/>
      <c r="P2832" s="252"/>
      <c r="Q2832" s="252"/>
      <c r="R2832" s="252"/>
      <c r="S2832" s="252"/>
      <c r="T2832" s="253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4" t="s">
        <v>248</v>
      </c>
      <c r="AU2832" s="254" t="s">
        <v>78</v>
      </c>
      <c r="AV2832" s="14" t="s">
        <v>78</v>
      </c>
      <c r="AW2832" s="14" t="s">
        <v>32</v>
      </c>
      <c r="AX2832" s="14" t="s">
        <v>69</v>
      </c>
      <c r="AY2832" s="254" t="s">
        <v>238</v>
      </c>
    </row>
    <row r="2833" s="16" customFormat="1">
      <c r="A2833" s="16"/>
      <c r="B2833" s="266"/>
      <c r="C2833" s="267"/>
      <c r="D2833" s="227" t="s">
        <v>248</v>
      </c>
      <c r="E2833" s="268" t="s">
        <v>19</v>
      </c>
      <c r="F2833" s="269" t="s">
        <v>561</v>
      </c>
      <c r="G2833" s="267"/>
      <c r="H2833" s="270">
        <v>1</v>
      </c>
      <c r="I2833" s="271"/>
      <c r="J2833" s="267"/>
      <c r="K2833" s="267"/>
      <c r="L2833" s="272"/>
      <c r="M2833" s="273"/>
      <c r="N2833" s="274"/>
      <c r="O2833" s="274"/>
      <c r="P2833" s="274"/>
      <c r="Q2833" s="274"/>
      <c r="R2833" s="274"/>
      <c r="S2833" s="274"/>
      <c r="T2833" s="275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T2833" s="276" t="s">
        <v>248</v>
      </c>
      <c r="AU2833" s="276" t="s">
        <v>78</v>
      </c>
      <c r="AV2833" s="16" t="s">
        <v>109</v>
      </c>
      <c r="AW2833" s="16" t="s">
        <v>32</v>
      </c>
      <c r="AX2833" s="16" t="s">
        <v>69</v>
      </c>
      <c r="AY2833" s="276" t="s">
        <v>238</v>
      </c>
    </row>
    <row r="2834" s="13" customFormat="1">
      <c r="A2834" s="13"/>
      <c r="B2834" s="234"/>
      <c r="C2834" s="235"/>
      <c r="D2834" s="227" t="s">
        <v>248</v>
      </c>
      <c r="E2834" s="236" t="s">
        <v>19</v>
      </c>
      <c r="F2834" s="237" t="s">
        <v>533</v>
      </c>
      <c r="G2834" s="235"/>
      <c r="H2834" s="236" t="s">
        <v>19</v>
      </c>
      <c r="I2834" s="238"/>
      <c r="J2834" s="235"/>
      <c r="K2834" s="235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248</v>
      </c>
      <c r="AU2834" s="243" t="s">
        <v>78</v>
      </c>
      <c r="AV2834" s="13" t="s">
        <v>76</v>
      </c>
      <c r="AW2834" s="13" t="s">
        <v>32</v>
      </c>
      <c r="AX2834" s="13" t="s">
        <v>69</v>
      </c>
      <c r="AY2834" s="243" t="s">
        <v>238</v>
      </c>
    </row>
    <row r="2835" s="13" customFormat="1">
      <c r="A2835" s="13"/>
      <c r="B2835" s="234"/>
      <c r="C2835" s="235"/>
      <c r="D2835" s="227" t="s">
        <v>248</v>
      </c>
      <c r="E2835" s="236" t="s">
        <v>19</v>
      </c>
      <c r="F2835" s="237" t="s">
        <v>2548</v>
      </c>
      <c r="G2835" s="235"/>
      <c r="H2835" s="236" t="s">
        <v>19</v>
      </c>
      <c r="I2835" s="238"/>
      <c r="J2835" s="235"/>
      <c r="K2835" s="235"/>
      <c r="L2835" s="239"/>
      <c r="M2835" s="240"/>
      <c r="N2835" s="241"/>
      <c r="O2835" s="241"/>
      <c r="P2835" s="241"/>
      <c r="Q2835" s="241"/>
      <c r="R2835" s="241"/>
      <c r="S2835" s="241"/>
      <c r="T2835" s="242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3" t="s">
        <v>248</v>
      </c>
      <c r="AU2835" s="243" t="s">
        <v>78</v>
      </c>
      <c r="AV2835" s="13" t="s">
        <v>76</v>
      </c>
      <c r="AW2835" s="13" t="s">
        <v>32</v>
      </c>
      <c r="AX2835" s="13" t="s">
        <v>69</v>
      </c>
      <c r="AY2835" s="243" t="s">
        <v>238</v>
      </c>
    </row>
    <row r="2836" s="14" customFormat="1">
      <c r="A2836" s="14"/>
      <c r="B2836" s="244"/>
      <c r="C2836" s="245"/>
      <c r="D2836" s="227" t="s">
        <v>248</v>
      </c>
      <c r="E2836" s="246" t="s">
        <v>19</v>
      </c>
      <c r="F2836" s="247" t="s">
        <v>2549</v>
      </c>
      <c r="G2836" s="245"/>
      <c r="H2836" s="248">
        <v>2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248</v>
      </c>
      <c r="AU2836" s="254" t="s">
        <v>78</v>
      </c>
      <c r="AV2836" s="14" t="s">
        <v>78</v>
      </c>
      <c r="AW2836" s="14" t="s">
        <v>32</v>
      </c>
      <c r="AX2836" s="14" t="s">
        <v>69</v>
      </c>
      <c r="AY2836" s="254" t="s">
        <v>238</v>
      </c>
    </row>
    <row r="2837" s="14" customFormat="1">
      <c r="A2837" s="14"/>
      <c r="B2837" s="244"/>
      <c r="C2837" s="245"/>
      <c r="D2837" s="227" t="s">
        <v>248</v>
      </c>
      <c r="E2837" s="246" t="s">
        <v>19</v>
      </c>
      <c r="F2837" s="247" t="s">
        <v>2550</v>
      </c>
      <c r="G2837" s="245"/>
      <c r="H2837" s="248">
        <v>2</v>
      </c>
      <c r="I2837" s="249"/>
      <c r="J2837" s="245"/>
      <c r="K2837" s="245"/>
      <c r="L2837" s="250"/>
      <c r="M2837" s="251"/>
      <c r="N2837" s="252"/>
      <c r="O2837" s="252"/>
      <c r="P2837" s="252"/>
      <c r="Q2837" s="252"/>
      <c r="R2837" s="252"/>
      <c r="S2837" s="252"/>
      <c r="T2837" s="253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4" t="s">
        <v>248</v>
      </c>
      <c r="AU2837" s="254" t="s">
        <v>78</v>
      </c>
      <c r="AV2837" s="14" t="s">
        <v>78</v>
      </c>
      <c r="AW2837" s="14" t="s">
        <v>32</v>
      </c>
      <c r="AX2837" s="14" t="s">
        <v>69</v>
      </c>
      <c r="AY2837" s="254" t="s">
        <v>238</v>
      </c>
    </row>
    <row r="2838" s="16" customFormat="1">
      <c r="A2838" s="16"/>
      <c r="B2838" s="266"/>
      <c r="C2838" s="267"/>
      <c r="D2838" s="227" t="s">
        <v>248</v>
      </c>
      <c r="E2838" s="268" t="s">
        <v>19</v>
      </c>
      <c r="F2838" s="269" t="s">
        <v>561</v>
      </c>
      <c r="G2838" s="267"/>
      <c r="H2838" s="270">
        <v>4</v>
      </c>
      <c r="I2838" s="271"/>
      <c r="J2838" s="267"/>
      <c r="K2838" s="267"/>
      <c r="L2838" s="272"/>
      <c r="M2838" s="273"/>
      <c r="N2838" s="274"/>
      <c r="O2838" s="274"/>
      <c r="P2838" s="274"/>
      <c r="Q2838" s="274"/>
      <c r="R2838" s="274"/>
      <c r="S2838" s="274"/>
      <c r="T2838" s="275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T2838" s="276" t="s">
        <v>248</v>
      </c>
      <c r="AU2838" s="276" t="s">
        <v>78</v>
      </c>
      <c r="AV2838" s="16" t="s">
        <v>109</v>
      </c>
      <c r="AW2838" s="16" t="s">
        <v>32</v>
      </c>
      <c r="AX2838" s="16" t="s">
        <v>69</v>
      </c>
      <c r="AY2838" s="276" t="s">
        <v>238</v>
      </c>
    </row>
    <row r="2839" s="13" customFormat="1">
      <c r="A2839" s="13"/>
      <c r="B2839" s="234"/>
      <c r="C2839" s="235"/>
      <c r="D2839" s="227" t="s">
        <v>248</v>
      </c>
      <c r="E2839" s="236" t="s">
        <v>19</v>
      </c>
      <c r="F2839" s="237" t="s">
        <v>2551</v>
      </c>
      <c r="G2839" s="235"/>
      <c r="H2839" s="236" t="s">
        <v>19</v>
      </c>
      <c r="I2839" s="238"/>
      <c r="J2839" s="235"/>
      <c r="K2839" s="235"/>
      <c r="L2839" s="239"/>
      <c r="M2839" s="240"/>
      <c r="N2839" s="241"/>
      <c r="O2839" s="241"/>
      <c r="P2839" s="241"/>
      <c r="Q2839" s="241"/>
      <c r="R2839" s="241"/>
      <c r="S2839" s="241"/>
      <c r="T2839" s="242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3" t="s">
        <v>248</v>
      </c>
      <c r="AU2839" s="243" t="s">
        <v>78</v>
      </c>
      <c r="AV2839" s="13" t="s">
        <v>76</v>
      </c>
      <c r="AW2839" s="13" t="s">
        <v>32</v>
      </c>
      <c r="AX2839" s="13" t="s">
        <v>69</v>
      </c>
      <c r="AY2839" s="243" t="s">
        <v>238</v>
      </c>
    </row>
    <row r="2840" s="14" customFormat="1">
      <c r="A2840" s="14"/>
      <c r="B2840" s="244"/>
      <c r="C2840" s="245"/>
      <c r="D2840" s="227" t="s">
        <v>248</v>
      </c>
      <c r="E2840" s="246" t="s">
        <v>19</v>
      </c>
      <c r="F2840" s="247" t="s">
        <v>2278</v>
      </c>
      <c r="G2840" s="245"/>
      <c r="H2840" s="248">
        <v>2</v>
      </c>
      <c r="I2840" s="249"/>
      <c r="J2840" s="245"/>
      <c r="K2840" s="245"/>
      <c r="L2840" s="250"/>
      <c r="M2840" s="251"/>
      <c r="N2840" s="252"/>
      <c r="O2840" s="252"/>
      <c r="P2840" s="252"/>
      <c r="Q2840" s="252"/>
      <c r="R2840" s="252"/>
      <c r="S2840" s="252"/>
      <c r="T2840" s="253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4" t="s">
        <v>248</v>
      </c>
      <c r="AU2840" s="254" t="s">
        <v>78</v>
      </c>
      <c r="AV2840" s="14" t="s">
        <v>78</v>
      </c>
      <c r="AW2840" s="14" t="s">
        <v>32</v>
      </c>
      <c r="AX2840" s="14" t="s">
        <v>69</v>
      </c>
      <c r="AY2840" s="254" t="s">
        <v>238</v>
      </c>
    </row>
    <row r="2841" s="14" customFormat="1">
      <c r="A2841" s="14"/>
      <c r="B2841" s="244"/>
      <c r="C2841" s="245"/>
      <c r="D2841" s="227" t="s">
        <v>248</v>
      </c>
      <c r="E2841" s="246" t="s">
        <v>19</v>
      </c>
      <c r="F2841" s="247" t="s">
        <v>2279</v>
      </c>
      <c r="G2841" s="245"/>
      <c r="H2841" s="248">
        <v>2</v>
      </c>
      <c r="I2841" s="249"/>
      <c r="J2841" s="245"/>
      <c r="K2841" s="245"/>
      <c r="L2841" s="250"/>
      <c r="M2841" s="251"/>
      <c r="N2841" s="252"/>
      <c r="O2841" s="252"/>
      <c r="P2841" s="252"/>
      <c r="Q2841" s="252"/>
      <c r="R2841" s="252"/>
      <c r="S2841" s="252"/>
      <c r="T2841" s="253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4" t="s">
        <v>248</v>
      </c>
      <c r="AU2841" s="254" t="s">
        <v>78</v>
      </c>
      <c r="AV2841" s="14" t="s">
        <v>78</v>
      </c>
      <c r="AW2841" s="14" t="s">
        <v>32</v>
      </c>
      <c r="AX2841" s="14" t="s">
        <v>69</v>
      </c>
      <c r="AY2841" s="254" t="s">
        <v>238</v>
      </c>
    </row>
    <row r="2842" s="16" customFormat="1">
      <c r="A2842" s="16"/>
      <c r="B2842" s="266"/>
      <c r="C2842" s="267"/>
      <c r="D2842" s="227" t="s">
        <v>248</v>
      </c>
      <c r="E2842" s="268" t="s">
        <v>19</v>
      </c>
      <c r="F2842" s="269" t="s">
        <v>561</v>
      </c>
      <c r="G2842" s="267"/>
      <c r="H2842" s="270">
        <v>4</v>
      </c>
      <c r="I2842" s="271"/>
      <c r="J2842" s="267"/>
      <c r="K2842" s="267"/>
      <c r="L2842" s="272"/>
      <c r="M2842" s="273"/>
      <c r="N2842" s="274"/>
      <c r="O2842" s="274"/>
      <c r="P2842" s="274"/>
      <c r="Q2842" s="274"/>
      <c r="R2842" s="274"/>
      <c r="S2842" s="274"/>
      <c r="T2842" s="275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T2842" s="276" t="s">
        <v>248</v>
      </c>
      <c r="AU2842" s="276" t="s">
        <v>78</v>
      </c>
      <c r="AV2842" s="16" t="s">
        <v>109</v>
      </c>
      <c r="AW2842" s="16" t="s">
        <v>32</v>
      </c>
      <c r="AX2842" s="16" t="s">
        <v>69</v>
      </c>
      <c r="AY2842" s="276" t="s">
        <v>238</v>
      </c>
    </row>
    <row r="2843" s="15" customFormat="1">
      <c r="A2843" s="15"/>
      <c r="B2843" s="255"/>
      <c r="C2843" s="256"/>
      <c r="D2843" s="227" t="s">
        <v>248</v>
      </c>
      <c r="E2843" s="257" t="s">
        <v>19</v>
      </c>
      <c r="F2843" s="258" t="s">
        <v>253</v>
      </c>
      <c r="G2843" s="256"/>
      <c r="H2843" s="259">
        <v>9</v>
      </c>
      <c r="I2843" s="260"/>
      <c r="J2843" s="256"/>
      <c r="K2843" s="256"/>
      <c r="L2843" s="261"/>
      <c r="M2843" s="262"/>
      <c r="N2843" s="263"/>
      <c r="O2843" s="263"/>
      <c r="P2843" s="263"/>
      <c r="Q2843" s="263"/>
      <c r="R2843" s="263"/>
      <c r="S2843" s="263"/>
      <c r="T2843" s="264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65" t="s">
        <v>248</v>
      </c>
      <c r="AU2843" s="265" t="s">
        <v>78</v>
      </c>
      <c r="AV2843" s="15" t="s">
        <v>244</v>
      </c>
      <c r="AW2843" s="15" t="s">
        <v>32</v>
      </c>
      <c r="AX2843" s="15" t="s">
        <v>76</v>
      </c>
      <c r="AY2843" s="265" t="s">
        <v>238</v>
      </c>
    </row>
    <row r="2844" s="2" customFormat="1" ht="16.5" customHeight="1">
      <c r="A2844" s="39"/>
      <c r="B2844" s="40"/>
      <c r="C2844" s="277" t="s">
        <v>1984</v>
      </c>
      <c r="D2844" s="277" t="s">
        <v>425</v>
      </c>
      <c r="E2844" s="278" t="s">
        <v>2538</v>
      </c>
      <c r="F2844" s="279" t="s">
        <v>2539</v>
      </c>
      <c r="G2844" s="280" t="s">
        <v>107</v>
      </c>
      <c r="H2844" s="281">
        <v>13.279999999999999</v>
      </c>
      <c r="I2844" s="282"/>
      <c r="J2844" s="283">
        <f>ROUND(I2844*H2844,2)</f>
        <v>0</v>
      </c>
      <c r="K2844" s="279" t="s">
        <v>243</v>
      </c>
      <c r="L2844" s="284"/>
      <c r="M2844" s="285" t="s">
        <v>19</v>
      </c>
      <c r="N2844" s="286" t="s">
        <v>40</v>
      </c>
      <c r="O2844" s="85"/>
      <c r="P2844" s="223">
        <f>O2844*H2844</f>
        <v>0</v>
      </c>
      <c r="Q2844" s="223">
        <v>0.0023999999999999998</v>
      </c>
      <c r="R2844" s="223">
        <f>Q2844*H2844</f>
        <v>0.031871999999999998</v>
      </c>
      <c r="S2844" s="223">
        <v>0</v>
      </c>
      <c r="T2844" s="224">
        <f>S2844*H2844</f>
        <v>0</v>
      </c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39"/>
      <c r="AE2844" s="39"/>
      <c r="AR2844" s="225" t="s">
        <v>371</v>
      </c>
      <c r="AT2844" s="225" t="s">
        <v>425</v>
      </c>
      <c r="AU2844" s="225" t="s">
        <v>78</v>
      </c>
      <c r="AY2844" s="18" t="s">
        <v>238</v>
      </c>
      <c r="BE2844" s="226">
        <f>IF(N2844="základní",J2844,0)</f>
        <v>0</v>
      </c>
      <c r="BF2844" s="226">
        <f>IF(N2844="snížená",J2844,0)</f>
        <v>0</v>
      </c>
      <c r="BG2844" s="226">
        <f>IF(N2844="zákl. přenesená",J2844,0)</f>
        <v>0</v>
      </c>
      <c r="BH2844" s="226">
        <f>IF(N2844="sníž. přenesená",J2844,0)</f>
        <v>0</v>
      </c>
      <c r="BI2844" s="226">
        <f>IF(N2844="nulová",J2844,0)</f>
        <v>0</v>
      </c>
      <c r="BJ2844" s="18" t="s">
        <v>76</v>
      </c>
      <c r="BK2844" s="226">
        <f>ROUND(I2844*H2844,2)</f>
        <v>0</v>
      </c>
      <c r="BL2844" s="18" t="s">
        <v>295</v>
      </c>
      <c r="BM2844" s="225" t="s">
        <v>2552</v>
      </c>
    </row>
    <row r="2845" s="2" customFormat="1">
      <c r="A2845" s="39"/>
      <c r="B2845" s="40"/>
      <c r="C2845" s="41"/>
      <c r="D2845" s="227" t="s">
        <v>245</v>
      </c>
      <c r="E2845" s="41"/>
      <c r="F2845" s="228" t="s">
        <v>2539</v>
      </c>
      <c r="G2845" s="41"/>
      <c r="H2845" s="41"/>
      <c r="I2845" s="229"/>
      <c r="J2845" s="41"/>
      <c r="K2845" s="41"/>
      <c r="L2845" s="45"/>
      <c r="M2845" s="230"/>
      <c r="N2845" s="231"/>
      <c r="O2845" s="85"/>
      <c r="P2845" s="85"/>
      <c r="Q2845" s="85"/>
      <c r="R2845" s="85"/>
      <c r="S2845" s="85"/>
      <c r="T2845" s="86"/>
      <c r="U2845" s="39"/>
      <c r="V2845" s="39"/>
      <c r="W2845" s="39"/>
      <c r="X2845" s="39"/>
      <c r="Y2845" s="39"/>
      <c r="Z2845" s="39"/>
      <c r="AA2845" s="39"/>
      <c r="AB2845" s="39"/>
      <c r="AC2845" s="39"/>
      <c r="AD2845" s="39"/>
      <c r="AE2845" s="39"/>
      <c r="AT2845" s="18" t="s">
        <v>245</v>
      </c>
      <c r="AU2845" s="18" t="s">
        <v>78</v>
      </c>
    </row>
    <row r="2846" s="14" customFormat="1">
      <c r="A2846" s="14"/>
      <c r="B2846" s="244"/>
      <c r="C2846" s="245"/>
      <c r="D2846" s="227" t="s">
        <v>248</v>
      </c>
      <c r="E2846" s="246" t="s">
        <v>19</v>
      </c>
      <c r="F2846" s="247" t="s">
        <v>2553</v>
      </c>
      <c r="G2846" s="245"/>
      <c r="H2846" s="248">
        <v>1.28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248</v>
      </c>
      <c r="AU2846" s="254" t="s">
        <v>78</v>
      </c>
      <c r="AV2846" s="14" t="s">
        <v>78</v>
      </c>
      <c r="AW2846" s="14" t="s">
        <v>32</v>
      </c>
      <c r="AX2846" s="14" t="s">
        <v>69</v>
      </c>
      <c r="AY2846" s="254" t="s">
        <v>238</v>
      </c>
    </row>
    <row r="2847" s="16" customFormat="1">
      <c r="A2847" s="16"/>
      <c r="B2847" s="266"/>
      <c r="C2847" s="267"/>
      <c r="D2847" s="227" t="s">
        <v>248</v>
      </c>
      <c r="E2847" s="268" t="s">
        <v>19</v>
      </c>
      <c r="F2847" s="269" t="s">
        <v>561</v>
      </c>
      <c r="G2847" s="267"/>
      <c r="H2847" s="270">
        <v>1.28</v>
      </c>
      <c r="I2847" s="271"/>
      <c r="J2847" s="267"/>
      <c r="K2847" s="267"/>
      <c r="L2847" s="272"/>
      <c r="M2847" s="273"/>
      <c r="N2847" s="274"/>
      <c r="O2847" s="274"/>
      <c r="P2847" s="274"/>
      <c r="Q2847" s="274"/>
      <c r="R2847" s="274"/>
      <c r="S2847" s="274"/>
      <c r="T2847" s="275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T2847" s="276" t="s">
        <v>248</v>
      </c>
      <c r="AU2847" s="276" t="s">
        <v>78</v>
      </c>
      <c r="AV2847" s="16" t="s">
        <v>109</v>
      </c>
      <c r="AW2847" s="16" t="s">
        <v>32</v>
      </c>
      <c r="AX2847" s="16" t="s">
        <v>69</v>
      </c>
      <c r="AY2847" s="276" t="s">
        <v>238</v>
      </c>
    </row>
    <row r="2848" s="13" customFormat="1">
      <c r="A2848" s="13"/>
      <c r="B2848" s="234"/>
      <c r="C2848" s="235"/>
      <c r="D2848" s="227" t="s">
        <v>248</v>
      </c>
      <c r="E2848" s="236" t="s">
        <v>19</v>
      </c>
      <c r="F2848" s="237" t="s">
        <v>533</v>
      </c>
      <c r="G2848" s="235"/>
      <c r="H2848" s="236" t="s">
        <v>19</v>
      </c>
      <c r="I2848" s="238"/>
      <c r="J2848" s="235"/>
      <c r="K2848" s="235"/>
      <c r="L2848" s="239"/>
      <c r="M2848" s="240"/>
      <c r="N2848" s="241"/>
      <c r="O2848" s="241"/>
      <c r="P2848" s="241"/>
      <c r="Q2848" s="241"/>
      <c r="R2848" s="241"/>
      <c r="S2848" s="241"/>
      <c r="T2848" s="242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3" t="s">
        <v>248</v>
      </c>
      <c r="AU2848" s="243" t="s">
        <v>78</v>
      </c>
      <c r="AV2848" s="13" t="s">
        <v>76</v>
      </c>
      <c r="AW2848" s="13" t="s">
        <v>32</v>
      </c>
      <c r="AX2848" s="13" t="s">
        <v>69</v>
      </c>
      <c r="AY2848" s="243" t="s">
        <v>238</v>
      </c>
    </row>
    <row r="2849" s="13" customFormat="1">
      <c r="A2849" s="13"/>
      <c r="B2849" s="234"/>
      <c r="C2849" s="235"/>
      <c r="D2849" s="227" t="s">
        <v>248</v>
      </c>
      <c r="E2849" s="236" t="s">
        <v>19</v>
      </c>
      <c r="F2849" s="237" t="s">
        <v>2548</v>
      </c>
      <c r="G2849" s="235"/>
      <c r="H2849" s="236" t="s">
        <v>19</v>
      </c>
      <c r="I2849" s="238"/>
      <c r="J2849" s="235"/>
      <c r="K2849" s="235"/>
      <c r="L2849" s="239"/>
      <c r="M2849" s="240"/>
      <c r="N2849" s="241"/>
      <c r="O2849" s="241"/>
      <c r="P2849" s="241"/>
      <c r="Q2849" s="241"/>
      <c r="R2849" s="241"/>
      <c r="S2849" s="241"/>
      <c r="T2849" s="242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3" t="s">
        <v>248</v>
      </c>
      <c r="AU2849" s="243" t="s">
        <v>78</v>
      </c>
      <c r="AV2849" s="13" t="s">
        <v>76</v>
      </c>
      <c r="AW2849" s="13" t="s">
        <v>32</v>
      </c>
      <c r="AX2849" s="13" t="s">
        <v>69</v>
      </c>
      <c r="AY2849" s="243" t="s">
        <v>238</v>
      </c>
    </row>
    <row r="2850" s="14" customFormat="1">
      <c r="A2850" s="14"/>
      <c r="B2850" s="244"/>
      <c r="C2850" s="245"/>
      <c r="D2850" s="227" t="s">
        <v>248</v>
      </c>
      <c r="E2850" s="246" t="s">
        <v>19</v>
      </c>
      <c r="F2850" s="247" t="s">
        <v>2554</v>
      </c>
      <c r="G2850" s="245"/>
      <c r="H2850" s="248">
        <v>3</v>
      </c>
      <c r="I2850" s="249"/>
      <c r="J2850" s="245"/>
      <c r="K2850" s="245"/>
      <c r="L2850" s="250"/>
      <c r="M2850" s="251"/>
      <c r="N2850" s="252"/>
      <c r="O2850" s="252"/>
      <c r="P2850" s="252"/>
      <c r="Q2850" s="252"/>
      <c r="R2850" s="252"/>
      <c r="S2850" s="252"/>
      <c r="T2850" s="253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4" t="s">
        <v>248</v>
      </c>
      <c r="AU2850" s="254" t="s">
        <v>78</v>
      </c>
      <c r="AV2850" s="14" t="s">
        <v>78</v>
      </c>
      <c r="AW2850" s="14" t="s">
        <v>32</v>
      </c>
      <c r="AX2850" s="14" t="s">
        <v>69</v>
      </c>
      <c r="AY2850" s="254" t="s">
        <v>238</v>
      </c>
    </row>
    <row r="2851" s="14" customFormat="1">
      <c r="A2851" s="14"/>
      <c r="B2851" s="244"/>
      <c r="C2851" s="245"/>
      <c r="D2851" s="227" t="s">
        <v>248</v>
      </c>
      <c r="E2851" s="246" t="s">
        <v>19</v>
      </c>
      <c r="F2851" s="247" t="s">
        <v>2555</v>
      </c>
      <c r="G2851" s="245"/>
      <c r="H2851" s="248">
        <v>3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248</v>
      </c>
      <c r="AU2851" s="254" t="s">
        <v>78</v>
      </c>
      <c r="AV2851" s="14" t="s">
        <v>78</v>
      </c>
      <c r="AW2851" s="14" t="s">
        <v>32</v>
      </c>
      <c r="AX2851" s="14" t="s">
        <v>69</v>
      </c>
      <c r="AY2851" s="254" t="s">
        <v>238</v>
      </c>
    </row>
    <row r="2852" s="13" customFormat="1">
      <c r="A2852" s="13"/>
      <c r="B2852" s="234"/>
      <c r="C2852" s="235"/>
      <c r="D2852" s="227" t="s">
        <v>248</v>
      </c>
      <c r="E2852" s="236" t="s">
        <v>19</v>
      </c>
      <c r="F2852" s="237" t="s">
        <v>2551</v>
      </c>
      <c r="G2852" s="235"/>
      <c r="H2852" s="236" t="s">
        <v>19</v>
      </c>
      <c r="I2852" s="238"/>
      <c r="J2852" s="235"/>
      <c r="K2852" s="235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248</v>
      </c>
      <c r="AU2852" s="243" t="s">
        <v>78</v>
      </c>
      <c r="AV2852" s="13" t="s">
        <v>76</v>
      </c>
      <c r="AW2852" s="13" t="s">
        <v>32</v>
      </c>
      <c r="AX2852" s="13" t="s">
        <v>69</v>
      </c>
      <c r="AY2852" s="243" t="s">
        <v>238</v>
      </c>
    </row>
    <row r="2853" s="14" customFormat="1">
      <c r="A2853" s="14"/>
      <c r="B2853" s="244"/>
      <c r="C2853" s="245"/>
      <c r="D2853" s="227" t="s">
        <v>248</v>
      </c>
      <c r="E2853" s="246" t="s">
        <v>19</v>
      </c>
      <c r="F2853" s="247" t="s">
        <v>2556</v>
      </c>
      <c r="G2853" s="245"/>
      <c r="H2853" s="248">
        <v>3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248</v>
      </c>
      <c r="AU2853" s="254" t="s">
        <v>78</v>
      </c>
      <c r="AV2853" s="14" t="s">
        <v>78</v>
      </c>
      <c r="AW2853" s="14" t="s">
        <v>32</v>
      </c>
      <c r="AX2853" s="14" t="s">
        <v>69</v>
      </c>
      <c r="AY2853" s="254" t="s">
        <v>238</v>
      </c>
    </row>
    <row r="2854" s="14" customFormat="1">
      <c r="A2854" s="14"/>
      <c r="B2854" s="244"/>
      <c r="C2854" s="245"/>
      <c r="D2854" s="227" t="s">
        <v>248</v>
      </c>
      <c r="E2854" s="246" t="s">
        <v>19</v>
      </c>
      <c r="F2854" s="247" t="s">
        <v>2557</v>
      </c>
      <c r="G2854" s="245"/>
      <c r="H2854" s="248">
        <v>3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248</v>
      </c>
      <c r="AU2854" s="254" t="s">
        <v>78</v>
      </c>
      <c r="AV2854" s="14" t="s">
        <v>78</v>
      </c>
      <c r="AW2854" s="14" t="s">
        <v>32</v>
      </c>
      <c r="AX2854" s="14" t="s">
        <v>69</v>
      </c>
      <c r="AY2854" s="254" t="s">
        <v>238</v>
      </c>
    </row>
    <row r="2855" s="16" customFormat="1">
      <c r="A2855" s="16"/>
      <c r="B2855" s="266"/>
      <c r="C2855" s="267"/>
      <c r="D2855" s="227" t="s">
        <v>248</v>
      </c>
      <c r="E2855" s="268" t="s">
        <v>19</v>
      </c>
      <c r="F2855" s="269" t="s">
        <v>561</v>
      </c>
      <c r="G2855" s="267"/>
      <c r="H2855" s="270">
        <v>12</v>
      </c>
      <c r="I2855" s="271"/>
      <c r="J2855" s="267"/>
      <c r="K2855" s="267"/>
      <c r="L2855" s="272"/>
      <c r="M2855" s="273"/>
      <c r="N2855" s="274"/>
      <c r="O2855" s="274"/>
      <c r="P2855" s="274"/>
      <c r="Q2855" s="274"/>
      <c r="R2855" s="274"/>
      <c r="S2855" s="274"/>
      <c r="T2855" s="275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T2855" s="276" t="s">
        <v>248</v>
      </c>
      <c r="AU2855" s="276" t="s">
        <v>78</v>
      </c>
      <c r="AV2855" s="16" t="s">
        <v>109</v>
      </c>
      <c r="AW2855" s="16" t="s">
        <v>32</v>
      </c>
      <c r="AX2855" s="16" t="s">
        <v>69</v>
      </c>
      <c r="AY2855" s="276" t="s">
        <v>238</v>
      </c>
    </row>
    <row r="2856" s="15" customFormat="1">
      <c r="A2856" s="15"/>
      <c r="B2856" s="255"/>
      <c r="C2856" s="256"/>
      <c r="D2856" s="227" t="s">
        <v>248</v>
      </c>
      <c r="E2856" s="257" t="s">
        <v>19</v>
      </c>
      <c r="F2856" s="258" t="s">
        <v>253</v>
      </c>
      <c r="G2856" s="256"/>
      <c r="H2856" s="259">
        <v>13.279999999999999</v>
      </c>
      <c r="I2856" s="260"/>
      <c r="J2856" s="256"/>
      <c r="K2856" s="256"/>
      <c r="L2856" s="261"/>
      <c r="M2856" s="262"/>
      <c r="N2856" s="263"/>
      <c r="O2856" s="263"/>
      <c r="P2856" s="263"/>
      <c r="Q2856" s="263"/>
      <c r="R2856" s="263"/>
      <c r="S2856" s="263"/>
      <c r="T2856" s="264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65" t="s">
        <v>248</v>
      </c>
      <c r="AU2856" s="265" t="s">
        <v>78</v>
      </c>
      <c r="AV2856" s="15" t="s">
        <v>244</v>
      </c>
      <c r="AW2856" s="15" t="s">
        <v>32</v>
      </c>
      <c r="AX2856" s="15" t="s">
        <v>76</v>
      </c>
      <c r="AY2856" s="265" t="s">
        <v>238</v>
      </c>
    </row>
    <row r="2857" s="2" customFormat="1" ht="16.5" customHeight="1">
      <c r="A2857" s="39"/>
      <c r="B2857" s="40"/>
      <c r="C2857" s="214" t="s">
        <v>2558</v>
      </c>
      <c r="D2857" s="214" t="s">
        <v>240</v>
      </c>
      <c r="E2857" s="215" t="s">
        <v>2559</v>
      </c>
      <c r="F2857" s="216" t="s">
        <v>2560</v>
      </c>
      <c r="G2857" s="217" t="s">
        <v>2561</v>
      </c>
      <c r="H2857" s="218">
        <v>1</v>
      </c>
      <c r="I2857" s="219"/>
      <c r="J2857" s="220">
        <f>ROUND(I2857*H2857,2)</f>
        <v>0</v>
      </c>
      <c r="K2857" s="216" t="s">
        <v>581</v>
      </c>
      <c r="L2857" s="45"/>
      <c r="M2857" s="221" t="s">
        <v>19</v>
      </c>
      <c r="N2857" s="222" t="s">
        <v>40</v>
      </c>
      <c r="O2857" s="85"/>
      <c r="P2857" s="223">
        <f>O2857*H2857</f>
        <v>0</v>
      </c>
      <c r="Q2857" s="223">
        <v>0</v>
      </c>
      <c r="R2857" s="223">
        <f>Q2857*H2857</f>
        <v>0</v>
      </c>
      <c r="S2857" s="223">
        <v>0</v>
      </c>
      <c r="T2857" s="224">
        <f>S2857*H2857</f>
        <v>0</v>
      </c>
      <c r="U2857" s="39"/>
      <c r="V2857" s="39"/>
      <c r="W2857" s="39"/>
      <c r="X2857" s="39"/>
      <c r="Y2857" s="39"/>
      <c r="Z2857" s="39"/>
      <c r="AA2857" s="39"/>
      <c r="AB2857" s="39"/>
      <c r="AC2857" s="39"/>
      <c r="AD2857" s="39"/>
      <c r="AE2857" s="39"/>
      <c r="AR2857" s="225" t="s">
        <v>295</v>
      </c>
      <c r="AT2857" s="225" t="s">
        <v>240</v>
      </c>
      <c r="AU2857" s="225" t="s">
        <v>78</v>
      </c>
      <c r="AY2857" s="18" t="s">
        <v>238</v>
      </c>
      <c r="BE2857" s="226">
        <f>IF(N2857="základní",J2857,0)</f>
        <v>0</v>
      </c>
      <c r="BF2857" s="226">
        <f>IF(N2857="snížená",J2857,0)</f>
        <v>0</v>
      </c>
      <c r="BG2857" s="226">
        <f>IF(N2857="zákl. přenesená",J2857,0)</f>
        <v>0</v>
      </c>
      <c r="BH2857" s="226">
        <f>IF(N2857="sníž. přenesená",J2857,0)</f>
        <v>0</v>
      </c>
      <c r="BI2857" s="226">
        <f>IF(N2857="nulová",J2857,0)</f>
        <v>0</v>
      </c>
      <c r="BJ2857" s="18" t="s">
        <v>76</v>
      </c>
      <c r="BK2857" s="226">
        <f>ROUND(I2857*H2857,2)</f>
        <v>0</v>
      </c>
      <c r="BL2857" s="18" t="s">
        <v>295</v>
      </c>
      <c r="BM2857" s="225" t="s">
        <v>2562</v>
      </c>
    </row>
    <row r="2858" s="2" customFormat="1">
      <c r="A2858" s="39"/>
      <c r="B2858" s="40"/>
      <c r="C2858" s="41"/>
      <c r="D2858" s="227" t="s">
        <v>245</v>
      </c>
      <c r="E2858" s="41"/>
      <c r="F2858" s="228" t="s">
        <v>2560</v>
      </c>
      <c r="G2858" s="41"/>
      <c r="H2858" s="41"/>
      <c r="I2858" s="229"/>
      <c r="J2858" s="41"/>
      <c r="K2858" s="41"/>
      <c r="L2858" s="45"/>
      <c r="M2858" s="230"/>
      <c r="N2858" s="231"/>
      <c r="O2858" s="85"/>
      <c r="P2858" s="85"/>
      <c r="Q2858" s="85"/>
      <c r="R2858" s="85"/>
      <c r="S2858" s="85"/>
      <c r="T2858" s="86"/>
      <c r="U2858" s="39"/>
      <c r="V2858" s="39"/>
      <c r="W2858" s="39"/>
      <c r="X2858" s="39"/>
      <c r="Y2858" s="39"/>
      <c r="Z2858" s="39"/>
      <c r="AA2858" s="39"/>
      <c r="AB2858" s="39"/>
      <c r="AC2858" s="39"/>
      <c r="AD2858" s="39"/>
      <c r="AE2858" s="39"/>
      <c r="AT2858" s="18" t="s">
        <v>245</v>
      </c>
      <c r="AU2858" s="18" t="s">
        <v>78</v>
      </c>
    </row>
    <row r="2859" s="13" customFormat="1">
      <c r="A2859" s="13"/>
      <c r="B2859" s="234"/>
      <c r="C2859" s="235"/>
      <c r="D2859" s="227" t="s">
        <v>248</v>
      </c>
      <c r="E2859" s="236" t="s">
        <v>19</v>
      </c>
      <c r="F2859" s="237" t="s">
        <v>321</v>
      </c>
      <c r="G2859" s="235"/>
      <c r="H2859" s="236" t="s">
        <v>19</v>
      </c>
      <c r="I2859" s="238"/>
      <c r="J2859" s="235"/>
      <c r="K2859" s="235"/>
      <c r="L2859" s="239"/>
      <c r="M2859" s="240"/>
      <c r="N2859" s="241"/>
      <c r="O2859" s="241"/>
      <c r="P2859" s="241"/>
      <c r="Q2859" s="241"/>
      <c r="R2859" s="241"/>
      <c r="S2859" s="241"/>
      <c r="T2859" s="242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3" t="s">
        <v>248</v>
      </c>
      <c r="AU2859" s="243" t="s">
        <v>78</v>
      </c>
      <c r="AV2859" s="13" t="s">
        <v>76</v>
      </c>
      <c r="AW2859" s="13" t="s">
        <v>32</v>
      </c>
      <c r="AX2859" s="13" t="s">
        <v>69</v>
      </c>
      <c r="AY2859" s="243" t="s">
        <v>238</v>
      </c>
    </row>
    <row r="2860" s="13" customFormat="1">
      <c r="A2860" s="13"/>
      <c r="B2860" s="234"/>
      <c r="C2860" s="235"/>
      <c r="D2860" s="227" t="s">
        <v>248</v>
      </c>
      <c r="E2860" s="236" t="s">
        <v>19</v>
      </c>
      <c r="F2860" s="237" t="s">
        <v>2563</v>
      </c>
      <c r="G2860" s="235"/>
      <c r="H2860" s="236" t="s">
        <v>19</v>
      </c>
      <c r="I2860" s="238"/>
      <c r="J2860" s="235"/>
      <c r="K2860" s="235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248</v>
      </c>
      <c r="AU2860" s="243" t="s">
        <v>78</v>
      </c>
      <c r="AV2860" s="13" t="s">
        <v>76</v>
      </c>
      <c r="AW2860" s="13" t="s">
        <v>32</v>
      </c>
      <c r="AX2860" s="13" t="s">
        <v>69</v>
      </c>
      <c r="AY2860" s="243" t="s">
        <v>238</v>
      </c>
    </row>
    <row r="2861" s="13" customFormat="1">
      <c r="A2861" s="13"/>
      <c r="B2861" s="234"/>
      <c r="C2861" s="235"/>
      <c r="D2861" s="227" t="s">
        <v>248</v>
      </c>
      <c r="E2861" s="236" t="s">
        <v>19</v>
      </c>
      <c r="F2861" s="237" t="s">
        <v>2564</v>
      </c>
      <c r="G2861" s="235"/>
      <c r="H2861" s="236" t="s">
        <v>19</v>
      </c>
      <c r="I2861" s="238"/>
      <c r="J2861" s="235"/>
      <c r="K2861" s="235"/>
      <c r="L2861" s="239"/>
      <c r="M2861" s="240"/>
      <c r="N2861" s="241"/>
      <c r="O2861" s="241"/>
      <c r="P2861" s="241"/>
      <c r="Q2861" s="241"/>
      <c r="R2861" s="241"/>
      <c r="S2861" s="241"/>
      <c r="T2861" s="242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3" t="s">
        <v>248</v>
      </c>
      <c r="AU2861" s="243" t="s">
        <v>78</v>
      </c>
      <c r="AV2861" s="13" t="s">
        <v>76</v>
      </c>
      <c r="AW2861" s="13" t="s">
        <v>32</v>
      </c>
      <c r="AX2861" s="13" t="s">
        <v>69</v>
      </c>
      <c r="AY2861" s="243" t="s">
        <v>238</v>
      </c>
    </row>
    <row r="2862" s="14" customFormat="1">
      <c r="A2862" s="14"/>
      <c r="B2862" s="244"/>
      <c r="C2862" s="245"/>
      <c r="D2862" s="227" t="s">
        <v>248</v>
      </c>
      <c r="E2862" s="246" t="s">
        <v>19</v>
      </c>
      <c r="F2862" s="247" t="s">
        <v>76</v>
      </c>
      <c r="G2862" s="245"/>
      <c r="H2862" s="248">
        <v>1</v>
      </c>
      <c r="I2862" s="249"/>
      <c r="J2862" s="245"/>
      <c r="K2862" s="245"/>
      <c r="L2862" s="250"/>
      <c r="M2862" s="251"/>
      <c r="N2862" s="252"/>
      <c r="O2862" s="252"/>
      <c r="P2862" s="252"/>
      <c r="Q2862" s="252"/>
      <c r="R2862" s="252"/>
      <c r="S2862" s="252"/>
      <c r="T2862" s="253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4" t="s">
        <v>248</v>
      </c>
      <c r="AU2862" s="254" t="s">
        <v>78</v>
      </c>
      <c r="AV2862" s="14" t="s">
        <v>78</v>
      </c>
      <c r="AW2862" s="14" t="s">
        <v>32</v>
      </c>
      <c r="AX2862" s="14" t="s">
        <v>69</v>
      </c>
      <c r="AY2862" s="254" t="s">
        <v>238</v>
      </c>
    </row>
    <row r="2863" s="15" customFormat="1">
      <c r="A2863" s="15"/>
      <c r="B2863" s="255"/>
      <c r="C2863" s="256"/>
      <c r="D2863" s="227" t="s">
        <v>248</v>
      </c>
      <c r="E2863" s="257" t="s">
        <v>19</v>
      </c>
      <c r="F2863" s="258" t="s">
        <v>253</v>
      </c>
      <c r="G2863" s="256"/>
      <c r="H2863" s="259">
        <v>1</v>
      </c>
      <c r="I2863" s="260"/>
      <c r="J2863" s="256"/>
      <c r="K2863" s="256"/>
      <c r="L2863" s="261"/>
      <c r="M2863" s="262"/>
      <c r="N2863" s="263"/>
      <c r="O2863" s="263"/>
      <c r="P2863" s="263"/>
      <c r="Q2863" s="263"/>
      <c r="R2863" s="263"/>
      <c r="S2863" s="263"/>
      <c r="T2863" s="264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65" t="s">
        <v>248</v>
      </c>
      <c r="AU2863" s="265" t="s">
        <v>78</v>
      </c>
      <c r="AV2863" s="15" t="s">
        <v>244</v>
      </c>
      <c r="AW2863" s="15" t="s">
        <v>32</v>
      </c>
      <c r="AX2863" s="15" t="s">
        <v>76</v>
      </c>
      <c r="AY2863" s="265" t="s">
        <v>238</v>
      </c>
    </row>
    <row r="2864" s="2" customFormat="1" ht="44.25" customHeight="1">
      <c r="A2864" s="39"/>
      <c r="B2864" s="40"/>
      <c r="C2864" s="277" t="s">
        <v>1989</v>
      </c>
      <c r="D2864" s="277" t="s">
        <v>425</v>
      </c>
      <c r="E2864" s="278" t="s">
        <v>2565</v>
      </c>
      <c r="F2864" s="279" t="s">
        <v>2566</v>
      </c>
      <c r="G2864" s="280" t="s">
        <v>2561</v>
      </c>
      <c r="H2864" s="281">
        <v>1</v>
      </c>
      <c r="I2864" s="282"/>
      <c r="J2864" s="283">
        <f>ROUND(I2864*H2864,2)</f>
        <v>0</v>
      </c>
      <c r="K2864" s="279" t="s">
        <v>581</v>
      </c>
      <c r="L2864" s="284"/>
      <c r="M2864" s="285" t="s">
        <v>19</v>
      </c>
      <c r="N2864" s="286" t="s">
        <v>40</v>
      </c>
      <c r="O2864" s="85"/>
      <c r="P2864" s="223">
        <f>O2864*H2864</f>
        <v>0</v>
      </c>
      <c r="Q2864" s="223">
        <v>0.20000000000000001</v>
      </c>
      <c r="R2864" s="223">
        <f>Q2864*H2864</f>
        <v>0.20000000000000001</v>
      </c>
      <c r="S2864" s="223">
        <v>0</v>
      </c>
      <c r="T2864" s="224">
        <f>S2864*H2864</f>
        <v>0</v>
      </c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39"/>
      <c r="AE2864" s="39"/>
      <c r="AR2864" s="225" t="s">
        <v>371</v>
      </c>
      <c r="AT2864" s="225" t="s">
        <v>425</v>
      </c>
      <c r="AU2864" s="225" t="s">
        <v>78</v>
      </c>
      <c r="AY2864" s="18" t="s">
        <v>238</v>
      </c>
      <c r="BE2864" s="226">
        <f>IF(N2864="základní",J2864,0)</f>
        <v>0</v>
      </c>
      <c r="BF2864" s="226">
        <f>IF(N2864="snížená",J2864,0)</f>
        <v>0</v>
      </c>
      <c r="BG2864" s="226">
        <f>IF(N2864="zákl. přenesená",J2864,0)</f>
        <v>0</v>
      </c>
      <c r="BH2864" s="226">
        <f>IF(N2864="sníž. přenesená",J2864,0)</f>
        <v>0</v>
      </c>
      <c r="BI2864" s="226">
        <f>IF(N2864="nulová",J2864,0)</f>
        <v>0</v>
      </c>
      <c r="BJ2864" s="18" t="s">
        <v>76</v>
      </c>
      <c r="BK2864" s="226">
        <f>ROUND(I2864*H2864,2)</f>
        <v>0</v>
      </c>
      <c r="BL2864" s="18" t="s">
        <v>295</v>
      </c>
      <c r="BM2864" s="225" t="s">
        <v>2567</v>
      </c>
    </row>
    <row r="2865" s="2" customFormat="1">
      <c r="A2865" s="39"/>
      <c r="B2865" s="40"/>
      <c r="C2865" s="41"/>
      <c r="D2865" s="227" t="s">
        <v>245</v>
      </c>
      <c r="E2865" s="41"/>
      <c r="F2865" s="228" t="s">
        <v>2566</v>
      </c>
      <c r="G2865" s="41"/>
      <c r="H2865" s="41"/>
      <c r="I2865" s="229"/>
      <c r="J2865" s="41"/>
      <c r="K2865" s="41"/>
      <c r="L2865" s="45"/>
      <c r="M2865" s="230"/>
      <c r="N2865" s="231"/>
      <c r="O2865" s="85"/>
      <c r="P2865" s="85"/>
      <c r="Q2865" s="85"/>
      <c r="R2865" s="85"/>
      <c r="S2865" s="85"/>
      <c r="T2865" s="86"/>
      <c r="U2865" s="39"/>
      <c r="V2865" s="39"/>
      <c r="W2865" s="39"/>
      <c r="X2865" s="39"/>
      <c r="Y2865" s="39"/>
      <c r="Z2865" s="39"/>
      <c r="AA2865" s="39"/>
      <c r="AB2865" s="39"/>
      <c r="AC2865" s="39"/>
      <c r="AD2865" s="39"/>
      <c r="AE2865" s="39"/>
      <c r="AT2865" s="18" t="s">
        <v>245</v>
      </c>
      <c r="AU2865" s="18" t="s">
        <v>78</v>
      </c>
    </row>
    <row r="2866" s="2" customFormat="1" ht="24.15" customHeight="1">
      <c r="A2866" s="39"/>
      <c r="B2866" s="40"/>
      <c r="C2866" s="214" t="s">
        <v>2568</v>
      </c>
      <c r="D2866" s="214" t="s">
        <v>240</v>
      </c>
      <c r="E2866" s="215" t="s">
        <v>2569</v>
      </c>
      <c r="F2866" s="216" t="s">
        <v>2570</v>
      </c>
      <c r="G2866" s="217" t="s">
        <v>384</v>
      </c>
      <c r="H2866" s="218">
        <v>0.503</v>
      </c>
      <c r="I2866" s="219"/>
      <c r="J2866" s="220">
        <f>ROUND(I2866*H2866,2)</f>
        <v>0</v>
      </c>
      <c r="K2866" s="216" t="s">
        <v>243</v>
      </c>
      <c r="L2866" s="45"/>
      <c r="M2866" s="221" t="s">
        <v>19</v>
      </c>
      <c r="N2866" s="222" t="s">
        <v>40</v>
      </c>
      <c r="O2866" s="85"/>
      <c r="P2866" s="223">
        <f>O2866*H2866</f>
        <v>0</v>
      </c>
      <c r="Q2866" s="223">
        <v>0</v>
      </c>
      <c r="R2866" s="223">
        <f>Q2866*H2866</f>
        <v>0</v>
      </c>
      <c r="S2866" s="223">
        <v>0</v>
      </c>
      <c r="T2866" s="224">
        <f>S2866*H2866</f>
        <v>0</v>
      </c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R2866" s="225" t="s">
        <v>295</v>
      </c>
      <c r="AT2866" s="225" t="s">
        <v>240</v>
      </c>
      <c r="AU2866" s="225" t="s">
        <v>78</v>
      </c>
      <c r="AY2866" s="18" t="s">
        <v>238</v>
      </c>
      <c r="BE2866" s="226">
        <f>IF(N2866="základní",J2866,0)</f>
        <v>0</v>
      </c>
      <c r="BF2866" s="226">
        <f>IF(N2866="snížená",J2866,0)</f>
        <v>0</v>
      </c>
      <c r="BG2866" s="226">
        <f>IF(N2866="zákl. přenesená",J2866,0)</f>
        <v>0</v>
      </c>
      <c r="BH2866" s="226">
        <f>IF(N2866="sníž. přenesená",J2866,0)</f>
        <v>0</v>
      </c>
      <c r="BI2866" s="226">
        <f>IF(N2866="nulová",J2866,0)</f>
        <v>0</v>
      </c>
      <c r="BJ2866" s="18" t="s">
        <v>76</v>
      </c>
      <c r="BK2866" s="226">
        <f>ROUND(I2866*H2866,2)</f>
        <v>0</v>
      </c>
      <c r="BL2866" s="18" t="s">
        <v>295</v>
      </c>
      <c r="BM2866" s="225" t="s">
        <v>2571</v>
      </c>
    </row>
    <row r="2867" s="2" customFormat="1">
      <c r="A2867" s="39"/>
      <c r="B2867" s="40"/>
      <c r="C2867" s="41"/>
      <c r="D2867" s="227" t="s">
        <v>245</v>
      </c>
      <c r="E2867" s="41"/>
      <c r="F2867" s="228" t="s">
        <v>2570</v>
      </c>
      <c r="G2867" s="41"/>
      <c r="H2867" s="41"/>
      <c r="I2867" s="229"/>
      <c r="J2867" s="41"/>
      <c r="K2867" s="41"/>
      <c r="L2867" s="45"/>
      <c r="M2867" s="230"/>
      <c r="N2867" s="231"/>
      <c r="O2867" s="85"/>
      <c r="P2867" s="85"/>
      <c r="Q2867" s="85"/>
      <c r="R2867" s="85"/>
      <c r="S2867" s="85"/>
      <c r="T2867" s="86"/>
      <c r="U2867" s="39"/>
      <c r="V2867" s="39"/>
      <c r="W2867" s="39"/>
      <c r="X2867" s="39"/>
      <c r="Y2867" s="39"/>
      <c r="Z2867" s="39"/>
      <c r="AA2867" s="39"/>
      <c r="AB2867" s="39"/>
      <c r="AC2867" s="39"/>
      <c r="AD2867" s="39"/>
      <c r="AE2867" s="39"/>
      <c r="AT2867" s="18" t="s">
        <v>245</v>
      </c>
      <c r="AU2867" s="18" t="s">
        <v>78</v>
      </c>
    </row>
    <row r="2868" s="2" customFormat="1">
      <c r="A2868" s="39"/>
      <c r="B2868" s="40"/>
      <c r="C2868" s="41"/>
      <c r="D2868" s="232" t="s">
        <v>246</v>
      </c>
      <c r="E2868" s="41"/>
      <c r="F2868" s="233" t="s">
        <v>2572</v>
      </c>
      <c r="G2868" s="41"/>
      <c r="H2868" s="41"/>
      <c r="I2868" s="229"/>
      <c r="J2868" s="41"/>
      <c r="K2868" s="41"/>
      <c r="L2868" s="45"/>
      <c r="M2868" s="230"/>
      <c r="N2868" s="231"/>
      <c r="O2868" s="85"/>
      <c r="P2868" s="85"/>
      <c r="Q2868" s="85"/>
      <c r="R2868" s="85"/>
      <c r="S2868" s="85"/>
      <c r="T2868" s="86"/>
      <c r="U2868" s="39"/>
      <c r="V2868" s="39"/>
      <c r="W2868" s="39"/>
      <c r="X2868" s="39"/>
      <c r="Y2868" s="39"/>
      <c r="Z2868" s="39"/>
      <c r="AA2868" s="39"/>
      <c r="AB2868" s="39"/>
      <c r="AC2868" s="39"/>
      <c r="AD2868" s="39"/>
      <c r="AE2868" s="39"/>
      <c r="AT2868" s="18" t="s">
        <v>246</v>
      </c>
      <c r="AU2868" s="18" t="s">
        <v>78</v>
      </c>
    </row>
    <row r="2869" s="2" customFormat="1" ht="24.15" customHeight="1">
      <c r="A2869" s="39"/>
      <c r="B2869" s="40"/>
      <c r="C2869" s="214" t="s">
        <v>2034</v>
      </c>
      <c r="D2869" s="214" t="s">
        <v>240</v>
      </c>
      <c r="E2869" s="215" t="s">
        <v>2573</v>
      </c>
      <c r="F2869" s="216" t="s">
        <v>2574</v>
      </c>
      <c r="G2869" s="217" t="s">
        <v>384</v>
      </c>
      <c r="H2869" s="218">
        <v>0.503</v>
      </c>
      <c r="I2869" s="219"/>
      <c r="J2869" s="220">
        <f>ROUND(I2869*H2869,2)</f>
        <v>0</v>
      </c>
      <c r="K2869" s="216" t="s">
        <v>243</v>
      </c>
      <c r="L2869" s="45"/>
      <c r="M2869" s="221" t="s">
        <v>19</v>
      </c>
      <c r="N2869" s="222" t="s">
        <v>40</v>
      </c>
      <c r="O2869" s="85"/>
      <c r="P2869" s="223">
        <f>O2869*H2869</f>
        <v>0</v>
      </c>
      <c r="Q2869" s="223">
        <v>0</v>
      </c>
      <c r="R2869" s="223">
        <f>Q2869*H2869</f>
        <v>0</v>
      </c>
      <c r="S2869" s="223">
        <v>0</v>
      </c>
      <c r="T2869" s="224">
        <f>S2869*H2869</f>
        <v>0</v>
      </c>
      <c r="U2869" s="39"/>
      <c r="V2869" s="39"/>
      <c r="W2869" s="39"/>
      <c r="X2869" s="39"/>
      <c r="Y2869" s="39"/>
      <c r="Z2869" s="39"/>
      <c r="AA2869" s="39"/>
      <c r="AB2869" s="39"/>
      <c r="AC2869" s="39"/>
      <c r="AD2869" s="39"/>
      <c r="AE2869" s="39"/>
      <c r="AR2869" s="225" t="s">
        <v>295</v>
      </c>
      <c r="AT2869" s="225" t="s">
        <v>240</v>
      </c>
      <c r="AU2869" s="225" t="s">
        <v>78</v>
      </c>
      <c r="AY2869" s="18" t="s">
        <v>238</v>
      </c>
      <c r="BE2869" s="226">
        <f>IF(N2869="základní",J2869,0)</f>
        <v>0</v>
      </c>
      <c r="BF2869" s="226">
        <f>IF(N2869="snížená",J2869,0)</f>
        <v>0</v>
      </c>
      <c r="BG2869" s="226">
        <f>IF(N2869="zákl. přenesená",J2869,0)</f>
        <v>0</v>
      </c>
      <c r="BH2869" s="226">
        <f>IF(N2869="sníž. přenesená",J2869,0)</f>
        <v>0</v>
      </c>
      <c r="BI2869" s="226">
        <f>IF(N2869="nulová",J2869,0)</f>
        <v>0</v>
      </c>
      <c r="BJ2869" s="18" t="s">
        <v>76</v>
      </c>
      <c r="BK2869" s="226">
        <f>ROUND(I2869*H2869,2)</f>
        <v>0</v>
      </c>
      <c r="BL2869" s="18" t="s">
        <v>295</v>
      </c>
      <c r="BM2869" s="225" t="s">
        <v>2575</v>
      </c>
    </row>
    <row r="2870" s="2" customFormat="1">
      <c r="A2870" s="39"/>
      <c r="B2870" s="40"/>
      <c r="C2870" s="41"/>
      <c r="D2870" s="227" t="s">
        <v>245</v>
      </c>
      <c r="E2870" s="41"/>
      <c r="F2870" s="228" t="s">
        <v>2574</v>
      </c>
      <c r="G2870" s="41"/>
      <c r="H2870" s="41"/>
      <c r="I2870" s="229"/>
      <c r="J2870" s="41"/>
      <c r="K2870" s="41"/>
      <c r="L2870" s="45"/>
      <c r="M2870" s="230"/>
      <c r="N2870" s="231"/>
      <c r="O2870" s="85"/>
      <c r="P2870" s="85"/>
      <c r="Q2870" s="85"/>
      <c r="R2870" s="85"/>
      <c r="S2870" s="85"/>
      <c r="T2870" s="86"/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T2870" s="18" t="s">
        <v>245</v>
      </c>
      <c r="AU2870" s="18" t="s">
        <v>78</v>
      </c>
    </row>
    <row r="2871" s="2" customFormat="1">
      <c r="A2871" s="39"/>
      <c r="B2871" s="40"/>
      <c r="C2871" s="41"/>
      <c r="D2871" s="232" t="s">
        <v>246</v>
      </c>
      <c r="E2871" s="41"/>
      <c r="F2871" s="233" t="s">
        <v>2576</v>
      </c>
      <c r="G2871" s="41"/>
      <c r="H2871" s="41"/>
      <c r="I2871" s="229"/>
      <c r="J2871" s="41"/>
      <c r="K2871" s="41"/>
      <c r="L2871" s="45"/>
      <c r="M2871" s="230"/>
      <c r="N2871" s="231"/>
      <c r="O2871" s="85"/>
      <c r="P2871" s="85"/>
      <c r="Q2871" s="85"/>
      <c r="R2871" s="85"/>
      <c r="S2871" s="85"/>
      <c r="T2871" s="86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T2871" s="18" t="s">
        <v>246</v>
      </c>
      <c r="AU2871" s="18" t="s">
        <v>78</v>
      </c>
    </row>
    <row r="2872" s="12" customFormat="1" ht="22.8" customHeight="1">
      <c r="A2872" s="12"/>
      <c r="B2872" s="198"/>
      <c r="C2872" s="199"/>
      <c r="D2872" s="200" t="s">
        <v>68</v>
      </c>
      <c r="E2872" s="212" t="s">
        <v>2577</v>
      </c>
      <c r="F2872" s="212" t="s">
        <v>2578</v>
      </c>
      <c r="G2872" s="199"/>
      <c r="H2872" s="199"/>
      <c r="I2872" s="202"/>
      <c r="J2872" s="213">
        <f>BK2872</f>
        <v>0</v>
      </c>
      <c r="K2872" s="199"/>
      <c r="L2872" s="204"/>
      <c r="M2872" s="205"/>
      <c r="N2872" s="206"/>
      <c r="O2872" s="206"/>
      <c r="P2872" s="207">
        <f>SUM(P2873:P3022)</f>
        <v>0</v>
      </c>
      <c r="Q2872" s="206"/>
      <c r="R2872" s="207">
        <f>SUM(R2873:R3022)</f>
        <v>1.6534272559999999</v>
      </c>
      <c r="S2872" s="206"/>
      <c r="T2872" s="208">
        <f>SUM(T2873:T3022)</f>
        <v>1.3701000000000001</v>
      </c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R2872" s="209" t="s">
        <v>78</v>
      </c>
      <c r="AT2872" s="210" t="s">
        <v>68</v>
      </c>
      <c r="AU2872" s="210" t="s">
        <v>76</v>
      </c>
      <c r="AY2872" s="209" t="s">
        <v>238</v>
      </c>
      <c r="BK2872" s="211">
        <f>SUM(BK2873:BK3022)</f>
        <v>0</v>
      </c>
    </row>
    <row r="2873" s="2" customFormat="1" ht="33" customHeight="1">
      <c r="A2873" s="39"/>
      <c r="B2873" s="40"/>
      <c r="C2873" s="214" t="s">
        <v>2579</v>
      </c>
      <c r="D2873" s="214" t="s">
        <v>240</v>
      </c>
      <c r="E2873" s="215" t="s">
        <v>2580</v>
      </c>
      <c r="F2873" s="216" t="s">
        <v>2581</v>
      </c>
      <c r="G2873" s="217" t="s">
        <v>107</v>
      </c>
      <c r="H2873" s="218">
        <v>14.640000000000001</v>
      </c>
      <c r="I2873" s="219"/>
      <c r="J2873" s="220">
        <f>ROUND(I2873*H2873,2)</f>
        <v>0</v>
      </c>
      <c r="K2873" s="216" t="s">
        <v>243</v>
      </c>
      <c r="L2873" s="45"/>
      <c r="M2873" s="221" t="s">
        <v>19</v>
      </c>
      <c r="N2873" s="222" t="s">
        <v>40</v>
      </c>
      <c r="O2873" s="85"/>
      <c r="P2873" s="223">
        <f>O2873*H2873</f>
        <v>0</v>
      </c>
      <c r="Q2873" s="223">
        <v>0</v>
      </c>
      <c r="R2873" s="223">
        <f>Q2873*H2873</f>
        <v>0</v>
      </c>
      <c r="S2873" s="223">
        <v>0.025000000000000001</v>
      </c>
      <c r="T2873" s="224">
        <f>S2873*H2873</f>
        <v>0.36600000000000005</v>
      </c>
      <c r="U2873" s="39"/>
      <c r="V2873" s="39"/>
      <c r="W2873" s="39"/>
      <c r="X2873" s="39"/>
      <c r="Y2873" s="39"/>
      <c r="Z2873" s="39"/>
      <c r="AA2873" s="39"/>
      <c r="AB2873" s="39"/>
      <c r="AC2873" s="39"/>
      <c r="AD2873" s="39"/>
      <c r="AE2873" s="39"/>
      <c r="AR2873" s="225" t="s">
        <v>295</v>
      </c>
      <c r="AT2873" s="225" t="s">
        <v>240</v>
      </c>
      <c r="AU2873" s="225" t="s">
        <v>78</v>
      </c>
      <c r="AY2873" s="18" t="s">
        <v>238</v>
      </c>
      <c r="BE2873" s="226">
        <f>IF(N2873="základní",J2873,0)</f>
        <v>0</v>
      </c>
      <c r="BF2873" s="226">
        <f>IF(N2873="snížená",J2873,0)</f>
        <v>0</v>
      </c>
      <c r="BG2873" s="226">
        <f>IF(N2873="zákl. přenesená",J2873,0)</f>
        <v>0</v>
      </c>
      <c r="BH2873" s="226">
        <f>IF(N2873="sníž. přenesená",J2873,0)</f>
        <v>0</v>
      </c>
      <c r="BI2873" s="226">
        <f>IF(N2873="nulová",J2873,0)</f>
        <v>0</v>
      </c>
      <c r="BJ2873" s="18" t="s">
        <v>76</v>
      </c>
      <c r="BK2873" s="226">
        <f>ROUND(I2873*H2873,2)</f>
        <v>0</v>
      </c>
      <c r="BL2873" s="18" t="s">
        <v>295</v>
      </c>
      <c r="BM2873" s="225" t="s">
        <v>2582</v>
      </c>
    </row>
    <row r="2874" s="2" customFormat="1">
      <c r="A2874" s="39"/>
      <c r="B2874" s="40"/>
      <c r="C2874" s="41"/>
      <c r="D2874" s="227" t="s">
        <v>245</v>
      </c>
      <c r="E2874" s="41"/>
      <c r="F2874" s="228" t="s">
        <v>2581</v>
      </c>
      <c r="G2874" s="41"/>
      <c r="H2874" s="41"/>
      <c r="I2874" s="229"/>
      <c r="J2874" s="41"/>
      <c r="K2874" s="41"/>
      <c r="L2874" s="45"/>
      <c r="M2874" s="230"/>
      <c r="N2874" s="231"/>
      <c r="O2874" s="85"/>
      <c r="P2874" s="85"/>
      <c r="Q2874" s="85"/>
      <c r="R2874" s="85"/>
      <c r="S2874" s="85"/>
      <c r="T2874" s="86"/>
      <c r="U2874" s="39"/>
      <c r="V2874" s="39"/>
      <c r="W2874" s="39"/>
      <c r="X2874" s="39"/>
      <c r="Y2874" s="39"/>
      <c r="Z2874" s="39"/>
      <c r="AA2874" s="39"/>
      <c r="AB2874" s="39"/>
      <c r="AC2874" s="39"/>
      <c r="AD2874" s="39"/>
      <c r="AE2874" s="39"/>
      <c r="AT2874" s="18" t="s">
        <v>245</v>
      </c>
      <c r="AU2874" s="18" t="s">
        <v>78</v>
      </c>
    </row>
    <row r="2875" s="2" customFormat="1">
      <c r="A2875" s="39"/>
      <c r="B2875" s="40"/>
      <c r="C2875" s="41"/>
      <c r="D2875" s="232" t="s">
        <v>246</v>
      </c>
      <c r="E2875" s="41"/>
      <c r="F2875" s="233" t="s">
        <v>2583</v>
      </c>
      <c r="G2875" s="41"/>
      <c r="H2875" s="41"/>
      <c r="I2875" s="229"/>
      <c r="J2875" s="41"/>
      <c r="K2875" s="41"/>
      <c r="L2875" s="45"/>
      <c r="M2875" s="230"/>
      <c r="N2875" s="231"/>
      <c r="O2875" s="85"/>
      <c r="P2875" s="85"/>
      <c r="Q2875" s="85"/>
      <c r="R2875" s="85"/>
      <c r="S2875" s="85"/>
      <c r="T2875" s="86"/>
      <c r="U2875" s="39"/>
      <c r="V2875" s="39"/>
      <c r="W2875" s="39"/>
      <c r="X2875" s="39"/>
      <c r="Y2875" s="39"/>
      <c r="Z2875" s="39"/>
      <c r="AA2875" s="39"/>
      <c r="AB2875" s="39"/>
      <c r="AC2875" s="39"/>
      <c r="AD2875" s="39"/>
      <c r="AE2875" s="39"/>
      <c r="AT2875" s="18" t="s">
        <v>246</v>
      </c>
      <c r="AU2875" s="18" t="s">
        <v>78</v>
      </c>
    </row>
    <row r="2876" s="13" customFormat="1">
      <c r="A2876" s="13"/>
      <c r="B2876" s="234"/>
      <c r="C2876" s="235"/>
      <c r="D2876" s="227" t="s">
        <v>248</v>
      </c>
      <c r="E2876" s="236" t="s">
        <v>19</v>
      </c>
      <c r="F2876" s="237" t="s">
        <v>533</v>
      </c>
      <c r="G2876" s="235"/>
      <c r="H2876" s="236" t="s">
        <v>19</v>
      </c>
      <c r="I2876" s="238"/>
      <c r="J2876" s="235"/>
      <c r="K2876" s="235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248</v>
      </c>
      <c r="AU2876" s="243" t="s">
        <v>78</v>
      </c>
      <c r="AV2876" s="13" t="s">
        <v>76</v>
      </c>
      <c r="AW2876" s="13" t="s">
        <v>32</v>
      </c>
      <c r="AX2876" s="13" t="s">
        <v>69</v>
      </c>
      <c r="AY2876" s="243" t="s">
        <v>238</v>
      </c>
    </row>
    <row r="2877" s="13" customFormat="1">
      <c r="A2877" s="13"/>
      <c r="B2877" s="234"/>
      <c r="C2877" s="235"/>
      <c r="D2877" s="227" t="s">
        <v>248</v>
      </c>
      <c r="E2877" s="236" t="s">
        <v>19</v>
      </c>
      <c r="F2877" s="237" t="s">
        <v>2584</v>
      </c>
      <c r="G2877" s="235"/>
      <c r="H2877" s="236" t="s">
        <v>19</v>
      </c>
      <c r="I2877" s="238"/>
      <c r="J2877" s="235"/>
      <c r="K2877" s="235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248</v>
      </c>
      <c r="AU2877" s="243" t="s">
        <v>78</v>
      </c>
      <c r="AV2877" s="13" t="s">
        <v>76</v>
      </c>
      <c r="AW2877" s="13" t="s">
        <v>32</v>
      </c>
      <c r="AX2877" s="13" t="s">
        <v>69</v>
      </c>
      <c r="AY2877" s="243" t="s">
        <v>238</v>
      </c>
    </row>
    <row r="2878" s="14" customFormat="1">
      <c r="A2878" s="14"/>
      <c r="B2878" s="244"/>
      <c r="C2878" s="245"/>
      <c r="D2878" s="227" t="s">
        <v>248</v>
      </c>
      <c r="E2878" s="246" t="s">
        <v>19</v>
      </c>
      <c r="F2878" s="247" t="s">
        <v>2585</v>
      </c>
      <c r="G2878" s="245"/>
      <c r="H2878" s="248">
        <v>6.7199999999999998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248</v>
      </c>
      <c r="AU2878" s="254" t="s">
        <v>78</v>
      </c>
      <c r="AV2878" s="14" t="s">
        <v>78</v>
      </c>
      <c r="AW2878" s="14" t="s">
        <v>32</v>
      </c>
      <c r="AX2878" s="14" t="s">
        <v>69</v>
      </c>
      <c r="AY2878" s="254" t="s">
        <v>238</v>
      </c>
    </row>
    <row r="2879" s="14" customFormat="1">
      <c r="A2879" s="14"/>
      <c r="B2879" s="244"/>
      <c r="C2879" s="245"/>
      <c r="D2879" s="227" t="s">
        <v>248</v>
      </c>
      <c r="E2879" s="246" t="s">
        <v>19</v>
      </c>
      <c r="F2879" s="247" t="s">
        <v>2586</v>
      </c>
      <c r="G2879" s="245"/>
      <c r="H2879" s="248">
        <v>0.59999999999999998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248</v>
      </c>
      <c r="AU2879" s="254" t="s">
        <v>78</v>
      </c>
      <c r="AV2879" s="14" t="s">
        <v>78</v>
      </c>
      <c r="AW2879" s="14" t="s">
        <v>32</v>
      </c>
      <c r="AX2879" s="14" t="s">
        <v>69</v>
      </c>
      <c r="AY2879" s="254" t="s">
        <v>238</v>
      </c>
    </row>
    <row r="2880" s="16" customFormat="1">
      <c r="A2880" s="16"/>
      <c r="B2880" s="266"/>
      <c r="C2880" s="267"/>
      <c r="D2880" s="227" t="s">
        <v>248</v>
      </c>
      <c r="E2880" s="268" t="s">
        <v>19</v>
      </c>
      <c r="F2880" s="269" t="s">
        <v>561</v>
      </c>
      <c r="G2880" s="267"/>
      <c r="H2880" s="270">
        <v>7.3200000000000003</v>
      </c>
      <c r="I2880" s="271"/>
      <c r="J2880" s="267"/>
      <c r="K2880" s="267"/>
      <c r="L2880" s="272"/>
      <c r="M2880" s="273"/>
      <c r="N2880" s="274"/>
      <c r="O2880" s="274"/>
      <c r="P2880" s="274"/>
      <c r="Q2880" s="274"/>
      <c r="R2880" s="274"/>
      <c r="S2880" s="274"/>
      <c r="T2880" s="275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T2880" s="276" t="s">
        <v>248</v>
      </c>
      <c r="AU2880" s="276" t="s">
        <v>78</v>
      </c>
      <c r="AV2880" s="16" t="s">
        <v>109</v>
      </c>
      <c r="AW2880" s="16" t="s">
        <v>32</v>
      </c>
      <c r="AX2880" s="16" t="s">
        <v>69</v>
      </c>
      <c r="AY2880" s="276" t="s">
        <v>238</v>
      </c>
    </row>
    <row r="2881" s="13" customFormat="1">
      <c r="A2881" s="13"/>
      <c r="B2881" s="234"/>
      <c r="C2881" s="235"/>
      <c r="D2881" s="227" t="s">
        <v>248</v>
      </c>
      <c r="E2881" s="236" t="s">
        <v>19</v>
      </c>
      <c r="F2881" s="237" t="s">
        <v>2587</v>
      </c>
      <c r="G2881" s="235"/>
      <c r="H2881" s="236" t="s">
        <v>19</v>
      </c>
      <c r="I2881" s="238"/>
      <c r="J2881" s="235"/>
      <c r="K2881" s="235"/>
      <c r="L2881" s="239"/>
      <c r="M2881" s="240"/>
      <c r="N2881" s="241"/>
      <c r="O2881" s="241"/>
      <c r="P2881" s="241"/>
      <c r="Q2881" s="241"/>
      <c r="R2881" s="241"/>
      <c r="S2881" s="241"/>
      <c r="T2881" s="242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3" t="s">
        <v>248</v>
      </c>
      <c r="AU2881" s="243" t="s">
        <v>78</v>
      </c>
      <c r="AV2881" s="13" t="s">
        <v>76</v>
      </c>
      <c r="AW2881" s="13" t="s">
        <v>32</v>
      </c>
      <c r="AX2881" s="13" t="s">
        <v>69</v>
      </c>
      <c r="AY2881" s="243" t="s">
        <v>238</v>
      </c>
    </row>
    <row r="2882" s="14" customFormat="1">
      <c r="A2882" s="14"/>
      <c r="B2882" s="244"/>
      <c r="C2882" s="245"/>
      <c r="D2882" s="227" t="s">
        <v>248</v>
      </c>
      <c r="E2882" s="246" t="s">
        <v>19</v>
      </c>
      <c r="F2882" s="247" t="s">
        <v>2585</v>
      </c>
      <c r="G2882" s="245"/>
      <c r="H2882" s="248">
        <v>6.7199999999999998</v>
      </c>
      <c r="I2882" s="249"/>
      <c r="J2882" s="245"/>
      <c r="K2882" s="245"/>
      <c r="L2882" s="250"/>
      <c r="M2882" s="251"/>
      <c r="N2882" s="252"/>
      <c r="O2882" s="252"/>
      <c r="P2882" s="252"/>
      <c r="Q2882" s="252"/>
      <c r="R2882" s="252"/>
      <c r="S2882" s="252"/>
      <c r="T2882" s="253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4" t="s">
        <v>248</v>
      </c>
      <c r="AU2882" s="254" t="s">
        <v>78</v>
      </c>
      <c r="AV2882" s="14" t="s">
        <v>78</v>
      </c>
      <c r="AW2882" s="14" t="s">
        <v>32</v>
      </c>
      <c r="AX2882" s="14" t="s">
        <v>69</v>
      </c>
      <c r="AY2882" s="254" t="s">
        <v>238</v>
      </c>
    </row>
    <row r="2883" s="14" customFormat="1">
      <c r="A2883" s="14"/>
      <c r="B2883" s="244"/>
      <c r="C2883" s="245"/>
      <c r="D2883" s="227" t="s">
        <v>248</v>
      </c>
      <c r="E2883" s="246" t="s">
        <v>19</v>
      </c>
      <c r="F2883" s="247" t="s">
        <v>2586</v>
      </c>
      <c r="G2883" s="245"/>
      <c r="H2883" s="248">
        <v>0.59999999999999998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248</v>
      </c>
      <c r="AU2883" s="254" t="s">
        <v>78</v>
      </c>
      <c r="AV2883" s="14" t="s">
        <v>78</v>
      </c>
      <c r="AW2883" s="14" t="s">
        <v>32</v>
      </c>
      <c r="AX2883" s="14" t="s">
        <v>69</v>
      </c>
      <c r="AY2883" s="254" t="s">
        <v>238</v>
      </c>
    </row>
    <row r="2884" s="16" customFormat="1">
      <c r="A2884" s="16"/>
      <c r="B2884" s="266"/>
      <c r="C2884" s="267"/>
      <c r="D2884" s="227" t="s">
        <v>248</v>
      </c>
      <c r="E2884" s="268" t="s">
        <v>19</v>
      </c>
      <c r="F2884" s="269" t="s">
        <v>561</v>
      </c>
      <c r="G2884" s="267"/>
      <c r="H2884" s="270">
        <v>7.3200000000000003</v>
      </c>
      <c r="I2884" s="271"/>
      <c r="J2884" s="267"/>
      <c r="K2884" s="267"/>
      <c r="L2884" s="272"/>
      <c r="M2884" s="273"/>
      <c r="N2884" s="274"/>
      <c r="O2884" s="274"/>
      <c r="P2884" s="274"/>
      <c r="Q2884" s="274"/>
      <c r="R2884" s="274"/>
      <c r="S2884" s="274"/>
      <c r="T2884" s="275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76" t="s">
        <v>248</v>
      </c>
      <c r="AU2884" s="276" t="s">
        <v>78</v>
      </c>
      <c r="AV2884" s="16" t="s">
        <v>109</v>
      </c>
      <c r="AW2884" s="16" t="s">
        <v>32</v>
      </c>
      <c r="AX2884" s="16" t="s">
        <v>69</v>
      </c>
      <c r="AY2884" s="276" t="s">
        <v>238</v>
      </c>
    </row>
    <row r="2885" s="15" customFormat="1">
      <c r="A2885" s="15"/>
      <c r="B2885" s="255"/>
      <c r="C2885" s="256"/>
      <c r="D2885" s="227" t="s">
        <v>248</v>
      </c>
      <c r="E2885" s="257" t="s">
        <v>19</v>
      </c>
      <c r="F2885" s="258" t="s">
        <v>253</v>
      </c>
      <c r="G2885" s="256"/>
      <c r="H2885" s="259">
        <v>14.640000000000001</v>
      </c>
      <c r="I2885" s="260"/>
      <c r="J2885" s="256"/>
      <c r="K2885" s="256"/>
      <c r="L2885" s="261"/>
      <c r="M2885" s="262"/>
      <c r="N2885" s="263"/>
      <c r="O2885" s="263"/>
      <c r="P2885" s="263"/>
      <c r="Q2885" s="263"/>
      <c r="R2885" s="263"/>
      <c r="S2885" s="263"/>
      <c r="T2885" s="264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65" t="s">
        <v>248</v>
      </c>
      <c r="AU2885" s="265" t="s">
        <v>78</v>
      </c>
      <c r="AV2885" s="15" t="s">
        <v>244</v>
      </c>
      <c r="AW2885" s="15" t="s">
        <v>32</v>
      </c>
      <c r="AX2885" s="15" t="s">
        <v>76</v>
      </c>
      <c r="AY2885" s="265" t="s">
        <v>238</v>
      </c>
    </row>
    <row r="2886" s="2" customFormat="1" ht="16.5" customHeight="1">
      <c r="A2886" s="39"/>
      <c r="B2886" s="40"/>
      <c r="C2886" s="214" t="s">
        <v>1997</v>
      </c>
      <c r="D2886" s="214" t="s">
        <v>240</v>
      </c>
      <c r="E2886" s="215" t="s">
        <v>2588</v>
      </c>
      <c r="F2886" s="216" t="s">
        <v>2589</v>
      </c>
      <c r="G2886" s="217" t="s">
        <v>107</v>
      </c>
      <c r="H2886" s="218">
        <v>28.079999999999998</v>
      </c>
      <c r="I2886" s="219"/>
      <c r="J2886" s="220">
        <f>ROUND(I2886*H2886,2)</f>
        <v>0</v>
      </c>
      <c r="K2886" s="216" t="s">
        <v>243</v>
      </c>
      <c r="L2886" s="45"/>
      <c r="M2886" s="221" t="s">
        <v>19</v>
      </c>
      <c r="N2886" s="222" t="s">
        <v>40</v>
      </c>
      <c r="O2886" s="85"/>
      <c r="P2886" s="223">
        <f>O2886*H2886</f>
        <v>0</v>
      </c>
      <c r="Q2886" s="223">
        <v>0</v>
      </c>
      <c r="R2886" s="223">
        <f>Q2886*H2886</f>
        <v>0</v>
      </c>
      <c r="S2886" s="223">
        <v>0.0030000000000000001</v>
      </c>
      <c r="T2886" s="224">
        <f>S2886*H2886</f>
        <v>0.084239999999999995</v>
      </c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39"/>
      <c r="AE2886" s="39"/>
      <c r="AR2886" s="225" t="s">
        <v>295</v>
      </c>
      <c r="AT2886" s="225" t="s">
        <v>240</v>
      </c>
      <c r="AU2886" s="225" t="s">
        <v>78</v>
      </c>
      <c r="AY2886" s="18" t="s">
        <v>238</v>
      </c>
      <c r="BE2886" s="226">
        <f>IF(N2886="základní",J2886,0)</f>
        <v>0</v>
      </c>
      <c r="BF2886" s="226">
        <f>IF(N2886="snížená",J2886,0)</f>
        <v>0</v>
      </c>
      <c r="BG2886" s="226">
        <f>IF(N2886="zákl. přenesená",J2886,0)</f>
        <v>0</v>
      </c>
      <c r="BH2886" s="226">
        <f>IF(N2886="sníž. přenesená",J2886,0)</f>
        <v>0</v>
      </c>
      <c r="BI2886" s="226">
        <f>IF(N2886="nulová",J2886,0)</f>
        <v>0</v>
      </c>
      <c r="BJ2886" s="18" t="s">
        <v>76</v>
      </c>
      <c r="BK2886" s="226">
        <f>ROUND(I2886*H2886,2)</f>
        <v>0</v>
      </c>
      <c r="BL2886" s="18" t="s">
        <v>295</v>
      </c>
      <c r="BM2886" s="225" t="s">
        <v>2590</v>
      </c>
    </row>
    <row r="2887" s="2" customFormat="1">
      <c r="A2887" s="39"/>
      <c r="B2887" s="40"/>
      <c r="C2887" s="41"/>
      <c r="D2887" s="227" t="s">
        <v>245</v>
      </c>
      <c r="E2887" s="41"/>
      <c r="F2887" s="228" t="s">
        <v>2589</v>
      </c>
      <c r="G2887" s="41"/>
      <c r="H2887" s="41"/>
      <c r="I2887" s="229"/>
      <c r="J2887" s="41"/>
      <c r="K2887" s="41"/>
      <c r="L2887" s="45"/>
      <c r="M2887" s="230"/>
      <c r="N2887" s="231"/>
      <c r="O2887" s="85"/>
      <c r="P2887" s="85"/>
      <c r="Q2887" s="85"/>
      <c r="R2887" s="85"/>
      <c r="S2887" s="85"/>
      <c r="T2887" s="86"/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39"/>
      <c r="AE2887" s="39"/>
      <c r="AT2887" s="18" t="s">
        <v>245</v>
      </c>
      <c r="AU2887" s="18" t="s">
        <v>78</v>
      </c>
    </row>
    <row r="2888" s="2" customFormat="1">
      <c r="A2888" s="39"/>
      <c r="B2888" s="40"/>
      <c r="C2888" s="41"/>
      <c r="D2888" s="232" t="s">
        <v>246</v>
      </c>
      <c r="E2888" s="41"/>
      <c r="F2888" s="233" t="s">
        <v>2591</v>
      </c>
      <c r="G2888" s="41"/>
      <c r="H2888" s="41"/>
      <c r="I2888" s="229"/>
      <c r="J2888" s="41"/>
      <c r="K2888" s="41"/>
      <c r="L2888" s="45"/>
      <c r="M2888" s="230"/>
      <c r="N2888" s="231"/>
      <c r="O2888" s="85"/>
      <c r="P2888" s="85"/>
      <c r="Q2888" s="85"/>
      <c r="R2888" s="85"/>
      <c r="S2888" s="85"/>
      <c r="T2888" s="86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T2888" s="18" t="s">
        <v>246</v>
      </c>
      <c r="AU2888" s="18" t="s">
        <v>78</v>
      </c>
    </row>
    <row r="2889" s="13" customFormat="1">
      <c r="A2889" s="13"/>
      <c r="B2889" s="234"/>
      <c r="C2889" s="235"/>
      <c r="D2889" s="227" t="s">
        <v>248</v>
      </c>
      <c r="E2889" s="236" t="s">
        <v>19</v>
      </c>
      <c r="F2889" s="237" t="s">
        <v>533</v>
      </c>
      <c r="G2889" s="235"/>
      <c r="H2889" s="236" t="s">
        <v>19</v>
      </c>
      <c r="I2889" s="238"/>
      <c r="J2889" s="235"/>
      <c r="K2889" s="235"/>
      <c r="L2889" s="239"/>
      <c r="M2889" s="240"/>
      <c r="N2889" s="241"/>
      <c r="O2889" s="241"/>
      <c r="P2889" s="241"/>
      <c r="Q2889" s="241"/>
      <c r="R2889" s="241"/>
      <c r="S2889" s="241"/>
      <c r="T2889" s="242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3" t="s">
        <v>248</v>
      </c>
      <c r="AU2889" s="243" t="s">
        <v>78</v>
      </c>
      <c r="AV2889" s="13" t="s">
        <v>76</v>
      </c>
      <c r="AW2889" s="13" t="s">
        <v>32</v>
      </c>
      <c r="AX2889" s="13" t="s">
        <v>69</v>
      </c>
      <c r="AY2889" s="243" t="s">
        <v>238</v>
      </c>
    </row>
    <row r="2890" s="13" customFormat="1">
      <c r="A2890" s="13"/>
      <c r="B2890" s="234"/>
      <c r="C2890" s="235"/>
      <c r="D2890" s="227" t="s">
        <v>248</v>
      </c>
      <c r="E2890" s="236" t="s">
        <v>19</v>
      </c>
      <c r="F2890" s="237" t="s">
        <v>2584</v>
      </c>
      <c r="G2890" s="235"/>
      <c r="H2890" s="236" t="s">
        <v>19</v>
      </c>
      <c r="I2890" s="238"/>
      <c r="J2890" s="235"/>
      <c r="K2890" s="235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248</v>
      </c>
      <c r="AU2890" s="243" t="s">
        <v>78</v>
      </c>
      <c r="AV2890" s="13" t="s">
        <v>76</v>
      </c>
      <c r="AW2890" s="13" t="s">
        <v>32</v>
      </c>
      <c r="AX2890" s="13" t="s">
        <v>69</v>
      </c>
      <c r="AY2890" s="243" t="s">
        <v>238</v>
      </c>
    </row>
    <row r="2891" s="14" customFormat="1">
      <c r="A2891" s="14"/>
      <c r="B2891" s="244"/>
      <c r="C2891" s="245"/>
      <c r="D2891" s="227" t="s">
        <v>248</v>
      </c>
      <c r="E2891" s="246" t="s">
        <v>19</v>
      </c>
      <c r="F2891" s="247" t="s">
        <v>2592</v>
      </c>
      <c r="G2891" s="245"/>
      <c r="H2891" s="248">
        <v>13.44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248</v>
      </c>
      <c r="AU2891" s="254" t="s">
        <v>78</v>
      </c>
      <c r="AV2891" s="14" t="s">
        <v>78</v>
      </c>
      <c r="AW2891" s="14" t="s">
        <v>32</v>
      </c>
      <c r="AX2891" s="14" t="s">
        <v>69</v>
      </c>
      <c r="AY2891" s="254" t="s">
        <v>238</v>
      </c>
    </row>
    <row r="2892" s="14" customFormat="1">
      <c r="A2892" s="14"/>
      <c r="B2892" s="244"/>
      <c r="C2892" s="245"/>
      <c r="D2892" s="227" t="s">
        <v>248</v>
      </c>
      <c r="E2892" s="246" t="s">
        <v>19</v>
      </c>
      <c r="F2892" s="247" t="s">
        <v>2586</v>
      </c>
      <c r="G2892" s="245"/>
      <c r="H2892" s="248">
        <v>0.59999999999999998</v>
      </c>
      <c r="I2892" s="249"/>
      <c r="J2892" s="245"/>
      <c r="K2892" s="245"/>
      <c r="L2892" s="250"/>
      <c r="M2892" s="251"/>
      <c r="N2892" s="252"/>
      <c r="O2892" s="252"/>
      <c r="P2892" s="252"/>
      <c r="Q2892" s="252"/>
      <c r="R2892" s="252"/>
      <c r="S2892" s="252"/>
      <c r="T2892" s="253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4" t="s">
        <v>248</v>
      </c>
      <c r="AU2892" s="254" t="s">
        <v>78</v>
      </c>
      <c r="AV2892" s="14" t="s">
        <v>78</v>
      </c>
      <c r="AW2892" s="14" t="s">
        <v>32</v>
      </c>
      <c r="AX2892" s="14" t="s">
        <v>69</v>
      </c>
      <c r="AY2892" s="254" t="s">
        <v>238</v>
      </c>
    </row>
    <row r="2893" s="16" customFormat="1">
      <c r="A2893" s="16"/>
      <c r="B2893" s="266"/>
      <c r="C2893" s="267"/>
      <c r="D2893" s="227" t="s">
        <v>248</v>
      </c>
      <c r="E2893" s="268" t="s">
        <v>19</v>
      </c>
      <c r="F2893" s="269" t="s">
        <v>561</v>
      </c>
      <c r="G2893" s="267"/>
      <c r="H2893" s="270">
        <v>14.039999999999999</v>
      </c>
      <c r="I2893" s="271"/>
      <c r="J2893" s="267"/>
      <c r="K2893" s="267"/>
      <c r="L2893" s="272"/>
      <c r="M2893" s="273"/>
      <c r="N2893" s="274"/>
      <c r="O2893" s="274"/>
      <c r="P2893" s="274"/>
      <c r="Q2893" s="274"/>
      <c r="R2893" s="274"/>
      <c r="S2893" s="274"/>
      <c r="T2893" s="275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T2893" s="276" t="s">
        <v>248</v>
      </c>
      <c r="AU2893" s="276" t="s">
        <v>78</v>
      </c>
      <c r="AV2893" s="16" t="s">
        <v>109</v>
      </c>
      <c r="AW2893" s="16" t="s">
        <v>32</v>
      </c>
      <c r="AX2893" s="16" t="s">
        <v>69</v>
      </c>
      <c r="AY2893" s="276" t="s">
        <v>238</v>
      </c>
    </row>
    <row r="2894" s="13" customFormat="1">
      <c r="A2894" s="13"/>
      <c r="B2894" s="234"/>
      <c r="C2894" s="235"/>
      <c r="D2894" s="227" t="s">
        <v>248</v>
      </c>
      <c r="E2894" s="236" t="s">
        <v>19</v>
      </c>
      <c r="F2894" s="237" t="s">
        <v>2587</v>
      </c>
      <c r="G2894" s="235"/>
      <c r="H2894" s="236" t="s">
        <v>19</v>
      </c>
      <c r="I2894" s="238"/>
      <c r="J2894" s="235"/>
      <c r="K2894" s="235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248</v>
      </c>
      <c r="AU2894" s="243" t="s">
        <v>78</v>
      </c>
      <c r="AV2894" s="13" t="s">
        <v>76</v>
      </c>
      <c r="AW2894" s="13" t="s">
        <v>32</v>
      </c>
      <c r="AX2894" s="13" t="s">
        <v>69</v>
      </c>
      <c r="AY2894" s="243" t="s">
        <v>238</v>
      </c>
    </row>
    <row r="2895" s="14" customFormat="1">
      <c r="A2895" s="14"/>
      <c r="B2895" s="244"/>
      <c r="C2895" s="245"/>
      <c r="D2895" s="227" t="s">
        <v>248</v>
      </c>
      <c r="E2895" s="246" t="s">
        <v>19</v>
      </c>
      <c r="F2895" s="247" t="s">
        <v>2592</v>
      </c>
      <c r="G2895" s="245"/>
      <c r="H2895" s="248">
        <v>13.44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248</v>
      </c>
      <c r="AU2895" s="254" t="s">
        <v>78</v>
      </c>
      <c r="AV2895" s="14" t="s">
        <v>78</v>
      </c>
      <c r="AW2895" s="14" t="s">
        <v>32</v>
      </c>
      <c r="AX2895" s="14" t="s">
        <v>69</v>
      </c>
      <c r="AY2895" s="254" t="s">
        <v>238</v>
      </c>
    </row>
    <row r="2896" s="14" customFormat="1">
      <c r="A2896" s="14"/>
      <c r="B2896" s="244"/>
      <c r="C2896" s="245"/>
      <c r="D2896" s="227" t="s">
        <v>248</v>
      </c>
      <c r="E2896" s="246" t="s">
        <v>19</v>
      </c>
      <c r="F2896" s="247" t="s">
        <v>2586</v>
      </c>
      <c r="G2896" s="245"/>
      <c r="H2896" s="248">
        <v>0.59999999999999998</v>
      </c>
      <c r="I2896" s="249"/>
      <c r="J2896" s="245"/>
      <c r="K2896" s="245"/>
      <c r="L2896" s="250"/>
      <c r="M2896" s="251"/>
      <c r="N2896" s="252"/>
      <c r="O2896" s="252"/>
      <c r="P2896" s="252"/>
      <c r="Q2896" s="252"/>
      <c r="R2896" s="252"/>
      <c r="S2896" s="252"/>
      <c r="T2896" s="253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4" t="s">
        <v>248</v>
      </c>
      <c r="AU2896" s="254" t="s">
        <v>78</v>
      </c>
      <c r="AV2896" s="14" t="s">
        <v>78</v>
      </c>
      <c r="AW2896" s="14" t="s">
        <v>32</v>
      </c>
      <c r="AX2896" s="14" t="s">
        <v>69</v>
      </c>
      <c r="AY2896" s="254" t="s">
        <v>238</v>
      </c>
    </row>
    <row r="2897" s="16" customFormat="1">
      <c r="A2897" s="16"/>
      <c r="B2897" s="266"/>
      <c r="C2897" s="267"/>
      <c r="D2897" s="227" t="s">
        <v>248</v>
      </c>
      <c r="E2897" s="268" t="s">
        <v>19</v>
      </c>
      <c r="F2897" s="269" t="s">
        <v>561</v>
      </c>
      <c r="G2897" s="267"/>
      <c r="H2897" s="270">
        <v>14.039999999999999</v>
      </c>
      <c r="I2897" s="271"/>
      <c r="J2897" s="267"/>
      <c r="K2897" s="267"/>
      <c r="L2897" s="272"/>
      <c r="M2897" s="273"/>
      <c r="N2897" s="274"/>
      <c r="O2897" s="274"/>
      <c r="P2897" s="274"/>
      <c r="Q2897" s="274"/>
      <c r="R2897" s="274"/>
      <c r="S2897" s="274"/>
      <c r="T2897" s="275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T2897" s="276" t="s">
        <v>248</v>
      </c>
      <c r="AU2897" s="276" t="s">
        <v>78</v>
      </c>
      <c r="AV2897" s="16" t="s">
        <v>109</v>
      </c>
      <c r="AW2897" s="16" t="s">
        <v>32</v>
      </c>
      <c r="AX2897" s="16" t="s">
        <v>69</v>
      </c>
      <c r="AY2897" s="276" t="s">
        <v>238</v>
      </c>
    </row>
    <row r="2898" s="15" customFormat="1">
      <c r="A2898" s="15"/>
      <c r="B2898" s="255"/>
      <c r="C2898" s="256"/>
      <c r="D2898" s="227" t="s">
        <v>248</v>
      </c>
      <c r="E2898" s="257" t="s">
        <v>19</v>
      </c>
      <c r="F2898" s="258" t="s">
        <v>253</v>
      </c>
      <c r="G2898" s="256"/>
      <c r="H2898" s="259">
        <v>28.079999999999998</v>
      </c>
      <c r="I2898" s="260"/>
      <c r="J2898" s="256"/>
      <c r="K2898" s="256"/>
      <c r="L2898" s="261"/>
      <c r="M2898" s="262"/>
      <c r="N2898" s="263"/>
      <c r="O2898" s="263"/>
      <c r="P2898" s="263"/>
      <c r="Q2898" s="263"/>
      <c r="R2898" s="263"/>
      <c r="S2898" s="263"/>
      <c r="T2898" s="264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65" t="s">
        <v>248</v>
      </c>
      <c r="AU2898" s="265" t="s">
        <v>78</v>
      </c>
      <c r="AV2898" s="15" t="s">
        <v>244</v>
      </c>
      <c r="AW2898" s="15" t="s">
        <v>32</v>
      </c>
      <c r="AX2898" s="15" t="s">
        <v>76</v>
      </c>
      <c r="AY2898" s="265" t="s">
        <v>238</v>
      </c>
    </row>
    <row r="2899" s="2" customFormat="1" ht="49.05" customHeight="1">
      <c r="A2899" s="39"/>
      <c r="B2899" s="40"/>
      <c r="C2899" s="214" t="s">
        <v>2593</v>
      </c>
      <c r="D2899" s="214" t="s">
        <v>240</v>
      </c>
      <c r="E2899" s="215" t="s">
        <v>2594</v>
      </c>
      <c r="F2899" s="216" t="s">
        <v>2595</v>
      </c>
      <c r="G2899" s="217" t="s">
        <v>107</v>
      </c>
      <c r="H2899" s="218">
        <v>14.640000000000001</v>
      </c>
      <c r="I2899" s="219"/>
      <c r="J2899" s="220">
        <f>ROUND(I2899*H2899,2)</f>
        <v>0</v>
      </c>
      <c r="K2899" s="216" t="s">
        <v>581</v>
      </c>
      <c r="L2899" s="45"/>
      <c r="M2899" s="221" t="s">
        <v>19</v>
      </c>
      <c r="N2899" s="222" t="s">
        <v>40</v>
      </c>
      <c r="O2899" s="85"/>
      <c r="P2899" s="223">
        <f>O2899*H2899</f>
        <v>0</v>
      </c>
      <c r="Q2899" s="223">
        <v>0.040000000000000001</v>
      </c>
      <c r="R2899" s="223">
        <f>Q2899*H2899</f>
        <v>0.58560000000000001</v>
      </c>
      <c r="S2899" s="223">
        <v>0.025000000000000001</v>
      </c>
      <c r="T2899" s="224">
        <f>S2899*H2899</f>
        <v>0.36600000000000005</v>
      </c>
      <c r="U2899" s="39"/>
      <c r="V2899" s="39"/>
      <c r="W2899" s="39"/>
      <c r="X2899" s="39"/>
      <c r="Y2899" s="39"/>
      <c r="Z2899" s="39"/>
      <c r="AA2899" s="39"/>
      <c r="AB2899" s="39"/>
      <c r="AC2899" s="39"/>
      <c r="AD2899" s="39"/>
      <c r="AE2899" s="39"/>
      <c r="AR2899" s="225" t="s">
        <v>295</v>
      </c>
      <c r="AT2899" s="225" t="s">
        <v>240</v>
      </c>
      <c r="AU2899" s="225" t="s">
        <v>78</v>
      </c>
      <c r="AY2899" s="18" t="s">
        <v>238</v>
      </c>
      <c r="BE2899" s="226">
        <f>IF(N2899="základní",J2899,0)</f>
        <v>0</v>
      </c>
      <c r="BF2899" s="226">
        <f>IF(N2899="snížená",J2899,0)</f>
        <v>0</v>
      </c>
      <c r="BG2899" s="226">
        <f>IF(N2899="zákl. přenesená",J2899,0)</f>
        <v>0</v>
      </c>
      <c r="BH2899" s="226">
        <f>IF(N2899="sníž. přenesená",J2899,0)</f>
        <v>0</v>
      </c>
      <c r="BI2899" s="226">
        <f>IF(N2899="nulová",J2899,0)</f>
        <v>0</v>
      </c>
      <c r="BJ2899" s="18" t="s">
        <v>76</v>
      </c>
      <c r="BK2899" s="226">
        <f>ROUND(I2899*H2899,2)</f>
        <v>0</v>
      </c>
      <c r="BL2899" s="18" t="s">
        <v>295</v>
      </c>
      <c r="BM2899" s="225" t="s">
        <v>2596</v>
      </c>
    </row>
    <row r="2900" s="2" customFormat="1">
      <c r="A2900" s="39"/>
      <c r="B2900" s="40"/>
      <c r="C2900" s="41"/>
      <c r="D2900" s="227" t="s">
        <v>245</v>
      </c>
      <c r="E2900" s="41"/>
      <c r="F2900" s="228" t="s">
        <v>2595</v>
      </c>
      <c r="G2900" s="41"/>
      <c r="H2900" s="41"/>
      <c r="I2900" s="229"/>
      <c r="J2900" s="41"/>
      <c r="K2900" s="41"/>
      <c r="L2900" s="45"/>
      <c r="M2900" s="230"/>
      <c r="N2900" s="231"/>
      <c r="O2900" s="85"/>
      <c r="P2900" s="85"/>
      <c r="Q2900" s="85"/>
      <c r="R2900" s="85"/>
      <c r="S2900" s="85"/>
      <c r="T2900" s="86"/>
      <c r="U2900" s="39"/>
      <c r="V2900" s="39"/>
      <c r="W2900" s="39"/>
      <c r="X2900" s="39"/>
      <c r="Y2900" s="39"/>
      <c r="Z2900" s="39"/>
      <c r="AA2900" s="39"/>
      <c r="AB2900" s="39"/>
      <c r="AC2900" s="39"/>
      <c r="AD2900" s="39"/>
      <c r="AE2900" s="39"/>
      <c r="AT2900" s="18" t="s">
        <v>245</v>
      </c>
      <c r="AU2900" s="18" t="s">
        <v>78</v>
      </c>
    </row>
    <row r="2901" s="13" customFormat="1">
      <c r="A2901" s="13"/>
      <c r="B2901" s="234"/>
      <c r="C2901" s="235"/>
      <c r="D2901" s="227" t="s">
        <v>248</v>
      </c>
      <c r="E2901" s="236" t="s">
        <v>19</v>
      </c>
      <c r="F2901" s="237" t="s">
        <v>533</v>
      </c>
      <c r="G2901" s="235"/>
      <c r="H2901" s="236" t="s">
        <v>19</v>
      </c>
      <c r="I2901" s="238"/>
      <c r="J2901" s="235"/>
      <c r="K2901" s="235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248</v>
      </c>
      <c r="AU2901" s="243" t="s">
        <v>78</v>
      </c>
      <c r="AV2901" s="13" t="s">
        <v>76</v>
      </c>
      <c r="AW2901" s="13" t="s">
        <v>32</v>
      </c>
      <c r="AX2901" s="13" t="s">
        <v>69</v>
      </c>
      <c r="AY2901" s="243" t="s">
        <v>238</v>
      </c>
    </row>
    <row r="2902" s="13" customFormat="1">
      <c r="A2902" s="13"/>
      <c r="B2902" s="234"/>
      <c r="C2902" s="235"/>
      <c r="D2902" s="227" t="s">
        <v>248</v>
      </c>
      <c r="E2902" s="236" t="s">
        <v>19</v>
      </c>
      <c r="F2902" s="237" t="s">
        <v>2597</v>
      </c>
      <c r="G2902" s="235"/>
      <c r="H2902" s="236" t="s">
        <v>19</v>
      </c>
      <c r="I2902" s="238"/>
      <c r="J2902" s="235"/>
      <c r="K2902" s="235"/>
      <c r="L2902" s="239"/>
      <c r="M2902" s="240"/>
      <c r="N2902" s="241"/>
      <c r="O2902" s="241"/>
      <c r="P2902" s="241"/>
      <c r="Q2902" s="241"/>
      <c r="R2902" s="241"/>
      <c r="S2902" s="241"/>
      <c r="T2902" s="242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3" t="s">
        <v>248</v>
      </c>
      <c r="AU2902" s="243" t="s">
        <v>78</v>
      </c>
      <c r="AV2902" s="13" t="s">
        <v>76</v>
      </c>
      <c r="AW2902" s="13" t="s">
        <v>32</v>
      </c>
      <c r="AX2902" s="13" t="s">
        <v>69</v>
      </c>
      <c r="AY2902" s="243" t="s">
        <v>238</v>
      </c>
    </row>
    <row r="2903" s="14" customFormat="1">
      <c r="A2903" s="14"/>
      <c r="B2903" s="244"/>
      <c r="C2903" s="245"/>
      <c r="D2903" s="227" t="s">
        <v>248</v>
      </c>
      <c r="E2903" s="246" t="s">
        <v>19</v>
      </c>
      <c r="F2903" s="247" t="s">
        <v>2585</v>
      </c>
      <c r="G2903" s="245"/>
      <c r="H2903" s="248">
        <v>6.7199999999999998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248</v>
      </c>
      <c r="AU2903" s="254" t="s">
        <v>78</v>
      </c>
      <c r="AV2903" s="14" t="s">
        <v>78</v>
      </c>
      <c r="AW2903" s="14" t="s">
        <v>32</v>
      </c>
      <c r="AX2903" s="14" t="s">
        <v>69</v>
      </c>
      <c r="AY2903" s="254" t="s">
        <v>238</v>
      </c>
    </row>
    <row r="2904" s="14" customFormat="1">
      <c r="A2904" s="14"/>
      <c r="B2904" s="244"/>
      <c r="C2904" s="245"/>
      <c r="D2904" s="227" t="s">
        <v>248</v>
      </c>
      <c r="E2904" s="246" t="s">
        <v>19</v>
      </c>
      <c r="F2904" s="247" t="s">
        <v>2586</v>
      </c>
      <c r="G2904" s="245"/>
      <c r="H2904" s="248">
        <v>0.59999999999999998</v>
      </c>
      <c r="I2904" s="249"/>
      <c r="J2904" s="245"/>
      <c r="K2904" s="245"/>
      <c r="L2904" s="250"/>
      <c r="M2904" s="251"/>
      <c r="N2904" s="252"/>
      <c r="O2904" s="252"/>
      <c r="P2904" s="252"/>
      <c r="Q2904" s="252"/>
      <c r="R2904" s="252"/>
      <c r="S2904" s="252"/>
      <c r="T2904" s="253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4" t="s">
        <v>248</v>
      </c>
      <c r="AU2904" s="254" t="s">
        <v>78</v>
      </c>
      <c r="AV2904" s="14" t="s">
        <v>78</v>
      </c>
      <c r="AW2904" s="14" t="s">
        <v>32</v>
      </c>
      <c r="AX2904" s="14" t="s">
        <v>69</v>
      </c>
      <c r="AY2904" s="254" t="s">
        <v>238</v>
      </c>
    </row>
    <row r="2905" s="16" customFormat="1">
      <c r="A2905" s="16"/>
      <c r="B2905" s="266"/>
      <c r="C2905" s="267"/>
      <c r="D2905" s="227" t="s">
        <v>248</v>
      </c>
      <c r="E2905" s="268" t="s">
        <v>19</v>
      </c>
      <c r="F2905" s="269" t="s">
        <v>561</v>
      </c>
      <c r="G2905" s="267"/>
      <c r="H2905" s="270">
        <v>7.3200000000000003</v>
      </c>
      <c r="I2905" s="271"/>
      <c r="J2905" s="267"/>
      <c r="K2905" s="267"/>
      <c r="L2905" s="272"/>
      <c r="M2905" s="273"/>
      <c r="N2905" s="274"/>
      <c r="O2905" s="274"/>
      <c r="P2905" s="274"/>
      <c r="Q2905" s="274"/>
      <c r="R2905" s="274"/>
      <c r="S2905" s="274"/>
      <c r="T2905" s="275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T2905" s="276" t="s">
        <v>248</v>
      </c>
      <c r="AU2905" s="276" t="s">
        <v>78</v>
      </c>
      <c r="AV2905" s="16" t="s">
        <v>109</v>
      </c>
      <c r="AW2905" s="16" t="s">
        <v>32</v>
      </c>
      <c r="AX2905" s="16" t="s">
        <v>69</v>
      </c>
      <c r="AY2905" s="276" t="s">
        <v>238</v>
      </c>
    </row>
    <row r="2906" s="13" customFormat="1">
      <c r="A2906" s="13"/>
      <c r="B2906" s="234"/>
      <c r="C2906" s="235"/>
      <c r="D2906" s="227" t="s">
        <v>248</v>
      </c>
      <c r="E2906" s="236" t="s">
        <v>19</v>
      </c>
      <c r="F2906" s="237" t="s">
        <v>2598</v>
      </c>
      <c r="G2906" s="235"/>
      <c r="H2906" s="236" t="s">
        <v>19</v>
      </c>
      <c r="I2906" s="238"/>
      <c r="J2906" s="235"/>
      <c r="K2906" s="235"/>
      <c r="L2906" s="239"/>
      <c r="M2906" s="240"/>
      <c r="N2906" s="241"/>
      <c r="O2906" s="241"/>
      <c r="P2906" s="241"/>
      <c r="Q2906" s="241"/>
      <c r="R2906" s="241"/>
      <c r="S2906" s="241"/>
      <c r="T2906" s="242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3" t="s">
        <v>248</v>
      </c>
      <c r="AU2906" s="243" t="s">
        <v>78</v>
      </c>
      <c r="AV2906" s="13" t="s">
        <v>76</v>
      </c>
      <c r="AW2906" s="13" t="s">
        <v>32</v>
      </c>
      <c r="AX2906" s="13" t="s">
        <v>69</v>
      </c>
      <c r="AY2906" s="243" t="s">
        <v>238</v>
      </c>
    </row>
    <row r="2907" s="14" customFormat="1">
      <c r="A2907" s="14"/>
      <c r="B2907" s="244"/>
      <c r="C2907" s="245"/>
      <c r="D2907" s="227" t="s">
        <v>248</v>
      </c>
      <c r="E2907" s="246" t="s">
        <v>19</v>
      </c>
      <c r="F2907" s="247" t="s">
        <v>2585</v>
      </c>
      <c r="G2907" s="245"/>
      <c r="H2907" s="248">
        <v>6.7199999999999998</v>
      </c>
      <c r="I2907" s="249"/>
      <c r="J2907" s="245"/>
      <c r="K2907" s="245"/>
      <c r="L2907" s="250"/>
      <c r="M2907" s="251"/>
      <c r="N2907" s="252"/>
      <c r="O2907" s="252"/>
      <c r="P2907" s="252"/>
      <c r="Q2907" s="252"/>
      <c r="R2907" s="252"/>
      <c r="S2907" s="252"/>
      <c r="T2907" s="253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4" t="s">
        <v>248</v>
      </c>
      <c r="AU2907" s="254" t="s">
        <v>78</v>
      </c>
      <c r="AV2907" s="14" t="s">
        <v>78</v>
      </c>
      <c r="AW2907" s="14" t="s">
        <v>32</v>
      </c>
      <c r="AX2907" s="14" t="s">
        <v>69</v>
      </c>
      <c r="AY2907" s="254" t="s">
        <v>238</v>
      </c>
    </row>
    <row r="2908" s="14" customFormat="1">
      <c r="A2908" s="14"/>
      <c r="B2908" s="244"/>
      <c r="C2908" s="245"/>
      <c r="D2908" s="227" t="s">
        <v>248</v>
      </c>
      <c r="E2908" s="246" t="s">
        <v>19</v>
      </c>
      <c r="F2908" s="247" t="s">
        <v>2586</v>
      </c>
      <c r="G2908" s="245"/>
      <c r="H2908" s="248">
        <v>0.59999999999999998</v>
      </c>
      <c r="I2908" s="249"/>
      <c r="J2908" s="245"/>
      <c r="K2908" s="245"/>
      <c r="L2908" s="250"/>
      <c r="M2908" s="251"/>
      <c r="N2908" s="252"/>
      <c r="O2908" s="252"/>
      <c r="P2908" s="252"/>
      <c r="Q2908" s="252"/>
      <c r="R2908" s="252"/>
      <c r="S2908" s="252"/>
      <c r="T2908" s="253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4" t="s">
        <v>248</v>
      </c>
      <c r="AU2908" s="254" t="s">
        <v>78</v>
      </c>
      <c r="AV2908" s="14" t="s">
        <v>78</v>
      </c>
      <c r="AW2908" s="14" t="s">
        <v>32</v>
      </c>
      <c r="AX2908" s="14" t="s">
        <v>69</v>
      </c>
      <c r="AY2908" s="254" t="s">
        <v>238</v>
      </c>
    </row>
    <row r="2909" s="16" customFormat="1">
      <c r="A2909" s="16"/>
      <c r="B2909" s="266"/>
      <c r="C2909" s="267"/>
      <c r="D2909" s="227" t="s">
        <v>248</v>
      </c>
      <c r="E2909" s="268" t="s">
        <v>19</v>
      </c>
      <c r="F2909" s="269" t="s">
        <v>561</v>
      </c>
      <c r="G2909" s="267"/>
      <c r="H2909" s="270">
        <v>7.3200000000000003</v>
      </c>
      <c r="I2909" s="271"/>
      <c r="J2909" s="267"/>
      <c r="K2909" s="267"/>
      <c r="L2909" s="272"/>
      <c r="M2909" s="273"/>
      <c r="N2909" s="274"/>
      <c r="O2909" s="274"/>
      <c r="P2909" s="274"/>
      <c r="Q2909" s="274"/>
      <c r="R2909" s="274"/>
      <c r="S2909" s="274"/>
      <c r="T2909" s="275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T2909" s="276" t="s">
        <v>248</v>
      </c>
      <c r="AU2909" s="276" t="s">
        <v>78</v>
      </c>
      <c r="AV2909" s="16" t="s">
        <v>109</v>
      </c>
      <c r="AW2909" s="16" t="s">
        <v>32</v>
      </c>
      <c r="AX2909" s="16" t="s">
        <v>69</v>
      </c>
      <c r="AY2909" s="276" t="s">
        <v>238</v>
      </c>
    </row>
    <row r="2910" s="15" customFormat="1">
      <c r="A2910" s="15"/>
      <c r="B2910" s="255"/>
      <c r="C2910" s="256"/>
      <c r="D2910" s="227" t="s">
        <v>248</v>
      </c>
      <c r="E2910" s="257" t="s">
        <v>19</v>
      </c>
      <c r="F2910" s="258" t="s">
        <v>253</v>
      </c>
      <c r="G2910" s="256"/>
      <c r="H2910" s="259">
        <v>14.640000000000001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248</v>
      </c>
      <c r="AU2910" s="265" t="s">
        <v>78</v>
      </c>
      <c r="AV2910" s="15" t="s">
        <v>244</v>
      </c>
      <c r="AW2910" s="15" t="s">
        <v>32</v>
      </c>
      <c r="AX2910" s="15" t="s">
        <v>76</v>
      </c>
      <c r="AY2910" s="265" t="s">
        <v>238</v>
      </c>
    </row>
    <row r="2911" s="2" customFormat="1" ht="44.25" customHeight="1">
      <c r="A2911" s="39"/>
      <c r="B2911" s="40"/>
      <c r="C2911" s="214" t="s">
        <v>2003</v>
      </c>
      <c r="D2911" s="214" t="s">
        <v>240</v>
      </c>
      <c r="E2911" s="215" t="s">
        <v>2599</v>
      </c>
      <c r="F2911" s="216" t="s">
        <v>2600</v>
      </c>
      <c r="G2911" s="217" t="s">
        <v>1253</v>
      </c>
      <c r="H2911" s="218">
        <v>2</v>
      </c>
      <c r="I2911" s="219"/>
      <c r="J2911" s="220">
        <f>ROUND(I2911*H2911,2)</f>
        <v>0</v>
      </c>
      <c r="K2911" s="216" t="s">
        <v>581</v>
      </c>
      <c r="L2911" s="45"/>
      <c r="M2911" s="221" t="s">
        <v>19</v>
      </c>
      <c r="N2911" s="222" t="s">
        <v>40</v>
      </c>
      <c r="O2911" s="85"/>
      <c r="P2911" s="223">
        <f>O2911*H2911</f>
        <v>0</v>
      </c>
      <c r="Q2911" s="223">
        <v>0.029999999999999999</v>
      </c>
      <c r="R2911" s="223">
        <f>Q2911*H2911</f>
        <v>0.059999999999999998</v>
      </c>
      <c r="S2911" s="223">
        <v>0.025000000000000001</v>
      </c>
      <c r="T2911" s="224">
        <f>S2911*H2911</f>
        <v>0.050000000000000003</v>
      </c>
      <c r="U2911" s="39"/>
      <c r="V2911" s="39"/>
      <c r="W2911" s="39"/>
      <c r="X2911" s="39"/>
      <c r="Y2911" s="39"/>
      <c r="Z2911" s="39"/>
      <c r="AA2911" s="39"/>
      <c r="AB2911" s="39"/>
      <c r="AC2911" s="39"/>
      <c r="AD2911" s="39"/>
      <c r="AE2911" s="39"/>
      <c r="AR2911" s="225" t="s">
        <v>295</v>
      </c>
      <c r="AT2911" s="225" t="s">
        <v>240</v>
      </c>
      <c r="AU2911" s="225" t="s">
        <v>78</v>
      </c>
      <c r="AY2911" s="18" t="s">
        <v>238</v>
      </c>
      <c r="BE2911" s="226">
        <f>IF(N2911="základní",J2911,0)</f>
        <v>0</v>
      </c>
      <c r="BF2911" s="226">
        <f>IF(N2911="snížená",J2911,0)</f>
        <v>0</v>
      </c>
      <c r="BG2911" s="226">
        <f>IF(N2911="zákl. přenesená",J2911,0)</f>
        <v>0</v>
      </c>
      <c r="BH2911" s="226">
        <f>IF(N2911="sníž. přenesená",J2911,0)</f>
        <v>0</v>
      </c>
      <c r="BI2911" s="226">
        <f>IF(N2911="nulová",J2911,0)</f>
        <v>0</v>
      </c>
      <c r="BJ2911" s="18" t="s">
        <v>76</v>
      </c>
      <c r="BK2911" s="226">
        <f>ROUND(I2911*H2911,2)</f>
        <v>0</v>
      </c>
      <c r="BL2911" s="18" t="s">
        <v>295</v>
      </c>
      <c r="BM2911" s="225" t="s">
        <v>2601</v>
      </c>
    </row>
    <row r="2912" s="2" customFormat="1">
      <c r="A2912" s="39"/>
      <c r="B2912" s="40"/>
      <c r="C2912" s="41"/>
      <c r="D2912" s="227" t="s">
        <v>245</v>
      </c>
      <c r="E2912" s="41"/>
      <c r="F2912" s="228" t="s">
        <v>2600</v>
      </c>
      <c r="G2912" s="41"/>
      <c r="H2912" s="41"/>
      <c r="I2912" s="229"/>
      <c r="J2912" s="41"/>
      <c r="K2912" s="41"/>
      <c r="L2912" s="45"/>
      <c r="M2912" s="230"/>
      <c r="N2912" s="231"/>
      <c r="O2912" s="85"/>
      <c r="P2912" s="85"/>
      <c r="Q2912" s="85"/>
      <c r="R2912" s="85"/>
      <c r="S2912" s="85"/>
      <c r="T2912" s="86"/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39"/>
      <c r="AE2912" s="39"/>
      <c r="AT2912" s="18" t="s">
        <v>245</v>
      </c>
      <c r="AU2912" s="18" t="s">
        <v>78</v>
      </c>
    </row>
    <row r="2913" s="2" customFormat="1" ht="24.15" customHeight="1">
      <c r="A2913" s="39"/>
      <c r="B2913" s="40"/>
      <c r="C2913" s="214" t="s">
        <v>2602</v>
      </c>
      <c r="D2913" s="214" t="s">
        <v>240</v>
      </c>
      <c r="E2913" s="215" t="s">
        <v>2603</v>
      </c>
      <c r="F2913" s="216" t="s">
        <v>2604</v>
      </c>
      <c r="G2913" s="217" t="s">
        <v>1253</v>
      </c>
      <c r="H2913" s="218">
        <v>2</v>
      </c>
      <c r="I2913" s="219"/>
      <c r="J2913" s="220">
        <f>ROUND(I2913*H2913,2)</f>
        <v>0</v>
      </c>
      <c r="K2913" s="216" t="s">
        <v>581</v>
      </c>
      <c r="L2913" s="45"/>
      <c r="M2913" s="221" t="s">
        <v>19</v>
      </c>
      <c r="N2913" s="222" t="s">
        <v>40</v>
      </c>
      <c r="O2913" s="85"/>
      <c r="P2913" s="223">
        <f>O2913*H2913</f>
        <v>0</v>
      </c>
      <c r="Q2913" s="223">
        <v>0.029999999999999999</v>
      </c>
      <c r="R2913" s="223">
        <f>Q2913*H2913</f>
        <v>0.059999999999999998</v>
      </c>
      <c r="S2913" s="223">
        <v>0.025000000000000001</v>
      </c>
      <c r="T2913" s="224">
        <f>S2913*H2913</f>
        <v>0.050000000000000003</v>
      </c>
      <c r="U2913" s="39"/>
      <c r="V2913" s="39"/>
      <c r="W2913" s="39"/>
      <c r="X2913" s="39"/>
      <c r="Y2913" s="39"/>
      <c r="Z2913" s="39"/>
      <c r="AA2913" s="39"/>
      <c r="AB2913" s="39"/>
      <c r="AC2913" s="39"/>
      <c r="AD2913" s="39"/>
      <c r="AE2913" s="39"/>
      <c r="AR2913" s="225" t="s">
        <v>295</v>
      </c>
      <c r="AT2913" s="225" t="s">
        <v>240</v>
      </c>
      <c r="AU2913" s="225" t="s">
        <v>78</v>
      </c>
      <c r="AY2913" s="18" t="s">
        <v>238</v>
      </c>
      <c r="BE2913" s="226">
        <f>IF(N2913="základní",J2913,0)</f>
        <v>0</v>
      </c>
      <c r="BF2913" s="226">
        <f>IF(N2913="snížená",J2913,0)</f>
        <v>0</v>
      </c>
      <c r="BG2913" s="226">
        <f>IF(N2913="zákl. přenesená",J2913,0)</f>
        <v>0</v>
      </c>
      <c r="BH2913" s="226">
        <f>IF(N2913="sníž. přenesená",J2913,0)</f>
        <v>0</v>
      </c>
      <c r="BI2913" s="226">
        <f>IF(N2913="nulová",J2913,0)</f>
        <v>0</v>
      </c>
      <c r="BJ2913" s="18" t="s">
        <v>76</v>
      </c>
      <c r="BK2913" s="226">
        <f>ROUND(I2913*H2913,2)</f>
        <v>0</v>
      </c>
      <c r="BL2913" s="18" t="s">
        <v>295</v>
      </c>
      <c r="BM2913" s="225" t="s">
        <v>2605</v>
      </c>
    </row>
    <row r="2914" s="2" customFormat="1">
      <c r="A2914" s="39"/>
      <c r="B2914" s="40"/>
      <c r="C2914" s="41"/>
      <c r="D2914" s="227" t="s">
        <v>245</v>
      </c>
      <c r="E2914" s="41"/>
      <c r="F2914" s="228" t="s">
        <v>2604</v>
      </c>
      <c r="G2914" s="41"/>
      <c r="H2914" s="41"/>
      <c r="I2914" s="229"/>
      <c r="J2914" s="41"/>
      <c r="K2914" s="41"/>
      <c r="L2914" s="45"/>
      <c r="M2914" s="230"/>
      <c r="N2914" s="231"/>
      <c r="O2914" s="85"/>
      <c r="P2914" s="85"/>
      <c r="Q2914" s="85"/>
      <c r="R2914" s="85"/>
      <c r="S2914" s="85"/>
      <c r="T2914" s="86"/>
      <c r="U2914" s="39"/>
      <c r="V2914" s="39"/>
      <c r="W2914" s="39"/>
      <c r="X2914" s="39"/>
      <c r="Y2914" s="39"/>
      <c r="Z2914" s="39"/>
      <c r="AA2914" s="39"/>
      <c r="AB2914" s="39"/>
      <c r="AC2914" s="39"/>
      <c r="AD2914" s="39"/>
      <c r="AE2914" s="39"/>
      <c r="AT2914" s="18" t="s">
        <v>245</v>
      </c>
      <c r="AU2914" s="18" t="s">
        <v>78</v>
      </c>
    </row>
    <row r="2915" s="2" customFormat="1" ht="24.15" customHeight="1">
      <c r="A2915" s="39"/>
      <c r="B2915" s="40"/>
      <c r="C2915" s="214" t="s">
        <v>2011</v>
      </c>
      <c r="D2915" s="214" t="s">
        <v>240</v>
      </c>
      <c r="E2915" s="215" t="s">
        <v>2606</v>
      </c>
      <c r="F2915" s="216" t="s">
        <v>2607</v>
      </c>
      <c r="G2915" s="217" t="s">
        <v>112</v>
      </c>
      <c r="H2915" s="218">
        <v>8.4000000000000004</v>
      </c>
      <c r="I2915" s="219"/>
      <c r="J2915" s="220">
        <f>ROUND(I2915*H2915,2)</f>
        <v>0</v>
      </c>
      <c r="K2915" s="216" t="s">
        <v>243</v>
      </c>
      <c r="L2915" s="45"/>
      <c r="M2915" s="221" t="s">
        <v>19</v>
      </c>
      <c r="N2915" s="222" t="s">
        <v>40</v>
      </c>
      <c r="O2915" s="85"/>
      <c r="P2915" s="223">
        <f>O2915*H2915</f>
        <v>0</v>
      </c>
      <c r="Q2915" s="223">
        <v>0.00027</v>
      </c>
      <c r="R2915" s="223">
        <f>Q2915*H2915</f>
        <v>0.0022680000000000001</v>
      </c>
      <c r="S2915" s="223">
        <v>0</v>
      </c>
      <c r="T2915" s="224">
        <f>S2915*H2915</f>
        <v>0</v>
      </c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R2915" s="225" t="s">
        <v>295</v>
      </c>
      <c r="AT2915" s="225" t="s">
        <v>240</v>
      </c>
      <c r="AU2915" s="225" t="s">
        <v>78</v>
      </c>
      <c r="AY2915" s="18" t="s">
        <v>238</v>
      </c>
      <c r="BE2915" s="226">
        <f>IF(N2915="základní",J2915,0)</f>
        <v>0</v>
      </c>
      <c r="BF2915" s="226">
        <f>IF(N2915="snížená",J2915,0)</f>
        <v>0</v>
      </c>
      <c r="BG2915" s="226">
        <f>IF(N2915="zákl. přenesená",J2915,0)</f>
        <v>0</v>
      </c>
      <c r="BH2915" s="226">
        <f>IF(N2915="sníž. přenesená",J2915,0)</f>
        <v>0</v>
      </c>
      <c r="BI2915" s="226">
        <f>IF(N2915="nulová",J2915,0)</f>
        <v>0</v>
      </c>
      <c r="BJ2915" s="18" t="s">
        <v>76</v>
      </c>
      <c r="BK2915" s="226">
        <f>ROUND(I2915*H2915,2)</f>
        <v>0</v>
      </c>
      <c r="BL2915" s="18" t="s">
        <v>295</v>
      </c>
      <c r="BM2915" s="225" t="s">
        <v>2608</v>
      </c>
    </row>
    <row r="2916" s="2" customFormat="1">
      <c r="A2916" s="39"/>
      <c r="B2916" s="40"/>
      <c r="C2916" s="41"/>
      <c r="D2916" s="227" t="s">
        <v>245</v>
      </c>
      <c r="E2916" s="41"/>
      <c r="F2916" s="228" t="s">
        <v>2607</v>
      </c>
      <c r="G2916" s="41"/>
      <c r="H2916" s="41"/>
      <c r="I2916" s="229"/>
      <c r="J2916" s="41"/>
      <c r="K2916" s="41"/>
      <c r="L2916" s="45"/>
      <c r="M2916" s="230"/>
      <c r="N2916" s="231"/>
      <c r="O2916" s="85"/>
      <c r="P2916" s="85"/>
      <c r="Q2916" s="85"/>
      <c r="R2916" s="85"/>
      <c r="S2916" s="85"/>
      <c r="T2916" s="86"/>
      <c r="U2916" s="39"/>
      <c r="V2916" s="39"/>
      <c r="W2916" s="39"/>
      <c r="X2916" s="39"/>
      <c r="Y2916" s="39"/>
      <c r="Z2916" s="39"/>
      <c r="AA2916" s="39"/>
      <c r="AB2916" s="39"/>
      <c r="AC2916" s="39"/>
      <c r="AD2916" s="39"/>
      <c r="AE2916" s="39"/>
      <c r="AT2916" s="18" t="s">
        <v>245</v>
      </c>
      <c r="AU2916" s="18" t="s">
        <v>78</v>
      </c>
    </row>
    <row r="2917" s="2" customFormat="1">
      <c r="A2917" s="39"/>
      <c r="B2917" s="40"/>
      <c r="C2917" s="41"/>
      <c r="D2917" s="232" t="s">
        <v>246</v>
      </c>
      <c r="E2917" s="41"/>
      <c r="F2917" s="233" t="s">
        <v>2609</v>
      </c>
      <c r="G2917" s="41"/>
      <c r="H2917" s="41"/>
      <c r="I2917" s="229"/>
      <c r="J2917" s="41"/>
      <c r="K2917" s="41"/>
      <c r="L2917" s="45"/>
      <c r="M2917" s="230"/>
      <c r="N2917" s="231"/>
      <c r="O2917" s="85"/>
      <c r="P2917" s="85"/>
      <c r="Q2917" s="85"/>
      <c r="R2917" s="85"/>
      <c r="S2917" s="85"/>
      <c r="T2917" s="86"/>
      <c r="U2917" s="39"/>
      <c r="V2917" s="39"/>
      <c r="W2917" s="39"/>
      <c r="X2917" s="39"/>
      <c r="Y2917" s="39"/>
      <c r="Z2917" s="39"/>
      <c r="AA2917" s="39"/>
      <c r="AB2917" s="39"/>
      <c r="AC2917" s="39"/>
      <c r="AD2917" s="39"/>
      <c r="AE2917" s="39"/>
      <c r="AT2917" s="18" t="s">
        <v>246</v>
      </c>
      <c r="AU2917" s="18" t="s">
        <v>78</v>
      </c>
    </row>
    <row r="2918" s="13" customFormat="1">
      <c r="A2918" s="13"/>
      <c r="B2918" s="234"/>
      <c r="C2918" s="235"/>
      <c r="D2918" s="227" t="s">
        <v>248</v>
      </c>
      <c r="E2918" s="236" t="s">
        <v>19</v>
      </c>
      <c r="F2918" s="237" t="s">
        <v>421</v>
      </c>
      <c r="G2918" s="235"/>
      <c r="H2918" s="236" t="s">
        <v>19</v>
      </c>
      <c r="I2918" s="238"/>
      <c r="J2918" s="235"/>
      <c r="K2918" s="235"/>
      <c r="L2918" s="239"/>
      <c r="M2918" s="240"/>
      <c r="N2918" s="241"/>
      <c r="O2918" s="241"/>
      <c r="P2918" s="241"/>
      <c r="Q2918" s="241"/>
      <c r="R2918" s="241"/>
      <c r="S2918" s="241"/>
      <c r="T2918" s="242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3" t="s">
        <v>248</v>
      </c>
      <c r="AU2918" s="243" t="s">
        <v>78</v>
      </c>
      <c r="AV2918" s="13" t="s">
        <v>76</v>
      </c>
      <c r="AW2918" s="13" t="s">
        <v>32</v>
      </c>
      <c r="AX2918" s="13" t="s">
        <v>69</v>
      </c>
      <c r="AY2918" s="243" t="s">
        <v>238</v>
      </c>
    </row>
    <row r="2919" s="14" customFormat="1">
      <c r="A2919" s="14"/>
      <c r="B2919" s="244"/>
      <c r="C2919" s="245"/>
      <c r="D2919" s="227" t="s">
        <v>248</v>
      </c>
      <c r="E2919" s="246" t="s">
        <v>19</v>
      </c>
      <c r="F2919" s="247" t="s">
        <v>2610</v>
      </c>
      <c r="G2919" s="245"/>
      <c r="H2919" s="248">
        <v>4.2000000000000002</v>
      </c>
      <c r="I2919" s="249"/>
      <c r="J2919" s="245"/>
      <c r="K2919" s="245"/>
      <c r="L2919" s="250"/>
      <c r="M2919" s="251"/>
      <c r="N2919" s="252"/>
      <c r="O2919" s="252"/>
      <c r="P2919" s="252"/>
      <c r="Q2919" s="252"/>
      <c r="R2919" s="252"/>
      <c r="S2919" s="252"/>
      <c r="T2919" s="253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4" t="s">
        <v>248</v>
      </c>
      <c r="AU2919" s="254" t="s">
        <v>78</v>
      </c>
      <c r="AV2919" s="14" t="s">
        <v>78</v>
      </c>
      <c r="AW2919" s="14" t="s">
        <v>32</v>
      </c>
      <c r="AX2919" s="14" t="s">
        <v>69</v>
      </c>
      <c r="AY2919" s="254" t="s">
        <v>238</v>
      </c>
    </row>
    <row r="2920" s="14" customFormat="1">
      <c r="A2920" s="14"/>
      <c r="B2920" s="244"/>
      <c r="C2920" s="245"/>
      <c r="D2920" s="227" t="s">
        <v>248</v>
      </c>
      <c r="E2920" s="246" t="s">
        <v>19</v>
      </c>
      <c r="F2920" s="247" t="s">
        <v>2610</v>
      </c>
      <c r="G2920" s="245"/>
      <c r="H2920" s="248">
        <v>4.2000000000000002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248</v>
      </c>
      <c r="AU2920" s="254" t="s">
        <v>78</v>
      </c>
      <c r="AV2920" s="14" t="s">
        <v>78</v>
      </c>
      <c r="AW2920" s="14" t="s">
        <v>32</v>
      </c>
      <c r="AX2920" s="14" t="s">
        <v>69</v>
      </c>
      <c r="AY2920" s="254" t="s">
        <v>238</v>
      </c>
    </row>
    <row r="2921" s="16" customFormat="1">
      <c r="A2921" s="16"/>
      <c r="B2921" s="266"/>
      <c r="C2921" s="267"/>
      <c r="D2921" s="227" t="s">
        <v>248</v>
      </c>
      <c r="E2921" s="268" t="s">
        <v>19</v>
      </c>
      <c r="F2921" s="269" t="s">
        <v>264</v>
      </c>
      <c r="G2921" s="267"/>
      <c r="H2921" s="270">
        <v>8.4000000000000004</v>
      </c>
      <c r="I2921" s="271"/>
      <c r="J2921" s="267"/>
      <c r="K2921" s="267"/>
      <c r="L2921" s="272"/>
      <c r="M2921" s="273"/>
      <c r="N2921" s="274"/>
      <c r="O2921" s="274"/>
      <c r="P2921" s="274"/>
      <c r="Q2921" s="274"/>
      <c r="R2921" s="274"/>
      <c r="S2921" s="274"/>
      <c r="T2921" s="275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76" t="s">
        <v>248</v>
      </c>
      <c r="AU2921" s="276" t="s">
        <v>78</v>
      </c>
      <c r="AV2921" s="16" t="s">
        <v>109</v>
      </c>
      <c r="AW2921" s="16" t="s">
        <v>32</v>
      </c>
      <c r="AX2921" s="16" t="s">
        <v>69</v>
      </c>
      <c r="AY2921" s="276" t="s">
        <v>238</v>
      </c>
    </row>
    <row r="2922" s="15" customFormat="1">
      <c r="A2922" s="15"/>
      <c r="B2922" s="255"/>
      <c r="C2922" s="256"/>
      <c r="D2922" s="227" t="s">
        <v>248</v>
      </c>
      <c r="E2922" s="257" t="s">
        <v>19</v>
      </c>
      <c r="F2922" s="258" t="s">
        <v>253</v>
      </c>
      <c r="G2922" s="256"/>
      <c r="H2922" s="259">
        <v>8.4000000000000004</v>
      </c>
      <c r="I2922" s="260"/>
      <c r="J2922" s="256"/>
      <c r="K2922" s="256"/>
      <c r="L2922" s="261"/>
      <c r="M2922" s="262"/>
      <c r="N2922" s="263"/>
      <c r="O2922" s="263"/>
      <c r="P2922" s="263"/>
      <c r="Q2922" s="263"/>
      <c r="R2922" s="263"/>
      <c r="S2922" s="263"/>
      <c r="T2922" s="264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65" t="s">
        <v>248</v>
      </c>
      <c r="AU2922" s="265" t="s">
        <v>78</v>
      </c>
      <c r="AV2922" s="15" t="s">
        <v>244</v>
      </c>
      <c r="AW2922" s="15" t="s">
        <v>32</v>
      </c>
      <c r="AX2922" s="15" t="s">
        <v>76</v>
      </c>
      <c r="AY2922" s="265" t="s">
        <v>238</v>
      </c>
    </row>
    <row r="2923" s="2" customFormat="1" ht="24.15" customHeight="1">
      <c r="A2923" s="39"/>
      <c r="B2923" s="40"/>
      <c r="C2923" s="277" t="s">
        <v>2611</v>
      </c>
      <c r="D2923" s="277" t="s">
        <v>425</v>
      </c>
      <c r="E2923" s="278" t="s">
        <v>2612</v>
      </c>
      <c r="F2923" s="279" t="s">
        <v>2613</v>
      </c>
      <c r="G2923" s="280" t="s">
        <v>112</v>
      </c>
      <c r="H2923" s="281">
        <v>8.4000000000000004</v>
      </c>
      <c r="I2923" s="282"/>
      <c r="J2923" s="283">
        <f>ROUND(I2923*H2923,2)</f>
        <v>0</v>
      </c>
      <c r="K2923" s="279" t="s">
        <v>243</v>
      </c>
      <c r="L2923" s="284"/>
      <c r="M2923" s="285" t="s">
        <v>19</v>
      </c>
      <c r="N2923" s="286" t="s">
        <v>40</v>
      </c>
      <c r="O2923" s="85"/>
      <c r="P2923" s="223">
        <f>O2923*H2923</f>
        <v>0</v>
      </c>
      <c r="Q2923" s="223">
        <v>0.01787</v>
      </c>
      <c r="R2923" s="223">
        <f>Q2923*H2923</f>
        <v>0.15010800000000002</v>
      </c>
      <c r="S2923" s="223">
        <v>0</v>
      </c>
      <c r="T2923" s="224">
        <f>S2923*H2923</f>
        <v>0</v>
      </c>
      <c r="U2923" s="39"/>
      <c r="V2923" s="39"/>
      <c r="W2923" s="39"/>
      <c r="X2923" s="39"/>
      <c r="Y2923" s="39"/>
      <c r="Z2923" s="39"/>
      <c r="AA2923" s="39"/>
      <c r="AB2923" s="39"/>
      <c r="AC2923" s="39"/>
      <c r="AD2923" s="39"/>
      <c r="AE2923" s="39"/>
      <c r="AR2923" s="225" t="s">
        <v>371</v>
      </c>
      <c r="AT2923" s="225" t="s">
        <v>425</v>
      </c>
      <c r="AU2923" s="225" t="s">
        <v>78</v>
      </c>
      <c r="AY2923" s="18" t="s">
        <v>238</v>
      </c>
      <c r="BE2923" s="226">
        <f>IF(N2923="základní",J2923,0)</f>
        <v>0</v>
      </c>
      <c r="BF2923" s="226">
        <f>IF(N2923="snížená",J2923,0)</f>
        <v>0</v>
      </c>
      <c r="BG2923" s="226">
        <f>IF(N2923="zákl. přenesená",J2923,0)</f>
        <v>0</v>
      </c>
      <c r="BH2923" s="226">
        <f>IF(N2923="sníž. přenesená",J2923,0)</f>
        <v>0</v>
      </c>
      <c r="BI2923" s="226">
        <f>IF(N2923="nulová",J2923,0)</f>
        <v>0</v>
      </c>
      <c r="BJ2923" s="18" t="s">
        <v>76</v>
      </c>
      <c r="BK2923" s="226">
        <f>ROUND(I2923*H2923,2)</f>
        <v>0</v>
      </c>
      <c r="BL2923" s="18" t="s">
        <v>295</v>
      </c>
      <c r="BM2923" s="225" t="s">
        <v>2614</v>
      </c>
    </row>
    <row r="2924" s="2" customFormat="1">
      <c r="A2924" s="39"/>
      <c r="B2924" s="40"/>
      <c r="C2924" s="41"/>
      <c r="D2924" s="227" t="s">
        <v>245</v>
      </c>
      <c r="E2924" s="41"/>
      <c r="F2924" s="228" t="s">
        <v>2613</v>
      </c>
      <c r="G2924" s="41"/>
      <c r="H2924" s="41"/>
      <c r="I2924" s="229"/>
      <c r="J2924" s="41"/>
      <c r="K2924" s="41"/>
      <c r="L2924" s="45"/>
      <c r="M2924" s="230"/>
      <c r="N2924" s="231"/>
      <c r="O2924" s="85"/>
      <c r="P2924" s="85"/>
      <c r="Q2924" s="85"/>
      <c r="R2924" s="85"/>
      <c r="S2924" s="85"/>
      <c r="T2924" s="86"/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T2924" s="18" t="s">
        <v>245</v>
      </c>
      <c r="AU2924" s="18" t="s">
        <v>78</v>
      </c>
    </row>
    <row r="2925" s="2" customFormat="1" ht="33" customHeight="1">
      <c r="A2925" s="39"/>
      <c r="B2925" s="40"/>
      <c r="C2925" s="214" t="s">
        <v>2015</v>
      </c>
      <c r="D2925" s="214" t="s">
        <v>240</v>
      </c>
      <c r="E2925" s="215" t="s">
        <v>2615</v>
      </c>
      <c r="F2925" s="216" t="s">
        <v>2616</v>
      </c>
      <c r="G2925" s="217" t="s">
        <v>281</v>
      </c>
      <c r="H2925" s="218">
        <v>1</v>
      </c>
      <c r="I2925" s="219"/>
      <c r="J2925" s="220">
        <f>ROUND(I2925*H2925,2)</f>
        <v>0</v>
      </c>
      <c r="K2925" s="216" t="s">
        <v>243</v>
      </c>
      <c r="L2925" s="45"/>
      <c r="M2925" s="221" t="s">
        <v>19</v>
      </c>
      <c r="N2925" s="222" t="s">
        <v>40</v>
      </c>
      <c r="O2925" s="85"/>
      <c r="P2925" s="223">
        <f>O2925*H2925</f>
        <v>0</v>
      </c>
      <c r="Q2925" s="223">
        <v>0</v>
      </c>
      <c r="R2925" s="223">
        <f>Q2925*H2925</f>
        <v>0</v>
      </c>
      <c r="S2925" s="223">
        <v>0</v>
      </c>
      <c r="T2925" s="224">
        <f>S2925*H2925</f>
        <v>0</v>
      </c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39"/>
      <c r="AE2925" s="39"/>
      <c r="AR2925" s="225" t="s">
        <v>295</v>
      </c>
      <c r="AT2925" s="225" t="s">
        <v>240</v>
      </c>
      <c r="AU2925" s="225" t="s">
        <v>78</v>
      </c>
      <c r="AY2925" s="18" t="s">
        <v>238</v>
      </c>
      <c r="BE2925" s="226">
        <f>IF(N2925="základní",J2925,0)</f>
        <v>0</v>
      </c>
      <c r="BF2925" s="226">
        <f>IF(N2925="snížená",J2925,0)</f>
        <v>0</v>
      </c>
      <c r="BG2925" s="226">
        <f>IF(N2925="zákl. přenesená",J2925,0)</f>
        <v>0</v>
      </c>
      <c r="BH2925" s="226">
        <f>IF(N2925="sníž. přenesená",J2925,0)</f>
        <v>0</v>
      </c>
      <c r="BI2925" s="226">
        <f>IF(N2925="nulová",J2925,0)</f>
        <v>0</v>
      </c>
      <c r="BJ2925" s="18" t="s">
        <v>76</v>
      </c>
      <c r="BK2925" s="226">
        <f>ROUND(I2925*H2925,2)</f>
        <v>0</v>
      </c>
      <c r="BL2925" s="18" t="s">
        <v>295</v>
      </c>
      <c r="BM2925" s="225" t="s">
        <v>2617</v>
      </c>
    </row>
    <row r="2926" s="2" customFormat="1">
      <c r="A2926" s="39"/>
      <c r="B2926" s="40"/>
      <c r="C2926" s="41"/>
      <c r="D2926" s="227" t="s">
        <v>245</v>
      </c>
      <c r="E2926" s="41"/>
      <c r="F2926" s="228" t="s">
        <v>2616</v>
      </c>
      <c r="G2926" s="41"/>
      <c r="H2926" s="41"/>
      <c r="I2926" s="229"/>
      <c r="J2926" s="41"/>
      <c r="K2926" s="41"/>
      <c r="L2926" s="45"/>
      <c r="M2926" s="230"/>
      <c r="N2926" s="231"/>
      <c r="O2926" s="85"/>
      <c r="P2926" s="85"/>
      <c r="Q2926" s="85"/>
      <c r="R2926" s="85"/>
      <c r="S2926" s="85"/>
      <c r="T2926" s="86"/>
      <c r="U2926" s="39"/>
      <c r="V2926" s="39"/>
      <c r="W2926" s="39"/>
      <c r="X2926" s="39"/>
      <c r="Y2926" s="39"/>
      <c r="Z2926" s="39"/>
      <c r="AA2926" s="39"/>
      <c r="AB2926" s="39"/>
      <c r="AC2926" s="39"/>
      <c r="AD2926" s="39"/>
      <c r="AE2926" s="39"/>
      <c r="AT2926" s="18" t="s">
        <v>245</v>
      </c>
      <c r="AU2926" s="18" t="s">
        <v>78</v>
      </c>
    </row>
    <row r="2927" s="2" customFormat="1">
      <c r="A2927" s="39"/>
      <c r="B2927" s="40"/>
      <c r="C2927" s="41"/>
      <c r="D2927" s="232" t="s">
        <v>246</v>
      </c>
      <c r="E2927" s="41"/>
      <c r="F2927" s="233" t="s">
        <v>2618</v>
      </c>
      <c r="G2927" s="41"/>
      <c r="H2927" s="41"/>
      <c r="I2927" s="229"/>
      <c r="J2927" s="41"/>
      <c r="K2927" s="41"/>
      <c r="L2927" s="45"/>
      <c r="M2927" s="230"/>
      <c r="N2927" s="231"/>
      <c r="O2927" s="85"/>
      <c r="P2927" s="85"/>
      <c r="Q2927" s="85"/>
      <c r="R2927" s="85"/>
      <c r="S2927" s="85"/>
      <c r="T2927" s="86"/>
      <c r="U2927" s="39"/>
      <c r="V2927" s="39"/>
      <c r="W2927" s="39"/>
      <c r="X2927" s="39"/>
      <c r="Y2927" s="39"/>
      <c r="Z2927" s="39"/>
      <c r="AA2927" s="39"/>
      <c r="AB2927" s="39"/>
      <c r="AC2927" s="39"/>
      <c r="AD2927" s="39"/>
      <c r="AE2927" s="39"/>
      <c r="AT2927" s="18" t="s">
        <v>246</v>
      </c>
      <c r="AU2927" s="18" t="s">
        <v>78</v>
      </c>
    </row>
    <row r="2928" s="13" customFormat="1">
      <c r="A2928" s="13"/>
      <c r="B2928" s="234"/>
      <c r="C2928" s="235"/>
      <c r="D2928" s="227" t="s">
        <v>248</v>
      </c>
      <c r="E2928" s="236" t="s">
        <v>19</v>
      </c>
      <c r="F2928" s="237" t="s">
        <v>321</v>
      </c>
      <c r="G2928" s="235"/>
      <c r="H2928" s="236" t="s">
        <v>19</v>
      </c>
      <c r="I2928" s="238"/>
      <c r="J2928" s="235"/>
      <c r="K2928" s="235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248</v>
      </c>
      <c r="AU2928" s="243" t="s">
        <v>78</v>
      </c>
      <c r="AV2928" s="13" t="s">
        <v>76</v>
      </c>
      <c r="AW2928" s="13" t="s">
        <v>32</v>
      </c>
      <c r="AX2928" s="13" t="s">
        <v>69</v>
      </c>
      <c r="AY2928" s="243" t="s">
        <v>238</v>
      </c>
    </row>
    <row r="2929" s="14" customFormat="1">
      <c r="A2929" s="14"/>
      <c r="B2929" s="244"/>
      <c r="C2929" s="245"/>
      <c r="D2929" s="227" t="s">
        <v>248</v>
      </c>
      <c r="E2929" s="246" t="s">
        <v>19</v>
      </c>
      <c r="F2929" s="247" t="s">
        <v>76</v>
      </c>
      <c r="G2929" s="245"/>
      <c r="H2929" s="248">
        <v>1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248</v>
      </c>
      <c r="AU2929" s="254" t="s">
        <v>78</v>
      </c>
      <c r="AV2929" s="14" t="s">
        <v>78</v>
      </c>
      <c r="AW2929" s="14" t="s">
        <v>32</v>
      </c>
      <c r="AX2929" s="14" t="s">
        <v>69</v>
      </c>
      <c r="AY2929" s="254" t="s">
        <v>238</v>
      </c>
    </row>
    <row r="2930" s="15" customFormat="1">
      <c r="A2930" s="15"/>
      <c r="B2930" s="255"/>
      <c r="C2930" s="256"/>
      <c r="D2930" s="227" t="s">
        <v>248</v>
      </c>
      <c r="E2930" s="257" t="s">
        <v>19</v>
      </c>
      <c r="F2930" s="258" t="s">
        <v>253</v>
      </c>
      <c r="G2930" s="256"/>
      <c r="H2930" s="259">
        <v>1</v>
      </c>
      <c r="I2930" s="260"/>
      <c r="J2930" s="256"/>
      <c r="K2930" s="256"/>
      <c r="L2930" s="261"/>
      <c r="M2930" s="262"/>
      <c r="N2930" s="263"/>
      <c r="O2930" s="263"/>
      <c r="P2930" s="263"/>
      <c r="Q2930" s="263"/>
      <c r="R2930" s="263"/>
      <c r="S2930" s="263"/>
      <c r="T2930" s="264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5" t="s">
        <v>248</v>
      </c>
      <c r="AU2930" s="265" t="s">
        <v>78</v>
      </c>
      <c r="AV2930" s="15" t="s">
        <v>244</v>
      </c>
      <c r="AW2930" s="15" t="s">
        <v>32</v>
      </c>
      <c r="AX2930" s="15" t="s">
        <v>76</v>
      </c>
      <c r="AY2930" s="265" t="s">
        <v>238</v>
      </c>
    </row>
    <row r="2931" s="2" customFormat="1" ht="33" customHeight="1">
      <c r="A2931" s="39"/>
      <c r="B2931" s="40"/>
      <c r="C2931" s="277" t="s">
        <v>2619</v>
      </c>
      <c r="D2931" s="277" t="s">
        <v>425</v>
      </c>
      <c r="E2931" s="278" t="s">
        <v>2620</v>
      </c>
      <c r="F2931" s="279" t="s">
        <v>2621</v>
      </c>
      <c r="G2931" s="280" t="s">
        <v>112</v>
      </c>
      <c r="H2931" s="281">
        <v>3.0979999999999999</v>
      </c>
      <c r="I2931" s="282"/>
      <c r="J2931" s="283">
        <f>ROUND(I2931*H2931,2)</f>
        <v>0</v>
      </c>
      <c r="K2931" s="279" t="s">
        <v>243</v>
      </c>
      <c r="L2931" s="284"/>
      <c r="M2931" s="285" t="s">
        <v>19</v>
      </c>
      <c r="N2931" s="286" t="s">
        <v>40</v>
      </c>
      <c r="O2931" s="85"/>
      <c r="P2931" s="223">
        <f>O2931*H2931</f>
        <v>0</v>
      </c>
      <c r="Q2931" s="223">
        <v>0.03227</v>
      </c>
      <c r="R2931" s="223">
        <f>Q2931*H2931</f>
        <v>0.099972459999999999</v>
      </c>
      <c r="S2931" s="223">
        <v>0</v>
      </c>
      <c r="T2931" s="224">
        <f>S2931*H2931</f>
        <v>0</v>
      </c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R2931" s="225" t="s">
        <v>371</v>
      </c>
      <c r="AT2931" s="225" t="s">
        <v>425</v>
      </c>
      <c r="AU2931" s="225" t="s">
        <v>78</v>
      </c>
      <c r="AY2931" s="18" t="s">
        <v>238</v>
      </c>
      <c r="BE2931" s="226">
        <f>IF(N2931="základní",J2931,0)</f>
        <v>0</v>
      </c>
      <c r="BF2931" s="226">
        <f>IF(N2931="snížená",J2931,0)</f>
        <v>0</v>
      </c>
      <c r="BG2931" s="226">
        <f>IF(N2931="zákl. přenesená",J2931,0)</f>
        <v>0</v>
      </c>
      <c r="BH2931" s="226">
        <f>IF(N2931="sníž. přenesená",J2931,0)</f>
        <v>0</v>
      </c>
      <c r="BI2931" s="226">
        <f>IF(N2931="nulová",J2931,0)</f>
        <v>0</v>
      </c>
      <c r="BJ2931" s="18" t="s">
        <v>76</v>
      </c>
      <c r="BK2931" s="226">
        <f>ROUND(I2931*H2931,2)</f>
        <v>0</v>
      </c>
      <c r="BL2931" s="18" t="s">
        <v>295</v>
      </c>
      <c r="BM2931" s="225" t="s">
        <v>2622</v>
      </c>
    </row>
    <row r="2932" s="2" customFormat="1">
      <c r="A2932" s="39"/>
      <c r="B2932" s="40"/>
      <c r="C2932" s="41"/>
      <c r="D2932" s="227" t="s">
        <v>245</v>
      </c>
      <c r="E2932" s="41"/>
      <c r="F2932" s="228" t="s">
        <v>2621</v>
      </c>
      <c r="G2932" s="41"/>
      <c r="H2932" s="41"/>
      <c r="I2932" s="229"/>
      <c r="J2932" s="41"/>
      <c r="K2932" s="41"/>
      <c r="L2932" s="45"/>
      <c r="M2932" s="230"/>
      <c r="N2932" s="231"/>
      <c r="O2932" s="85"/>
      <c r="P2932" s="85"/>
      <c r="Q2932" s="85"/>
      <c r="R2932" s="85"/>
      <c r="S2932" s="85"/>
      <c r="T2932" s="86"/>
      <c r="U2932" s="39"/>
      <c r="V2932" s="39"/>
      <c r="W2932" s="39"/>
      <c r="X2932" s="39"/>
      <c r="Y2932" s="39"/>
      <c r="Z2932" s="39"/>
      <c r="AA2932" s="39"/>
      <c r="AB2932" s="39"/>
      <c r="AC2932" s="39"/>
      <c r="AD2932" s="39"/>
      <c r="AE2932" s="39"/>
      <c r="AT2932" s="18" t="s">
        <v>245</v>
      </c>
      <c r="AU2932" s="18" t="s">
        <v>78</v>
      </c>
    </row>
    <row r="2933" s="13" customFormat="1">
      <c r="A2933" s="13"/>
      <c r="B2933" s="234"/>
      <c r="C2933" s="235"/>
      <c r="D2933" s="227" t="s">
        <v>248</v>
      </c>
      <c r="E2933" s="236" t="s">
        <v>19</v>
      </c>
      <c r="F2933" s="237" t="s">
        <v>321</v>
      </c>
      <c r="G2933" s="235"/>
      <c r="H2933" s="236" t="s">
        <v>19</v>
      </c>
      <c r="I2933" s="238"/>
      <c r="J2933" s="235"/>
      <c r="K2933" s="235"/>
      <c r="L2933" s="239"/>
      <c r="M2933" s="240"/>
      <c r="N2933" s="241"/>
      <c r="O2933" s="241"/>
      <c r="P2933" s="241"/>
      <c r="Q2933" s="241"/>
      <c r="R2933" s="241"/>
      <c r="S2933" s="241"/>
      <c r="T2933" s="242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3" t="s">
        <v>248</v>
      </c>
      <c r="AU2933" s="243" t="s">
        <v>78</v>
      </c>
      <c r="AV2933" s="13" t="s">
        <v>76</v>
      </c>
      <c r="AW2933" s="13" t="s">
        <v>32</v>
      </c>
      <c r="AX2933" s="13" t="s">
        <v>69</v>
      </c>
      <c r="AY2933" s="243" t="s">
        <v>238</v>
      </c>
    </row>
    <row r="2934" s="14" customFormat="1">
      <c r="A2934" s="14"/>
      <c r="B2934" s="244"/>
      <c r="C2934" s="245"/>
      <c r="D2934" s="227" t="s">
        <v>248</v>
      </c>
      <c r="E2934" s="246" t="s">
        <v>19</v>
      </c>
      <c r="F2934" s="247" t="s">
        <v>1396</v>
      </c>
      <c r="G2934" s="245"/>
      <c r="H2934" s="248">
        <v>3.0975000000000001</v>
      </c>
      <c r="I2934" s="249"/>
      <c r="J2934" s="245"/>
      <c r="K2934" s="245"/>
      <c r="L2934" s="250"/>
      <c r="M2934" s="251"/>
      <c r="N2934" s="252"/>
      <c r="O2934" s="252"/>
      <c r="P2934" s="252"/>
      <c r="Q2934" s="252"/>
      <c r="R2934" s="252"/>
      <c r="S2934" s="252"/>
      <c r="T2934" s="253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4" t="s">
        <v>248</v>
      </c>
      <c r="AU2934" s="254" t="s">
        <v>78</v>
      </c>
      <c r="AV2934" s="14" t="s">
        <v>78</v>
      </c>
      <c r="AW2934" s="14" t="s">
        <v>32</v>
      </c>
      <c r="AX2934" s="14" t="s">
        <v>69</v>
      </c>
      <c r="AY2934" s="254" t="s">
        <v>238</v>
      </c>
    </row>
    <row r="2935" s="15" customFormat="1">
      <c r="A2935" s="15"/>
      <c r="B2935" s="255"/>
      <c r="C2935" s="256"/>
      <c r="D2935" s="227" t="s">
        <v>248</v>
      </c>
      <c r="E2935" s="257" t="s">
        <v>19</v>
      </c>
      <c r="F2935" s="258" t="s">
        <v>253</v>
      </c>
      <c r="G2935" s="256"/>
      <c r="H2935" s="259">
        <v>3.0975000000000001</v>
      </c>
      <c r="I2935" s="260"/>
      <c r="J2935" s="256"/>
      <c r="K2935" s="256"/>
      <c r="L2935" s="261"/>
      <c r="M2935" s="262"/>
      <c r="N2935" s="263"/>
      <c r="O2935" s="263"/>
      <c r="P2935" s="263"/>
      <c r="Q2935" s="263"/>
      <c r="R2935" s="263"/>
      <c r="S2935" s="263"/>
      <c r="T2935" s="264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5" t="s">
        <v>248</v>
      </c>
      <c r="AU2935" s="265" t="s">
        <v>78</v>
      </c>
      <c r="AV2935" s="15" t="s">
        <v>244</v>
      </c>
      <c r="AW2935" s="15" t="s">
        <v>32</v>
      </c>
      <c r="AX2935" s="15" t="s">
        <v>76</v>
      </c>
      <c r="AY2935" s="265" t="s">
        <v>238</v>
      </c>
    </row>
    <row r="2936" s="2" customFormat="1" ht="37.8" customHeight="1">
      <c r="A2936" s="39"/>
      <c r="B2936" s="40"/>
      <c r="C2936" s="214" t="s">
        <v>2022</v>
      </c>
      <c r="D2936" s="214" t="s">
        <v>240</v>
      </c>
      <c r="E2936" s="215" t="s">
        <v>2623</v>
      </c>
      <c r="F2936" s="216" t="s">
        <v>2624</v>
      </c>
      <c r="G2936" s="217" t="s">
        <v>281</v>
      </c>
      <c r="H2936" s="218">
        <v>1</v>
      </c>
      <c r="I2936" s="219"/>
      <c r="J2936" s="220">
        <f>ROUND(I2936*H2936,2)</f>
        <v>0</v>
      </c>
      <c r="K2936" s="216" t="s">
        <v>243</v>
      </c>
      <c r="L2936" s="45"/>
      <c r="M2936" s="221" t="s">
        <v>19</v>
      </c>
      <c r="N2936" s="222" t="s">
        <v>40</v>
      </c>
      <c r="O2936" s="85"/>
      <c r="P2936" s="223">
        <f>O2936*H2936</f>
        <v>0</v>
      </c>
      <c r="Q2936" s="223">
        <v>0</v>
      </c>
      <c r="R2936" s="223">
        <f>Q2936*H2936</f>
        <v>0</v>
      </c>
      <c r="S2936" s="223">
        <v>0</v>
      </c>
      <c r="T2936" s="224">
        <f>S2936*H2936</f>
        <v>0</v>
      </c>
      <c r="U2936" s="39"/>
      <c r="V2936" s="39"/>
      <c r="W2936" s="39"/>
      <c r="X2936" s="39"/>
      <c r="Y2936" s="39"/>
      <c r="Z2936" s="39"/>
      <c r="AA2936" s="39"/>
      <c r="AB2936" s="39"/>
      <c r="AC2936" s="39"/>
      <c r="AD2936" s="39"/>
      <c r="AE2936" s="39"/>
      <c r="AR2936" s="225" t="s">
        <v>295</v>
      </c>
      <c r="AT2936" s="225" t="s">
        <v>240</v>
      </c>
      <c r="AU2936" s="225" t="s">
        <v>78</v>
      </c>
      <c r="AY2936" s="18" t="s">
        <v>238</v>
      </c>
      <c r="BE2936" s="226">
        <f>IF(N2936="základní",J2936,0)</f>
        <v>0</v>
      </c>
      <c r="BF2936" s="226">
        <f>IF(N2936="snížená",J2936,0)</f>
        <v>0</v>
      </c>
      <c r="BG2936" s="226">
        <f>IF(N2936="zákl. přenesená",J2936,0)</f>
        <v>0</v>
      </c>
      <c r="BH2936" s="226">
        <f>IF(N2936="sníž. přenesená",J2936,0)</f>
        <v>0</v>
      </c>
      <c r="BI2936" s="226">
        <f>IF(N2936="nulová",J2936,0)</f>
        <v>0</v>
      </c>
      <c r="BJ2936" s="18" t="s">
        <v>76</v>
      </c>
      <c r="BK2936" s="226">
        <f>ROUND(I2936*H2936,2)</f>
        <v>0</v>
      </c>
      <c r="BL2936" s="18" t="s">
        <v>295</v>
      </c>
      <c r="BM2936" s="225" t="s">
        <v>2625</v>
      </c>
    </row>
    <row r="2937" s="2" customFormat="1">
      <c r="A2937" s="39"/>
      <c r="B2937" s="40"/>
      <c r="C2937" s="41"/>
      <c r="D2937" s="227" t="s">
        <v>245</v>
      </c>
      <c r="E2937" s="41"/>
      <c r="F2937" s="228" t="s">
        <v>2624</v>
      </c>
      <c r="G2937" s="41"/>
      <c r="H2937" s="41"/>
      <c r="I2937" s="229"/>
      <c r="J2937" s="41"/>
      <c r="K2937" s="41"/>
      <c r="L2937" s="45"/>
      <c r="M2937" s="230"/>
      <c r="N2937" s="231"/>
      <c r="O2937" s="85"/>
      <c r="P2937" s="85"/>
      <c r="Q2937" s="85"/>
      <c r="R2937" s="85"/>
      <c r="S2937" s="85"/>
      <c r="T2937" s="86"/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39"/>
      <c r="AE2937" s="39"/>
      <c r="AT2937" s="18" t="s">
        <v>245</v>
      </c>
      <c r="AU2937" s="18" t="s">
        <v>78</v>
      </c>
    </row>
    <row r="2938" s="2" customFormat="1">
      <c r="A2938" s="39"/>
      <c r="B2938" s="40"/>
      <c r="C2938" s="41"/>
      <c r="D2938" s="232" t="s">
        <v>246</v>
      </c>
      <c r="E2938" s="41"/>
      <c r="F2938" s="233" t="s">
        <v>2626</v>
      </c>
      <c r="G2938" s="41"/>
      <c r="H2938" s="41"/>
      <c r="I2938" s="229"/>
      <c r="J2938" s="41"/>
      <c r="K2938" s="41"/>
      <c r="L2938" s="45"/>
      <c r="M2938" s="230"/>
      <c r="N2938" s="231"/>
      <c r="O2938" s="85"/>
      <c r="P2938" s="85"/>
      <c r="Q2938" s="85"/>
      <c r="R2938" s="85"/>
      <c r="S2938" s="85"/>
      <c r="T2938" s="86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T2938" s="18" t="s">
        <v>246</v>
      </c>
      <c r="AU2938" s="18" t="s">
        <v>78</v>
      </c>
    </row>
    <row r="2939" s="13" customFormat="1">
      <c r="A2939" s="13"/>
      <c r="B2939" s="234"/>
      <c r="C2939" s="235"/>
      <c r="D2939" s="227" t="s">
        <v>248</v>
      </c>
      <c r="E2939" s="236" t="s">
        <v>19</v>
      </c>
      <c r="F2939" s="237" t="s">
        <v>421</v>
      </c>
      <c r="G2939" s="235"/>
      <c r="H2939" s="236" t="s">
        <v>19</v>
      </c>
      <c r="I2939" s="238"/>
      <c r="J2939" s="235"/>
      <c r="K2939" s="235"/>
      <c r="L2939" s="239"/>
      <c r="M2939" s="240"/>
      <c r="N2939" s="241"/>
      <c r="O2939" s="241"/>
      <c r="P2939" s="241"/>
      <c r="Q2939" s="241"/>
      <c r="R2939" s="241"/>
      <c r="S2939" s="241"/>
      <c r="T2939" s="242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3" t="s">
        <v>248</v>
      </c>
      <c r="AU2939" s="243" t="s">
        <v>78</v>
      </c>
      <c r="AV2939" s="13" t="s">
        <v>76</v>
      </c>
      <c r="AW2939" s="13" t="s">
        <v>32</v>
      </c>
      <c r="AX2939" s="13" t="s">
        <v>69</v>
      </c>
      <c r="AY2939" s="243" t="s">
        <v>238</v>
      </c>
    </row>
    <row r="2940" s="14" customFormat="1">
      <c r="A2940" s="14"/>
      <c r="B2940" s="244"/>
      <c r="C2940" s="245"/>
      <c r="D2940" s="227" t="s">
        <v>248</v>
      </c>
      <c r="E2940" s="246" t="s">
        <v>19</v>
      </c>
      <c r="F2940" s="247" t="s">
        <v>2627</v>
      </c>
      <c r="G2940" s="245"/>
      <c r="H2940" s="248">
        <v>1</v>
      </c>
      <c r="I2940" s="249"/>
      <c r="J2940" s="245"/>
      <c r="K2940" s="245"/>
      <c r="L2940" s="250"/>
      <c r="M2940" s="251"/>
      <c r="N2940" s="252"/>
      <c r="O2940" s="252"/>
      <c r="P2940" s="252"/>
      <c r="Q2940" s="252"/>
      <c r="R2940" s="252"/>
      <c r="S2940" s="252"/>
      <c r="T2940" s="253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4" t="s">
        <v>248</v>
      </c>
      <c r="AU2940" s="254" t="s">
        <v>78</v>
      </c>
      <c r="AV2940" s="14" t="s">
        <v>78</v>
      </c>
      <c r="AW2940" s="14" t="s">
        <v>32</v>
      </c>
      <c r="AX2940" s="14" t="s">
        <v>69</v>
      </c>
      <c r="AY2940" s="254" t="s">
        <v>238</v>
      </c>
    </row>
    <row r="2941" s="16" customFormat="1">
      <c r="A2941" s="16"/>
      <c r="B2941" s="266"/>
      <c r="C2941" s="267"/>
      <c r="D2941" s="227" t="s">
        <v>248</v>
      </c>
      <c r="E2941" s="268" t="s">
        <v>19</v>
      </c>
      <c r="F2941" s="269" t="s">
        <v>264</v>
      </c>
      <c r="G2941" s="267"/>
      <c r="H2941" s="270">
        <v>1</v>
      </c>
      <c r="I2941" s="271"/>
      <c r="J2941" s="267"/>
      <c r="K2941" s="267"/>
      <c r="L2941" s="272"/>
      <c r="M2941" s="273"/>
      <c r="N2941" s="274"/>
      <c r="O2941" s="274"/>
      <c r="P2941" s="274"/>
      <c r="Q2941" s="274"/>
      <c r="R2941" s="274"/>
      <c r="S2941" s="274"/>
      <c r="T2941" s="275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76" t="s">
        <v>248</v>
      </c>
      <c r="AU2941" s="276" t="s">
        <v>78</v>
      </c>
      <c r="AV2941" s="16" t="s">
        <v>109</v>
      </c>
      <c r="AW2941" s="16" t="s">
        <v>32</v>
      </c>
      <c r="AX2941" s="16" t="s">
        <v>69</v>
      </c>
      <c r="AY2941" s="276" t="s">
        <v>238</v>
      </c>
    </row>
    <row r="2942" s="15" customFormat="1">
      <c r="A2942" s="15"/>
      <c r="B2942" s="255"/>
      <c r="C2942" s="256"/>
      <c r="D2942" s="227" t="s">
        <v>248</v>
      </c>
      <c r="E2942" s="257" t="s">
        <v>19</v>
      </c>
      <c r="F2942" s="258" t="s">
        <v>253</v>
      </c>
      <c r="G2942" s="256"/>
      <c r="H2942" s="259">
        <v>1</v>
      </c>
      <c r="I2942" s="260"/>
      <c r="J2942" s="256"/>
      <c r="K2942" s="256"/>
      <c r="L2942" s="261"/>
      <c r="M2942" s="262"/>
      <c r="N2942" s="263"/>
      <c r="O2942" s="263"/>
      <c r="P2942" s="263"/>
      <c r="Q2942" s="263"/>
      <c r="R2942" s="263"/>
      <c r="S2942" s="263"/>
      <c r="T2942" s="264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65" t="s">
        <v>248</v>
      </c>
      <c r="AU2942" s="265" t="s">
        <v>78</v>
      </c>
      <c r="AV2942" s="15" t="s">
        <v>244</v>
      </c>
      <c r="AW2942" s="15" t="s">
        <v>32</v>
      </c>
      <c r="AX2942" s="15" t="s">
        <v>76</v>
      </c>
      <c r="AY2942" s="265" t="s">
        <v>238</v>
      </c>
    </row>
    <row r="2943" s="2" customFormat="1" ht="24.15" customHeight="1">
      <c r="A2943" s="39"/>
      <c r="B2943" s="40"/>
      <c r="C2943" s="277" t="s">
        <v>2628</v>
      </c>
      <c r="D2943" s="277" t="s">
        <v>425</v>
      </c>
      <c r="E2943" s="278" t="s">
        <v>2629</v>
      </c>
      <c r="F2943" s="279" t="s">
        <v>2630</v>
      </c>
      <c r="G2943" s="280" t="s">
        <v>112</v>
      </c>
      <c r="H2943" s="281">
        <v>3.7000000000000002</v>
      </c>
      <c r="I2943" s="282"/>
      <c r="J2943" s="283">
        <f>ROUND(I2943*H2943,2)</f>
        <v>0</v>
      </c>
      <c r="K2943" s="279" t="s">
        <v>581</v>
      </c>
      <c r="L2943" s="284"/>
      <c r="M2943" s="285" t="s">
        <v>19</v>
      </c>
      <c r="N2943" s="286" t="s">
        <v>40</v>
      </c>
      <c r="O2943" s="85"/>
      <c r="P2943" s="223">
        <f>O2943*H2943</f>
        <v>0</v>
      </c>
      <c r="Q2943" s="223">
        <v>0.10000000000000001</v>
      </c>
      <c r="R2943" s="223">
        <f>Q2943*H2943</f>
        <v>0.37000000000000005</v>
      </c>
      <c r="S2943" s="223">
        <v>0</v>
      </c>
      <c r="T2943" s="224">
        <f>S2943*H2943</f>
        <v>0</v>
      </c>
      <c r="U2943" s="39"/>
      <c r="V2943" s="39"/>
      <c r="W2943" s="39"/>
      <c r="X2943" s="39"/>
      <c r="Y2943" s="39"/>
      <c r="Z2943" s="39"/>
      <c r="AA2943" s="39"/>
      <c r="AB2943" s="39"/>
      <c r="AC2943" s="39"/>
      <c r="AD2943" s="39"/>
      <c r="AE2943" s="39"/>
      <c r="AR2943" s="225" t="s">
        <v>371</v>
      </c>
      <c r="AT2943" s="225" t="s">
        <v>425</v>
      </c>
      <c r="AU2943" s="225" t="s">
        <v>78</v>
      </c>
      <c r="AY2943" s="18" t="s">
        <v>238</v>
      </c>
      <c r="BE2943" s="226">
        <f>IF(N2943="základní",J2943,0)</f>
        <v>0</v>
      </c>
      <c r="BF2943" s="226">
        <f>IF(N2943="snížená",J2943,0)</f>
        <v>0</v>
      </c>
      <c r="BG2943" s="226">
        <f>IF(N2943="zákl. přenesená",J2943,0)</f>
        <v>0</v>
      </c>
      <c r="BH2943" s="226">
        <f>IF(N2943="sníž. přenesená",J2943,0)</f>
        <v>0</v>
      </c>
      <c r="BI2943" s="226">
        <f>IF(N2943="nulová",J2943,0)</f>
        <v>0</v>
      </c>
      <c r="BJ2943" s="18" t="s">
        <v>76</v>
      </c>
      <c r="BK2943" s="226">
        <f>ROUND(I2943*H2943,2)</f>
        <v>0</v>
      </c>
      <c r="BL2943" s="18" t="s">
        <v>295</v>
      </c>
      <c r="BM2943" s="225" t="s">
        <v>2631</v>
      </c>
    </row>
    <row r="2944" s="2" customFormat="1">
      <c r="A2944" s="39"/>
      <c r="B2944" s="40"/>
      <c r="C2944" s="41"/>
      <c r="D2944" s="227" t="s">
        <v>245</v>
      </c>
      <c r="E2944" s="41"/>
      <c r="F2944" s="228" t="s">
        <v>2630</v>
      </c>
      <c r="G2944" s="41"/>
      <c r="H2944" s="41"/>
      <c r="I2944" s="229"/>
      <c r="J2944" s="41"/>
      <c r="K2944" s="41"/>
      <c r="L2944" s="45"/>
      <c r="M2944" s="230"/>
      <c r="N2944" s="231"/>
      <c r="O2944" s="85"/>
      <c r="P2944" s="85"/>
      <c r="Q2944" s="85"/>
      <c r="R2944" s="85"/>
      <c r="S2944" s="85"/>
      <c r="T2944" s="86"/>
      <c r="U2944" s="39"/>
      <c r="V2944" s="39"/>
      <c r="W2944" s="39"/>
      <c r="X2944" s="39"/>
      <c r="Y2944" s="39"/>
      <c r="Z2944" s="39"/>
      <c r="AA2944" s="39"/>
      <c r="AB2944" s="39"/>
      <c r="AC2944" s="39"/>
      <c r="AD2944" s="39"/>
      <c r="AE2944" s="39"/>
      <c r="AT2944" s="18" t="s">
        <v>245</v>
      </c>
      <c r="AU2944" s="18" t="s">
        <v>78</v>
      </c>
    </row>
    <row r="2945" s="14" customFormat="1">
      <c r="A2945" s="14"/>
      <c r="B2945" s="244"/>
      <c r="C2945" s="245"/>
      <c r="D2945" s="227" t="s">
        <v>248</v>
      </c>
      <c r="E2945" s="246" t="s">
        <v>19</v>
      </c>
      <c r="F2945" s="247" t="s">
        <v>2632</v>
      </c>
      <c r="G2945" s="245"/>
      <c r="H2945" s="248">
        <v>3.7000000000000002</v>
      </c>
      <c r="I2945" s="249"/>
      <c r="J2945" s="245"/>
      <c r="K2945" s="245"/>
      <c r="L2945" s="250"/>
      <c r="M2945" s="251"/>
      <c r="N2945" s="252"/>
      <c r="O2945" s="252"/>
      <c r="P2945" s="252"/>
      <c r="Q2945" s="252"/>
      <c r="R2945" s="252"/>
      <c r="S2945" s="252"/>
      <c r="T2945" s="253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4" t="s">
        <v>248</v>
      </c>
      <c r="AU2945" s="254" t="s">
        <v>78</v>
      </c>
      <c r="AV2945" s="14" t="s">
        <v>78</v>
      </c>
      <c r="AW2945" s="14" t="s">
        <v>32</v>
      </c>
      <c r="AX2945" s="14" t="s">
        <v>69</v>
      </c>
      <c r="AY2945" s="254" t="s">
        <v>238</v>
      </c>
    </row>
    <row r="2946" s="15" customFormat="1">
      <c r="A2946" s="15"/>
      <c r="B2946" s="255"/>
      <c r="C2946" s="256"/>
      <c r="D2946" s="227" t="s">
        <v>248</v>
      </c>
      <c r="E2946" s="257" t="s">
        <v>19</v>
      </c>
      <c r="F2946" s="258" t="s">
        <v>253</v>
      </c>
      <c r="G2946" s="256"/>
      <c r="H2946" s="259">
        <v>3.7000000000000002</v>
      </c>
      <c r="I2946" s="260"/>
      <c r="J2946" s="256"/>
      <c r="K2946" s="256"/>
      <c r="L2946" s="261"/>
      <c r="M2946" s="262"/>
      <c r="N2946" s="263"/>
      <c r="O2946" s="263"/>
      <c r="P2946" s="263"/>
      <c r="Q2946" s="263"/>
      <c r="R2946" s="263"/>
      <c r="S2946" s="263"/>
      <c r="T2946" s="264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65" t="s">
        <v>248</v>
      </c>
      <c r="AU2946" s="265" t="s">
        <v>78</v>
      </c>
      <c r="AV2946" s="15" t="s">
        <v>244</v>
      </c>
      <c r="AW2946" s="15" t="s">
        <v>32</v>
      </c>
      <c r="AX2946" s="15" t="s">
        <v>76</v>
      </c>
      <c r="AY2946" s="265" t="s">
        <v>238</v>
      </c>
    </row>
    <row r="2947" s="2" customFormat="1" ht="24.15" customHeight="1">
      <c r="A2947" s="39"/>
      <c r="B2947" s="40"/>
      <c r="C2947" s="214" t="s">
        <v>2028</v>
      </c>
      <c r="D2947" s="214" t="s">
        <v>240</v>
      </c>
      <c r="E2947" s="215" t="s">
        <v>2633</v>
      </c>
      <c r="F2947" s="216" t="s">
        <v>2634</v>
      </c>
      <c r="G2947" s="217" t="s">
        <v>281</v>
      </c>
      <c r="H2947" s="218">
        <v>1</v>
      </c>
      <c r="I2947" s="219"/>
      <c r="J2947" s="220">
        <f>ROUND(I2947*H2947,2)</f>
        <v>0</v>
      </c>
      <c r="K2947" s="216" t="s">
        <v>243</v>
      </c>
      <c r="L2947" s="45"/>
      <c r="M2947" s="221" t="s">
        <v>19</v>
      </c>
      <c r="N2947" s="222" t="s">
        <v>40</v>
      </c>
      <c r="O2947" s="85"/>
      <c r="P2947" s="223">
        <f>O2947*H2947</f>
        <v>0</v>
      </c>
      <c r="Q2947" s="223">
        <v>0</v>
      </c>
      <c r="R2947" s="223">
        <f>Q2947*H2947</f>
        <v>0</v>
      </c>
      <c r="S2947" s="223">
        <v>0</v>
      </c>
      <c r="T2947" s="224">
        <f>S2947*H2947</f>
        <v>0</v>
      </c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R2947" s="225" t="s">
        <v>295</v>
      </c>
      <c r="AT2947" s="225" t="s">
        <v>240</v>
      </c>
      <c r="AU2947" s="225" t="s">
        <v>78</v>
      </c>
      <c r="AY2947" s="18" t="s">
        <v>238</v>
      </c>
      <c r="BE2947" s="226">
        <f>IF(N2947="základní",J2947,0)</f>
        <v>0</v>
      </c>
      <c r="BF2947" s="226">
        <f>IF(N2947="snížená",J2947,0)</f>
        <v>0</v>
      </c>
      <c r="BG2947" s="226">
        <f>IF(N2947="zákl. přenesená",J2947,0)</f>
        <v>0</v>
      </c>
      <c r="BH2947" s="226">
        <f>IF(N2947="sníž. přenesená",J2947,0)</f>
        <v>0</v>
      </c>
      <c r="BI2947" s="226">
        <f>IF(N2947="nulová",J2947,0)</f>
        <v>0</v>
      </c>
      <c r="BJ2947" s="18" t="s">
        <v>76</v>
      </c>
      <c r="BK2947" s="226">
        <f>ROUND(I2947*H2947,2)</f>
        <v>0</v>
      </c>
      <c r="BL2947" s="18" t="s">
        <v>295</v>
      </c>
      <c r="BM2947" s="225" t="s">
        <v>2635</v>
      </c>
    </row>
    <row r="2948" s="2" customFormat="1">
      <c r="A2948" s="39"/>
      <c r="B2948" s="40"/>
      <c r="C2948" s="41"/>
      <c r="D2948" s="227" t="s">
        <v>245</v>
      </c>
      <c r="E2948" s="41"/>
      <c r="F2948" s="228" t="s">
        <v>2634</v>
      </c>
      <c r="G2948" s="41"/>
      <c r="H2948" s="41"/>
      <c r="I2948" s="229"/>
      <c r="J2948" s="41"/>
      <c r="K2948" s="41"/>
      <c r="L2948" s="45"/>
      <c r="M2948" s="230"/>
      <c r="N2948" s="231"/>
      <c r="O2948" s="85"/>
      <c r="P2948" s="85"/>
      <c r="Q2948" s="85"/>
      <c r="R2948" s="85"/>
      <c r="S2948" s="85"/>
      <c r="T2948" s="86"/>
      <c r="U2948" s="39"/>
      <c r="V2948" s="39"/>
      <c r="W2948" s="39"/>
      <c r="X2948" s="39"/>
      <c r="Y2948" s="39"/>
      <c r="Z2948" s="39"/>
      <c r="AA2948" s="39"/>
      <c r="AB2948" s="39"/>
      <c r="AC2948" s="39"/>
      <c r="AD2948" s="39"/>
      <c r="AE2948" s="39"/>
      <c r="AT2948" s="18" t="s">
        <v>245</v>
      </c>
      <c r="AU2948" s="18" t="s">
        <v>78</v>
      </c>
    </row>
    <row r="2949" s="2" customFormat="1">
      <c r="A2949" s="39"/>
      <c r="B2949" s="40"/>
      <c r="C2949" s="41"/>
      <c r="D2949" s="232" t="s">
        <v>246</v>
      </c>
      <c r="E2949" s="41"/>
      <c r="F2949" s="233" t="s">
        <v>2636</v>
      </c>
      <c r="G2949" s="41"/>
      <c r="H2949" s="41"/>
      <c r="I2949" s="229"/>
      <c r="J2949" s="41"/>
      <c r="K2949" s="41"/>
      <c r="L2949" s="45"/>
      <c r="M2949" s="230"/>
      <c r="N2949" s="231"/>
      <c r="O2949" s="85"/>
      <c r="P2949" s="85"/>
      <c r="Q2949" s="85"/>
      <c r="R2949" s="85"/>
      <c r="S2949" s="85"/>
      <c r="T2949" s="86"/>
      <c r="U2949" s="39"/>
      <c r="V2949" s="39"/>
      <c r="W2949" s="39"/>
      <c r="X2949" s="39"/>
      <c r="Y2949" s="39"/>
      <c r="Z2949" s="39"/>
      <c r="AA2949" s="39"/>
      <c r="AB2949" s="39"/>
      <c r="AC2949" s="39"/>
      <c r="AD2949" s="39"/>
      <c r="AE2949" s="39"/>
      <c r="AT2949" s="18" t="s">
        <v>246</v>
      </c>
      <c r="AU2949" s="18" t="s">
        <v>78</v>
      </c>
    </row>
    <row r="2950" s="13" customFormat="1">
      <c r="A2950" s="13"/>
      <c r="B2950" s="234"/>
      <c r="C2950" s="235"/>
      <c r="D2950" s="227" t="s">
        <v>248</v>
      </c>
      <c r="E2950" s="236" t="s">
        <v>19</v>
      </c>
      <c r="F2950" s="237" t="s">
        <v>421</v>
      </c>
      <c r="G2950" s="235"/>
      <c r="H2950" s="236" t="s">
        <v>19</v>
      </c>
      <c r="I2950" s="238"/>
      <c r="J2950" s="235"/>
      <c r="K2950" s="235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248</v>
      </c>
      <c r="AU2950" s="243" t="s">
        <v>78</v>
      </c>
      <c r="AV2950" s="13" t="s">
        <v>76</v>
      </c>
      <c r="AW2950" s="13" t="s">
        <v>32</v>
      </c>
      <c r="AX2950" s="13" t="s">
        <v>69</v>
      </c>
      <c r="AY2950" s="243" t="s">
        <v>238</v>
      </c>
    </row>
    <row r="2951" s="14" customFormat="1">
      <c r="A2951" s="14"/>
      <c r="B2951" s="244"/>
      <c r="C2951" s="245"/>
      <c r="D2951" s="227" t="s">
        <v>248</v>
      </c>
      <c r="E2951" s="246" t="s">
        <v>19</v>
      </c>
      <c r="F2951" s="247" t="s">
        <v>2637</v>
      </c>
      <c r="G2951" s="245"/>
      <c r="H2951" s="248">
        <v>1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248</v>
      </c>
      <c r="AU2951" s="254" t="s">
        <v>78</v>
      </c>
      <c r="AV2951" s="14" t="s">
        <v>78</v>
      </c>
      <c r="AW2951" s="14" t="s">
        <v>32</v>
      </c>
      <c r="AX2951" s="14" t="s">
        <v>69</v>
      </c>
      <c r="AY2951" s="254" t="s">
        <v>238</v>
      </c>
    </row>
    <row r="2952" s="16" customFormat="1">
      <c r="A2952" s="16"/>
      <c r="B2952" s="266"/>
      <c r="C2952" s="267"/>
      <c r="D2952" s="227" t="s">
        <v>248</v>
      </c>
      <c r="E2952" s="268" t="s">
        <v>19</v>
      </c>
      <c r="F2952" s="269" t="s">
        <v>264</v>
      </c>
      <c r="G2952" s="267"/>
      <c r="H2952" s="270">
        <v>1</v>
      </c>
      <c r="I2952" s="271"/>
      <c r="J2952" s="267"/>
      <c r="K2952" s="267"/>
      <c r="L2952" s="272"/>
      <c r="M2952" s="273"/>
      <c r="N2952" s="274"/>
      <c r="O2952" s="274"/>
      <c r="P2952" s="274"/>
      <c r="Q2952" s="274"/>
      <c r="R2952" s="274"/>
      <c r="S2952" s="274"/>
      <c r="T2952" s="275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T2952" s="276" t="s">
        <v>248</v>
      </c>
      <c r="AU2952" s="276" t="s">
        <v>78</v>
      </c>
      <c r="AV2952" s="16" t="s">
        <v>109</v>
      </c>
      <c r="AW2952" s="16" t="s">
        <v>32</v>
      </c>
      <c r="AX2952" s="16" t="s">
        <v>69</v>
      </c>
      <c r="AY2952" s="276" t="s">
        <v>238</v>
      </c>
    </row>
    <row r="2953" s="15" customFormat="1">
      <c r="A2953" s="15"/>
      <c r="B2953" s="255"/>
      <c r="C2953" s="256"/>
      <c r="D2953" s="227" t="s">
        <v>248</v>
      </c>
      <c r="E2953" s="257" t="s">
        <v>19</v>
      </c>
      <c r="F2953" s="258" t="s">
        <v>253</v>
      </c>
      <c r="G2953" s="256"/>
      <c r="H2953" s="259">
        <v>1</v>
      </c>
      <c r="I2953" s="260"/>
      <c r="J2953" s="256"/>
      <c r="K2953" s="256"/>
      <c r="L2953" s="261"/>
      <c r="M2953" s="262"/>
      <c r="N2953" s="263"/>
      <c r="O2953" s="263"/>
      <c r="P2953" s="263"/>
      <c r="Q2953" s="263"/>
      <c r="R2953" s="263"/>
      <c r="S2953" s="263"/>
      <c r="T2953" s="264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T2953" s="265" t="s">
        <v>248</v>
      </c>
      <c r="AU2953" s="265" t="s">
        <v>78</v>
      </c>
      <c r="AV2953" s="15" t="s">
        <v>244</v>
      </c>
      <c r="AW2953" s="15" t="s">
        <v>32</v>
      </c>
      <c r="AX2953" s="15" t="s">
        <v>76</v>
      </c>
      <c r="AY2953" s="265" t="s">
        <v>238</v>
      </c>
    </row>
    <row r="2954" s="2" customFormat="1" ht="37.8" customHeight="1">
      <c r="A2954" s="39"/>
      <c r="B2954" s="40"/>
      <c r="C2954" s="277" t="s">
        <v>2638</v>
      </c>
      <c r="D2954" s="277" t="s">
        <v>425</v>
      </c>
      <c r="E2954" s="278" t="s">
        <v>2639</v>
      </c>
      <c r="F2954" s="279" t="s">
        <v>2640</v>
      </c>
      <c r="G2954" s="280" t="s">
        <v>281</v>
      </c>
      <c r="H2954" s="281">
        <v>1</v>
      </c>
      <c r="I2954" s="282"/>
      <c r="J2954" s="283">
        <f>ROUND(I2954*H2954,2)</f>
        <v>0</v>
      </c>
      <c r="K2954" s="279" t="s">
        <v>243</v>
      </c>
      <c r="L2954" s="284"/>
      <c r="M2954" s="285" t="s">
        <v>19</v>
      </c>
      <c r="N2954" s="286" t="s">
        <v>40</v>
      </c>
      <c r="O2954" s="85"/>
      <c r="P2954" s="223">
        <f>O2954*H2954</f>
        <v>0</v>
      </c>
      <c r="Q2954" s="223">
        <v>0.11</v>
      </c>
      <c r="R2954" s="223">
        <f>Q2954*H2954</f>
        <v>0.11</v>
      </c>
      <c r="S2954" s="223">
        <v>0</v>
      </c>
      <c r="T2954" s="224">
        <f>S2954*H2954</f>
        <v>0</v>
      </c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R2954" s="225" t="s">
        <v>371</v>
      </c>
      <c r="AT2954" s="225" t="s">
        <v>425</v>
      </c>
      <c r="AU2954" s="225" t="s">
        <v>78</v>
      </c>
      <c r="AY2954" s="18" t="s">
        <v>238</v>
      </c>
      <c r="BE2954" s="226">
        <f>IF(N2954="základní",J2954,0)</f>
        <v>0</v>
      </c>
      <c r="BF2954" s="226">
        <f>IF(N2954="snížená",J2954,0)</f>
        <v>0</v>
      </c>
      <c r="BG2954" s="226">
        <f>IF(N2954="zákl. přenesená",J2954,0)</f>
        <v>0</v>
      </c>
      <c r="BH2954" s="226">
        <f>IF(N2954="sníž. přenesená",J2954,0)</f>
        <v>0</v>
      </c>
      <c r="BI2954" s="226">
        <f>IF(N2954="nulová",J2954,0)</f>
        <v>0</v>
      </c>
      <c r="BJ2954" s="18" t="s">
        <v>76</v>
      </c>
      <c r="BK2954" s="226">
        <f>ROUND(I2954*H2954,2)</f>
        <v>0</v>
      </c>
      <c r="BL2954" s="18" t="s">
        <v>295</v>
      </c>
      <c r="BM2954" s="225" t="s">
        <v>2641</v>
      </c>
    </row>
    <row r="2955" s="2" customFormat="1">
      <c r="A2955" s="39"/>
      <c r="B2955" s="40"/>
      <c r="C2955" s="41"/>
      <c r="D2955" s="227" t="s">
        <v>245</v>
      </c>
      <c r="E2955" s="41"/>
      <c r="F2955" s="228" t="s">
        <v>2640</v>
      </c>
      <c r="G2955" s="41"/>
      <c r="H2955" s="41"/>
      <c r="I2955" s="229"/>
      <c r="J2955" s="41"/>
      <c r="K2955" s="41"/>
      <c r="L2955" s="45"/>
      <c r="M2955" s="230"/>
      <c r="N2955" s="231"/>
      <c r="O2955" s="85"/>
      <c r="P2955" s="85"/>
      <c r="Q2955" s="85"/>
      <c r="R2955" s="85"/>
      <c r="S2955" s="85"/>
      <c r="T2955" s="86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39"/>
      <c r="AE2955" s="39"/>
      <c r="AT2955" s="18" t="s">
        <v>245</v>
      </c>
      <c r="AU2955" s="18" t="s">
        <v>78</v>
      </c>
    </row>
    <row r="2956" s="2" customFormat="1" ht="16.5" customHeight="1">
      <c r="A2956" s="39"/>
      <c r="B2956" s="40"/>
      <c r="C2956" s="214" t="s">
        <v>2101</v>
      </c>
      <c r="D2956" s="214" t="s">
        <v>240</v>
      </c>
      <c r="E2956" s="215" t="s">
        <v>2642</v>
      </c>
      <c r="F2956" s="216" t="s">
        <v>2643</v>
      </c>
      <c r="G2956" s="217" t="s">
        <v>112</v>
      </c>
      <c r="H2956" s="218">
        <v>12.693</v>
      </c>
      <c r="I2956" s="219"/>
      <c r="J2956" s="220">
        <f>ROUND(I2956*H2956,2)</f>
        <v>0</v>
      </c>
      <c r="K2956" s="216" t="s">
        <v>243</v>
      </c>
      <c r="L2956" s="45"/>
      <c r="M2956" s="221" t="s">
        <v>19</v>
      </c>
      <c r="N2956" s="222" t="s">
        <v>40</v>
      </c>
      <c r="O2956" s="85"/>
      <c r="P2956" s="223">
        <f>O2956*H2956</f>
        <v>0</v>
      </c>
      <c r="Q2956" s="223">
        <v>0</v>
      </c>
      <c r="R2956" s="223">
        <f>Q2956*H2956</f>
        <v>0</v>
      </c>
      <c r="S2956" s="223">
        <v>0.02</v>
      </c>
      <c r="T2956" s="224">
        <f>S2956*H2956</f>
        <v>0.25385999999999997</v>
      </c>
      <c r="U2956" s="39"/>
      <c r="V2956" s="39"/>
      <c r="W2956" s="39"/>
      <c r="X2956" s="39"/>
      <c r="Y2956" s="39"/>
      <c r="Z2956" s="39"/>
      <c r="AA2956" s="39"/>
      <c r="AB2956" s="39"/>
      <c r="AC2956" s="39"/>
      <c r="AD2956" s="39"/>
      <c r="AE2956" s="39"/>
      <c r="AR2956" s="225" t="s">
        <v>295</v>
      </c>
      <c r="AT2956" s="225" t="s">
        <v>240</v>
      </c>
      <c r="AU2956" s="225" t="s">
        <v>78</v>
      </c>
      <c r="AY2956" s="18" t="s">
        <v>238</v>
      </c>
      <c r="BE2956" s="226">
        <f>IF(N2956="základní",J2956,0)</f>
        <v>0</v>
      </c>
      <c r="BF2956" s="226">
        <f>IF(N2956="snížená",J2956,0)</f>
        <v>0</v>
      </c>
      <c r="BG2956" s="226">
        <f>IF(N2956="zákl. přenesená",J2956,0)</f>
        <v>0</v>
      </c>
      <c r="BH2956" s="226">
        <f>IF(N2956="sníž. přenesená",J2956,0)</f>
        <v>0</v>
      </c>
      <c r="BI2956" s="226">
        <f>IF(N2956="nulová",J2956,0)</f>
        <v>0</v>
      </c>
      <c r="BJ2956" s="18" t="s">
        <v>76</v>
      </c>
      <c r="BK2956" s="226">
        <f>ROUND(I2956*H2956,2)</f>
        <v>0</v>
      </c>
      <c r="BL2956" s="18" t="s">
        <v>295</v>
      </c>
      <c r="BM2956" s="225" t="s">
        <v>2644</v>
      </c>
    </row>
    <row r="2957" s="2" customFormat="1">
      <c r="A2957" s="39"/>
      <c r="B2957" s="40"/>
      <c r="C2957" s="41"/>
      <c r="D2957" s="227" t="s">
        <v>245</v>
      </c>
      <c r="E2957" s="41"/>
      <c r="F2957" s="228" t="s">
        <v>2643</v>
      </c>
      <c r="G2957" s="41"/>
      <c r="H2957" s="41"/>
      <c r="I2957" s="229"/>
      <c r="J2957" s="41"/>
      <c r="K2957" s="41"/>
      <c r="L2957" s="45"/>
      <c r="M2957" s="230"/>
      <c r="N2957" s="231"/>
      <c r="O2957" s="85"/>
      <c r="P2957" s="85"/>
      <c r="Q2957" s="85"/>
      <c r="R2957" s="85"/>
      <c r="S2957" s="85"/>
      <c r="T2957" s="86"/>
      <c r="U2957" s="39"/>
      <c r="V2957" s="39"/>
      <c r="W2957" s="39"/>
      <c r="X2957" s="39"/>
      <c r="Y2957" s="39"/>
      <c r="Z2957" s="39"/>
      <c r="AA2957" s="39"/>
      <c r="AB2957" s="39"/>
      <c r="AC2957" s="39"/>
      <c r="AD2957" s="39"/>
      <c r="AE2957" s="39"/>
      <c r="AT2957" s="18" t="s">
        <v>245</v>
      </c>
      <c r="AU2957" s="18" t="s">
        <v>78</v>
      </c>
    </row>
    <row r="2958" s="2" customFormat="1">
      <c r="A2958" s="39"/>
      <c r="B2958" s="40"/>
      <c r="C2958" s="41"/>
      <c r="D2958" s="232" t="s">
        <v>246</v>
      </c>
      <c r="E2958" s="41"/>
      <c r="F2958" s="233" t="s">
        <v>2645</v>
      </c>
      <c r="G2958" s="41"/>
      <c r="H2958" s="41"/>
      <c r="I2958" s="229"/>
      <c r="J2958" s="41"/>
      <c r="K2958" s="41"/>
      <c r="L2958" s="45"/>
      <c r="M2958" s="230"/>
      <c r="N2958" s="231"/>
      <c r="O2958" s="85"/>
      <c r="P2958" s="85"/>
      <c r="Q2958" s="85"/>
      <c r="R2958" s="85"/>
      <c r="S2958" s="85"/>
      <c r="T2958" s="86"/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39"/>
      <c r="AE2958" s="39"/>
      <c r="AT2958" s="18" t="s">
        <v>246</v>
      </c>
      <c r="AU2958" s="18" t="s">
        <v>78</v>
      </c>
    </row>
    <row r="2959" s="13" customFormat="1">
      <c r="A2959" s="13"/>
      <c r="B2959" s="234"/>
      <c r="C2959" s="235"/>
      <c r="D2959" s="227" t="s">
        <v>248</v>
      </c>
      <c r="E2959" s="236" t="s">
        <v>19</v>
      </c>
      <c r="F2959" s="237" t="s">
        <v>262</v>
      </c>
      <c r="G2959" s="235"/>
      <c r="H2959" s="236" t="s">
        <v>19</v>
      </c>
      <c r="I2959" s="238"/>
      <c r="J2959" s="235"/>
      <c r="K2959" s="235"/>
      <c r="L2959" s="239"/>
      <c r="M2959" s="240"/>
      <c r="N2959" s="241"/>
      <c r="O2959" s="241"/>
      <c r="P2959" s="241"/>
      <c r="Q2959" s="241"/>
      <c r="R2959" s="241"/>
      <c r="S2959" s="241"/>
      <c r="T2959" s="242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3" t="s">
        <v>248</v>
      </c>
      <c r="AU2959" s="243" t="s">
        <v>78</v>
      </c>
      <c r="AV2959" s="13" t="s">
        <v>76</v>
      </c>
      <c r="AW2959" s="13" t="s">
        <v>32</v>
      </c>
      <c r="AX2959" s="13" t="s">
        <v>69</v>
      </c>
      <c r="AY2959" s="243" t="s">
        <v>238</v>
      </c>
    </row>
    <row r="2960" s="13" customFormat="1">
      <c r="A2960" s="13"/>
      <c r="B2960" s="234"/>
      <c r="C2960" s="235"/>
      <c r="D2960" s="227" t="s">
        <v>248</v>
      </c>
      <c r="E2960" s="236" t="s">
        <v>19</v>
      </c>
      <c r="F2960" s="237" t="s">
        <v>2646</v>
      </c>
      <c r="G2960" s="235"/>
      <c r="H2960" s="236" t="s">
        <v>19</v>
      </c>
      <c r="I2960" s="238"/>
      <c r="J2960" s="235"/>
      <c r="K2960" s="235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248</v>
      </c>
      <c r="AU2960" s="243" t="s">
        <v>78</v>
      </c>
      <c r="AV2960" s="13" t="s">
        <v>76</v>
      </c>
      <c r="AW2960" s="13" t="s">
        <v>32</v>
      </c>
      <c r="AX2960" s="13" t="s">
        <v>69</v>
      </c>
      <c r="AY2960" s="243" t="s">
        <v>238</v>
      </c>
    </row>
    <row r="2961" s="14" customFormat="1">
      <c r="A2961" s="14"/>
      <c r="B2961" s="244"/>
      <c r="C2961" s="245"/>
      <c r="D2961" s="227" t="s">
        <v>248</v>
      </c>
      <c r="E2961" s="246" t="s">
        <v>19</v>
      </c>
      <c r="F2961" s="247" t="s">
        <v>2647</v>
      </c>
      <c r="G2961" s="245"/>
      <c r="H2961" s="248">
        <v>4.1299999999999999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248</v>
      </c>
      <c r="AU2961" s="254" t="s">
        <v>78</v>
      </c>
      <c r="AV2961" s="14" t="s">
        <v>78</v>
      </c>
      <c r="AW2961" s="14" t="s">
        <v>32</v>
      </c>
      <c r="AX2961" s="14" t="s">
        <v>69</v>
      </c>
      <c r="AY2961" s="254" t="s">
        <v>238</v>
      </c>
    </row>
    <row r="2962" s="16" customFormat="1">
      <c r="A2962" s="16"/>
      <c r="B2962" s="266"/>
      <c r="C2962" s="267"/>
      <c r="D2962" s="227" t="s">
        <v>248</v>
      </c>
      <c r="E2962" s="268" t="s">
        <v>19</v>
      </c>
      <c r="F2962" s="269" t="s">
        <v>264</v>
      </c>
      <c r="G2962" s="267"/>
      <c r="H2962" s="270">
        <v>4.1299999999999999</v>
      </c>
      <c r="I2962" s="271"/>
      <c r="J2962" s="267"/>
      <c r="K2962" s="267"/>
      <c r="L2962" s="272"/>
      <c r="M2962" s="273"/>
      <c r="N2962" s="274"/>
      <c r="O2962" s="274"/>
      <c r="P2962" s="274"/>
      <c r="Q2962" s="274"/>
      <c r="R2962" s="274"/>
      <c r="S2962" s="274"/>
      <c r="T2962" s="275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76" t="s">
        <v>248</v>
      </c>
      <c r="AU2962" s="276" t="s">
        <v>78</v>
      </c>
      <c r="AV2962" s="16" t="s">
        <v>109</v>
      </c>
      <c r="AW2962" s="16" t="s">
        <v>32</v>
      </c>
      <c r="AX2962" s="16" t="s">
        <v>69</v>
      </c>
      <c r="AY2962" s="276" t="s">
        <v>238</v>
      </c>
    </row>
    <row r="2963" s="13" customFormat="1">
      <c r="A2963" s="13"/>
      <c r="B2963" s="234"/>
      <c r="C2963" s="235"/>
      <c r="D2963" s="227" t="s">
        <v>248</v>
      </c>
      <c r="E2963" s="236" t="s">
        <v>19</v>
      </c>
      <c r="F2963" s="237" t="s">
        <v>533</v>
      </c>
      <c r="G2963" s="235"/>
      <c r="H2963" s="236" t="s">
        <v>19</v>
      </c>
      <c r="I2963" s="238"/>
      <c r="J2963" s="235"/>
      <c r="K2963" s="235"/>
      <c r="L2963" s="239"/>
      <c r="M2963" s="240"/>
      <c r="N2963" s="241"/>
      <c r="O2963" s="241"/>
      <c r="P2963" s="241"/>
      <c r="Q2963" s="241"/>
      <c r="R2963" s="241"/>
      <c r="S2963" s="241"/>
      <c r="T2963" s="242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3" t="s">
        <v>248</v>
      </c>
      <c r="AU2963" s="243" t="s">
        <v>78</v>
      </c>
      <c r="AV2963" s="13" t="s">
        <v>76</v>
      </c>
      <c r="AW2963" s="13" t="s">
        <v>32</v>
      </c>
      <c r="AX2963" s="13" t="s">
        <v>69</v>
      </c>
      <c r="AY2963" s="243" t="s">
        <v>238</v>
      </c>
    </row>
    <row r="2964" s="13" customFormat="1">
      <c r="A2964" s="13"/>
      <c r="B2964" s="234"/>
      <c r="C2964" s="235"/>
      <c r="D2964" s="227" t="s">
        <v>248</v>
      </c>
      <c r="E2964" s="236" t="s">
        <v>19</v>
      </c>
      <c r="F2964" s="237" t="s">
        <v>2648</v>
      </c>
      <c r="G2964" s="235"/>
      <c r="H2964" s="236" t="s">
        <v>19</v>
      </c>
      <c r="I2964" s="238"/>
      <c r="J2964" s="235"/>
      <c r="K2964" s="235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248</v>
      </c>
      <c r="AU2964" s="243" t="s">
        <v>78</v>
      </c>
      <c r="AV2964" s="13" t="s">
        <v>76</v>
      </c>
      <c r="AW2964" s="13" t="s">
        <v>32</v>
      </c>
      <c r="AX2964" s="13" t="s">
        <v>69</v>
      </c>
      <c r="AY2964" s="243" t="s">
        <v>238</v>
      </c>
    </row>
    <row r="2965" s="14" customFormat="1">
      <c r="A2965" s="14"/>
      <c r="B2965" s="244"/>
      <c r="C2965" s="245"/>
      <c r="D2965" s="227" t="s">
        <v>248</v>
      </c>
      <c r="E2965" s="246" t="s">
        <v>19</v>
      </c>
      <c r="F2965" s="247" t="s">
        <v>2649</v>
      </c>
      <c r="G2965" s="245"/>
      <c r="H2965" s="248">
        <v>3.75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248</v>
      </c>
      <c r="AU2965" s="254" t="s">
        <v>78</v>
      </c>
      <c r="AV2965" s="14" t="s">
        <v>78</v>
      </c>
      <c r="AW2965" s="14" t="s">
        <v>32</v>
      </c>
      <c r="AX2965" s="14" t="s">
        <v>69</v>
      </c>
      <c r="AY2965" s="254" t="s">
        <v>238</v>
      </c>
    </row>
    <row r="2966" s="16" customFormat="1">
      <c r="A2966" s="16"/>
      <c r="B2966" s="266"/>
      <c r="C2966" s="267"/>
      <c r="D2966" s="227" t="s">
        <v>248</v>
      </c>
      <c r="E2966" s="268" t="s">
        <v>19</v>
      </c>
      <c r="F2966" s="269" t="s">
        <v>561</v>
      </c>
      <c r="G2966" s="267"/>
      <c r="H2966" s="270">
        <v>3.75</v>
      </c>
      <c r="I2966" s="271"/>
      <c r="J2966" s="267"/>
      <c r="K2966" s="267"/>
      <c r="L2966" s="272"/>
      <c r="M2966" s="273"/>
      <c r="N2966" s="274"/>
      <c r="O2966" s="274"/>
      <c r="P2966" s="274"/>
      <c r="Q2966" s="274"/>
      <c r="R2966" s="274"/>
      <c r="S2966" s="274"/>
      <c r="T2966" s="275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76" t="s">
        <v>248</v>
      </c>
      <c r="AU2966" s="276" t="s">
        <v>78</v>
      </c>
      <c r="AV2966" s="16" t="s">
        <v>109</v>
      </c>
      <c r="AW2966" s="16" t="s">
        <v>32</v>
      </c>
      <c r="AX2966" s="16" t="s">
        <v>69</v>
      </c>
      <c r="AY2966" s="276" t="s">
        <v>238</v>
      </c>
    </row>
    <row r="2967" s="13" customFormat="1">
      <c r="A2967" s="13"/>
      <c r="B2967" s="234"/>
      <c r="C2967" s="235"/>
      <c r="D2967" s="227" t="s">
        <v>248</v>
      </c>
      <c r="E2967" s="236" t="s">
        <v>19</v>
      </c>
      <c r="F2967" s="237" t="s">
        <v>321</v>
      </c>
      <c r="G2967" s="235"/>
      <c r="H2967" s="236" t="s">
        <v>19</v>
      </c>
      <c r="I2967" s="238"/>
      <c r="J2967" s="235"/>
      <c r="K2967" s="235"/>
      <c r="L2967" s="239"/>
      <c r="M2967" s="240"/>
      <c r="N2967" s="241"/>
      <c r="O2967" s="241"/>
      <c r="P2967" s="241"/>
      <c r="Q2967" s="241"/>
      <c r="R2967" s="241"/>
      <c r="S2967" s="241"/>
      <c r="T2967" s="242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3" t="s">
        <v>248</v>
      </c>
      <c r="AU2967" s="243" t="s">
        <v>78</v>
      </c>
      <c r="AV2967" s="13" t="s">
        <v>76</v>
      </c>
      <c r="AW2967" s="13" t="s">
        <v>32</v>
      </c>
      <c r="AX2967" s="13" t="s">
        <v>69</v>
      </c>
      <c r="AY2967" s="243" t="s">
        <v>238</v>
      </c>
    </row>
    <row r="2968" s="13" customFormat="1">
      <c r="A2968" s="13"/>
      <c r="B2968" s="234"/>
      <c r="C2968" s="235"/>
      <c r="D2968" s="227" t="s">
        <v>248</v>
      </c>
      <c r="E2968" s="236" t="s">
        <v>19</v>
      </c>
      <c r="F2968" s="237" t="s">
        <v>2650</v>
      </c>
      <c r="G2968" s="235"/>
      <c r="H2968" s="236" t="s">
        <v>19</v>
      </c>
      <c r="I2968" s="238"/>
      <c r="J2968" s="235"/>
      <c r="K2968" s="235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248</v>
      </c>
      <c r="AU2968" s="243" t="s">
        <v>78</v>
      </c>
      <c r="AV2968" s="13" t="s">
        <v>76</v>
      </c>
      <c r="AW2968" s="13" t="s">
        <v>32</v>
      </c>
      <c r="AX2968" s="13" t="s">
        <v>69</v>
      </c>
      <c r="AY2968" s="243" t="s">
        <v>238</v>
      </c>
    </row>
    <row r="2969" s="14" customFormat="1">
      <c r="A2969" s="14"/>
      <c r="B2969" s="244"/>
      <c r="C2969" s="245"/>
      <c r="D2969" s="227" t="s">
        <v>248</v>
      </c>
      <c r="E2969" s="246" t="s">
        <v>19</v>
      </c>
      <c r="F2969" s="247" t="s">
        <v>2651</v>
      </c>
      <c r="G2969" s="245"/>
      <c r="H2969" s="248">
        <v>4.8125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248</v>
      </c>
      <c r="AU2969" s="254" t="s">
        <v>78</v>
      </c>
      <c r="AV2969" s="14" t="s">
        <v>78</v>
      </c>
      <c r="AW2969" s="14" t="s">
        <v>32</v>
      </c>
      <c r="AX2969" s="14" t="s">
        <v>69</v>
      </c>
      <c r="AY2969" s="254" t="s">
        <v>238</v>
      </c>
    </row>
    <row r="2970" s="16" customFormat="1">
      <c r="A2970" s="16"/>
      <c r="B2970" s="266"/>
      <c r="C2970" s="267"/>
      <c r="D2970" s="227" t="s">
        <v>248</v>
      </c>
      <c r="E2970" s="268" t="s">
        <v>19</v>
      </c>
      <c r="F2970" s="269" t="s">
        <v>561</v>
      </c>
      <c r="G2970" s="267"/>
      <c r="H2970" s="270">
        <v>4.8125</v>
      </c>
      <c r="I2970" s="271"/>
      <c r="J2970" s="267"/>
      <c r="K2970" s="267"/>
      <c r="L2970" s="272"/>
      <c r="M2970" s="273"/>
      <c r="N2970" s="274"/>
      <c r="O2970" s="274"/>
      <c r="P2970" s="274"/>
      <c r="Q2970" s="274"/>
      <c r="R2970" s="274"/>
      <c r="S2970" s="274"/>
      <c r="T2970" s="275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T2970" s="276" t="s">
        <v>248</v>
      </c>
      <c r="AU2970" s="276" t="s">
        <v>78</v>
      </c>
      <c r="AV2970" s="16" t="s">
        <v>109</v>
      </c>
      <c r="AW2970" s="16" t="s">
        <v>32</v>
      </c>
      <c r="AX2970" s="16" t="s">
        <v>69</v>
      </c>
      <c r="AY2970" s="276" t="s">
        <v>238</v>
      </c>
    </row>
    <row r="2971" s="15" customFormat="1">
      <c r="A2971" s="15"/>
      <c r="B2971" s="255"/>
      <c r="C2971" s="256"/>
      <c r="D2971" s="227" t="s">
        <v>248</v>
      </c>
      <c r="E2971" s="257" t="s">
        <v>19</v>
      </c>
      <c r="F2971" s="258" t="s">
        <v>253</v>
      </c>
      <c r="G2971" s="256"/>
      <c r="H2971" s="259">
        <v>12.692500000000001</v>
      </c>
      <c r="I2971" s="260"/>
      <c r="J2971" s="256"/>
      <c r="K2971" s="256"/>
      <c r="L2971" s="261"/>
      <c r="M2971" s="262"/>
      <c r="N2971" s="263"/>
      <c r="O2971" s="263"/>
      <c r="P2971" s="263"/>
      <c r="Q2971" s="263"/>
      <c r="R2971" s="263"/>
      <c r="S2971" s="263"/>
      <c r="T2971" s="264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T2971" s="265" t="s">
        <v>248</v>
      </c>
      <c r="AU2971" s="265" t="s">
        <v>78</v>
      </c>
      <c r="AV2971" s="15" t="s">
        <v>244</v>
      </c>
      <c r="AW2971" s="15" t="s">
        <v>32</v>
      </c>
      <c r="AX2971" s="15" t="s">
        <v>76</v>
      </c>
      <c r="AY2971" s="265" t="s">
        <v>238</v>
      </c>
    </row>
    <row r="2972" s="2" customFormat="1" ht="16.5" customHeight="1">
      <c r="A2972" s="39"/>
      <c r="B2972" s="40"/>
      <c r="C2972" s="214" t="s">
        <v>2652</v>
      </c>
      <c r="D2972" s="214" t="s">
        <v>240</v>
      </c>
      <c r="E2972" s="215" t="s">
        <v>2653</v>
      </c>
      <c r="F2972" s="216" t="s">
        <v>2654</v>
      </c>
      <c r="G2972" s="217" t="s">
        <v>112</v>
      </c>
      <c r="H2972" s="218">
        <v>4.8129999999999997</v>
      </c>
      <c r="I2972" s="219"/>
      <c r="J2972" s="220">
        <f>ROUND(I2972*H2972,2)</f>
        <v>0</v>
      </c>
      <c r="K2972" s="216" t="s">
        <v>243</v>
      </c>
      <c r="L2972" s="45"/>
      <c r="M2972" s="221" t="s">
        <v>19</v>
      </c>
      <c r="N2972" s="222" t="s">
        <v>40</v>
      </c>
      <c r="O2972" s="85"/>
      <c r="P2972" s="223">
        <f>O2972*H2972</f>
        <v>0</v>
      </c>
      <c r="Q2972" s="223">
        <v>1.0000000000000001E-05</v>
      </c>
      <c r="R2972" s="223">
        <f>Q2972*H2972</f>
        <v>4.8130000000000002E-05</v>
      </c>
      <c r="S2972" s="223">
        <v>0</v>
      </c>
      <c r="T2972" s="224">
        <f>S2972*H2972</f>
        <v>0</v>
      </c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39"/>
      <c r="AE2972" s="39"/>
      <c r="AR2972" s="225" t="s">
        <v>295</v>
      </c>
      <c r="AT2972" s="225" t="s">
        <v>240</v>
      </c>
      <c r="AU2972" s="225" t="s">
        <v>78</v>
      </c>
      <c r="AY2972" s="18" t="s">
        <v>238</v>
      </c>
      <c r="BE2972" s="226">
        <f>IF(N2972="základní",J2972,0)</f>
        <v>0</v>
      </c>
      <c r="BF2972" s="226">
        <f>IF(N2972="snížená",J2972,0)</f>
        <v>0</v>
      </c>
      <c r="BG2972" s="226">
        <f>IF(N2972="zákl. přenesená",J2972,0)</f>
        <v>0</v>
      </c>
      <c r="BH2972" s="226">
        <f>IF(N2972="sníž. přenesená",J2972,0)</f>
        <v>0</v>
      </c>
      <c r="BI2972" s="226">
        <f>IF(N2972="nulová",J2972,0)</f>
        <v>0</v>
      </c>
      <c r="BJ2972" s="18" t="s">
        <v>76</v>
      </c>
      <c r="BK2972" s="226">
        <f>ROUND(I2972*H2972,2)</f>
        <v>0</v>
      </c>
      <c r="BL2972" s="18" t="s">
        <v>295</v>
      </c>
      <c r="BM2972" s="225" t="s">
        <v>2655</v>
      </c>
    </row>
    <row r="2973" s="2" customFormat="1">
      <c r="A2973" s="39"/>
      <c r="B2973" s="40"/>
      <c r="C2973" s="41"/>
      <c r="D2973" s="227" t="s">
        <v>245</v>
      </c>
      <c r="E2973" s="41"/>
      <c r="F2973" s="228" t="s">
        <v>2654</v>
      </c>
      <c r="G2973" s="41"/>
      <c r="H2973" s="41"/>
      <c r="I2973" s="229"/>
      <c r="J2973" s="41"/>
      <c r="K2973" s="41"/>
      <c r="L2973" s="45"/>
      <c r="M2973" s="230"/>
      <c r="N2973" s="231"/>
      <c r="O2973" s="85"/>
      <c r="P2973" s="85"/>
      <c r="Q2973" s="85"/>
      <c r="R2973" s="85"/>
      <c r="S2973" s="85"/>
      <c r="T2973" s="86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39"/>
      <c r="AE2973" s="39"/>
      <c r="AT2973" s="18" t="s">
        <v>245</v>
      </c>
      <c r="AU2973" s="18" t="s">
        <v>78</v>
      </c>
    </row>
    <row r="2974" s="2" customFormat="1">
      <c r="A2974" s="39"/>
      <c r="B2974" s="40"/>
      <c r="C2974" s="41"/>
      <c r="D2974" s="232" t="s">
        <v>246</v>
      </c>
      <c r="E2974" s="41"/>
      <c r="F2974" s="233" t="s">
        <v>2656</v>
      </c>
      <c r="G2974" s="41"/>
      <c r="H2974" s="41"/>
      <c r="I2974" s="229"/>
      <c r="J2974" s="41"/>
      <c r="K2974" s="41"/>
      <c r="L2974" s="45"/>
      <c r="M2974" s="230"/>
      <c r="N2974" s="231"/>
      <c r="O2974" s="85"/>
      <c r="P2974" s="85"/>
      <c r="Q2974" s="85"/>
      <c r="R2974" s="85"/>
      <c r="S2974" s="85"/>
      <c r="T2974" s="86"/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39"/>
      <c r="AE2974" s="39"/>
      <c r="AT2974" s="18" t="s">
        <v>246</v>
      </c>
      <c r="AU2974" s="18" t="s">
        <v>78</v>
      </c>
    </row>
    <row r="2975" s="13" customFormat="1">
      <c r="A2975" s="13"/>
      <c r="B2975" s="234"/>
      <c r="C2975" s="235"/>
      <c r="D2975" s="227" t="s">
        <v>248</v>
      </c>
      <c r="E2975" s="236" t="s">
        <v>19</v>
      </c>
      <c r="F2975" s="237" t="s">
        <v>321</v>
      </c>
      <c r="G2975" s="235"/>
      <c r="H2975" s="236" t="s">
        <v>19</v>
      </c>
      <c r="I2975" s="238"/>
      <c r="J2975" s="235"/>
      <c r="K2975" s="235"/>
      <c r="L2975" s="239"/>
      <c r="M2975" s="240"/>
      <c r="N2975" s="241"/>
      <c r="O2975" s="241"/>
      <c r="P2975" s="241"/>
      <c r="Q2975" s="241"/>
      <c r="R2975" s="241"/>
      <c r="S2975" s="241"/>
      <c r="T2975" s="242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3" t="s">
        <v>248</v>
      </c>
      <c r="AU2975" s="243" t="s">
        <v>78</v>
      </c>
      <c r="AV2975" s="13" t="s">
        <v>76</v>
      </c>
      <c r="AW2975" s="13" t="s">
        <v>32</v>
      </c>
      <c r="AX2975" s="13" t="s">
        <v>69</v>
      </c>
      <c r="AY2975" s="243" t="s">
        <v>238</v>
      </c>
    </row>
    <row r="2976" s="13" customFormat="1">
      <c r="A2976" s="13"/>
      <c r="B2976" s="234"/>
      <c r="C2976" s="235"/>
      <c r="D2976" s="227" t="s">
        <v>248</v>
      </c>
      <c r="E2976" s="236" t="s">
        <v>19</v>
      </c>
      <c r="F2976" s="237" t="s">
        <v>2650</v>
      </c>
      <c r="G2976" s="235"/>
      <c r="H2976" s="236" t="s">
        <v>19</v>
      </c>
      <c r="I2976" s="238"/>
      <c r="J2976" s="235"/>
      <c r="K2976" s="235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248</v>
      </c>
      <c r="AU2976" s="243" t="s">
        <v>78</v>
      </c>
      <c r="AV2976" s="13" t="s">
        <v>76</v>
      </c>
      <c r="AW2976" s="13" t="s">
        <v>32</v>
      </c>
      <c r="AX2976" s="13" t="s">
        <v>69</v>
      </c>
      <c r="AY2976" s="243" t="s">
        <v>238</v>
      </c>
    </row>
    <row r="2977" s="14" customFormat="1">
      <c r="A2977" s="14"/>
      <c r="B2977" s="244"/>
      <c r="C2977" s="245"/>
      <c r="D2977" s="227" t="s">
        <v>248</v>
      </c>
      <c r="E2977" s="246" t="s">
        <v>19</v>
      </c>
      <c r="F2977" s="247" t="s">
        <v>2651</v>
      </c>
      <c r="G2977" s="245"/>
      <c r="H2977" s="248">
        <v>4.8125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248</v>
      </c>
      <c r="AU2977" s="254" t="s">
        <v>78</v>
      </c>
      <c r="AV2977" s="14" t="s">
        <v>78</v>
      </c>
      <c r="AW2977" s="14" t="s">
        <v>32</v>
      </c>
      <c r="AX2977" s="14" t="s">
        <v>69</v>
      </c>
      <c r="AY2977" s="254" t="s">
        <v>238</v>
      </c>
    </row>
    <row r="2978" s="15" customFormat="1">
      <c r="A2978" s="15"/>
      <c r="B2978" s="255"/>
      <c r="C2978" s="256"/>
      <c r="D2978" s="227" t="s">
        <v>248</v>
      </c>
      <c r="E2978" s="257" t="s">
        <v>19</v>
      </c>
      <c r="F2978" s="258" t="s">
        <v>253</v>
      </c>
      <c r="G2978" s="256"/>
      <c r="H2978" s="259">
        <v>4.8125</v>
      </c>
      <c r="I2978" s="260"/>
      <c r="J2978" s="256"/>
      <c r="K2978" s="256"/>
      <c r="L2978" s="261"/>
      <c r="M2978" s="262"/>
      <c r="N2978" s="263"/>
      <c r="O2978" s="263"/>
      <c r="P2978" s="263"/>
      <c r="Q2978" s="263"/>
      <c r="R2978" s="263"/>
      <c r="S2978" s="263"/>
      <c r="T2978" s="264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T2978" s="265" t="s">
        <v>248</v>
      </c>
      <c r="AU2978" s="265" t="s">
        <v>78</v>
      </c>
      <c r="AV2978" s="15" t="s">
        <v>244</v>
      </c>
      <c r="AW2978" s="15" t="s">
        <v>32</v>
      </c>
      <c r="AX2978" s="15" t="s">
        <v>76</v>
      </c>
      <c r="AY2978" s="265" t="s">
        <v>238</v>
      </c>
    </row>
    <row r="2979" s="2" customFormat="1" ht="21.75" customHeight="1">
      <c r="A2979" s="39"/>
      <c r="B2979" s="40"/>
      <c r="C2979" s="214" t="s">
        <v>2106</v>
      </c>
      <c r="D2979" s="214" t="s">
        <v>240</v>
      </c>
      <c r="E2979" s="215" t="s">
        <v>2657</v>
      </c>
      <c r="F2979" s="216" t="s">
        <v>2658</v>
      </c>
      <c r="G2979" s="217" t="s">
        <v>1253</v>
      </c>
      <c r="H2979" s="218">
        <v>4</v>
      </c>
      <c r="I2979" s="219"/>
      <c r="J2979" s="220">
        <f>ROUND(I2979*H2979,2)</f>
        <v>0</v>
      </c>
      <c r="K2979" s="216" t="s">
        <v>581</v>
      </c>
      <c r="L2979" s="45"/>
      <c r="M2979" s="221" t="s">
        <v>19</v>
      </c>
      <c r="N2979" s="222" t="s">
        <v>40</v>
      </c>
      <c r="O2979" s="85"/>
      <c r="P2979" s="223">
        <f>O2979*H2979</f>
        <v>0</v>
      </c>
      <c r="Q2979" s="223">
        <v>5.5415000000000002E-06</v>
      </c>
      <c r="R2979" s="223">
        <f>Q2979*H2979</f>
        <v>2.2166000000000001E-05</v>
      </c>
      <c r="S2979" s="223">
        <v>0</v>
      </c>
      <c r="T2979" s="224">
        <f>S2979*H2979</f>
        <v>0</v>
      </c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  <c r="AR2979" s="225" t="s">
        <v>295</v>
      </c>
      <c r="AT2979" s="225" t="s">
        <v>240</v>
      </c>
      <c r="AU2979" s="225" t="s">
        <v>78</v>
      </c>
      <c r="AY2979" s="18" t="s">
        <v>238</v>
      </c>
      <c r="BE2979" s="226">
        <f>IF(N2979="základní",J2979,0)</f>
        <v>0</v>
      </c>
      <c r="BF2979" s="226">
        <f>IF(N2979="snížená",J2979,0)</f>
        <v>0</v>
      </c>
      <c r="BG2979" s="226">
        <f>IF(N2979="zákl. přenesená",J2979,0)</f>
        <v>0</v>
      </c>
      <c r="BH2979" s="226">
        <f>IF(N2979="sníž. přenesená",J2979,0)</f>
        <v>0</v>
      </c>
      <c r="BI2979" s="226">
        <f>IF(N2979="nulová",J2979,0)</f>
        <v>0</v>
      </c>
      <c r="BJ2979" s="18" t="s">
        <v>76</v>
      </c>
      <c r="BK2979" s="226">
        <f>ROUND(I2979*H2979,2)</f>
        <v>0</v>
      </c>
      <c r="BL2979" s="18" t="s">
        <v>295</v>
      </c>
      <c r="BM2979" s="225" t="s">
        <v>2659</v>
      </c>
    </row>
    <row r="2980" s="2" customFormat="1">
      <c r="A2980" s="39"/>
      <c r="B2980" s="40"/>
      <c r="C2980" s="41"/>
      <c r="D2980" s="227" t="s">
        <v>245</v>
      </c>
      <c r="E2980" s="41"/>
      <c r="F2980" s="228" t="s">
        <v>2658</v>
      </c>
      <c r="G2980" s="41"/>
      <c r="H2980" s="41"/>
      <c r="I2980" s="229"/>
      <c r="J2980" s="41"/>
      <c r="K2980" s="41"/>
      <c r="L2980" s="45"/>
      <c r="M2980" s="230"/>
      <c r="N2980" s="231"/>
      <c r="O2980" s="85"/>
      <c r="P2980" s="85"/>
      <c r="Q2980" s="85"/>
      <c r="R2980" s="85"/>
      <c r="S2980" s="85"/>
      <c r="T2980" s="86"/>
      <c r="U2980" s="39"/>
      <c r="V2980" s="39"/>
      <c r="W2980" s="39"/>
      <c r="X2980" s="39"/>
      <c r="Y2980" s="39"/>
      <c r="Z2980" s="39"/>
      <c r="AA2980" s="39"/>
      <c r="AB2980" s="39"/>
      <c r="AC2980" s="39"/>
      <c r="AD2980" s="39"/>
      <c r="AE2980" s="39"/>
      <c r="AT2980" s="18" t="s">
        <v>245</v>
      </c>
      <c r="AU2980" s="18" t="s">
        <v>78</v>
      </c>
    </row>
    <row r="2981" s="13" customFormat="1">
      <c r="A2981" s="13"/>
      <c r="B2981" s="234"/>
      <c r="C2981" s="235"/>
      <c r="D2981" s="227" t="s">
        <v>248</v>
      </c>
      <c r="E2981" s="236" t="s">
        <v>19</v>
      </c>
      <c r="F2981" s="237" t="s">
        <v>321</v>
      </c>
      <c r="G2981" s="235"/>
      <c r="H2981" s="236" t="s">
        <v>19</v>
      </c>
      <c r="I2981" s="238"/>
      <c r="J2981" s="235"/>
      <c r="K2981" s="235"/>
      <c r="L2981" s="239"/>
      <c r="M2981" s="240"/>
      <c r="N2981" s="241"/>
      <c r="O2981" s="241"/>
      <c r="P2981" s="241"/>
      <c r="Q2981" s="241"/>
      <c r="R2981" s="241"/>
      <c r="S2981" s="241"/>
      <c r="T2981" s="242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3" t="s">
        <v>248</v>
      </c>
      <c r="AU2981" s="243" t="s">
        <v>78</v>
      </c>
      <c r="AV2981" s="13" t="s">
        <v>76</v>
      </c>
      <c r="AW2981" s="13" t="s">
        <v>32</v>
      </c>
      <c r="AX2981" s="13" t="s">
        <v>69</v>
      </c>
      <c r="AY2981" s="243" t="s">
        <v>238</v>
      </c>
    </row>
    <row r="2982" s="13" customFormat="1">
      <c r="A2982" s="13"/>
      <c r="B2982" s="234"/>
      <c r="C2982" s="235"/>
      <c r="D2982" s="227" t="s">
        <v>248</v>
      </c>
      <c r="E2982" s="236" t="s">
        <v>19</v>
      </c>
      <c r="F2982" s="237" t="s">
        <v>2650</v>
      </c>
      <c r="G2982" s="235"/>
      <c r="H2982" s="236" t="s">
        <v>19</v>
      </c>
      <c r="I2982" s="238"/>
      <c r="J2982" s="235"/>
      <c r="K2982" s="235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248</v>
      </c>
      <c r="AU2982" s="243" t="s">
        <v>78</v>
      </c>
      <c r="AV2982" s="13" t="s">
        <v>76</v>
      </c>
      <c r="AW2982" s="13" t="s">
        <v>32</v>
      </c>
      <c r="AX2982" s="13" t="s">
        <v>69</v>
      </c>
      <c r="AY2982" s="243" t="s">
        <v>238</v>
      </c>
    </row>
    <row r="2983" s="14" customFormat="1">
      <c r="A2983" s="14"/>
      <c r="B2983" s="244"/>
      <c r="C2983" s="245"/>
      <c r="D2983" s="227" t="s">
        <v>248</v>
      </c>
      <c r="E2983" s="246" t="s">
        <v>19</v>
      </c>
      <c r="F2983" s="247" t="s">
        <v>244</v>
      </c>
      <c r="G2983" s="245"/>
      <c r="H2983" s="248">
        <v>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248</v>
      </c>
      <c r="AU2983" s="254" t="s">
        <v>78</v>
      </c>
      <c r="AV2983" s="14" t="s">
        <v>78</v>
      </c>
      <c r="AW2983" s="14" t="s">
        <v>32</v>
      </c>
      <c r="AX2983" s="14" t="s">
        <v>69</v>
      </c>
      <c r="AY2983" s="254" t="s">
        <v>238</v>
      </c>
    </row>
    <row r="2984" s="15" customFormat="1">
      <c r="A2984" s="15"/>
      <c r="B2984" s="255"/>
      <c r="C2984" s="256"/>
      <c r="D2984" s="227" t="s">
        <v>248</v>
      </c>
      <c r="E2984" s="257" t="s">
        <v>19</v>
      </c>
      <c r="F2984" s="258" t="s">
        <v>253</v>
      </c>
      <c r="G2984" s="256"/>
      <c r="H2984" s="259">
        <v>4</v>
      </c>
      <c r="I2984" s="260"/>
      <c r="J2984" s="256"/>
      <c r="K2984" s="256"/>
      <c r="L2984" s="261"/>
      <c r="M2984" s="262"/>
      <c r="N2984" s="263"/>
      <c r="O2984" s="263"/>
      <c r="P2984" s="263"/>
      <c r="Q2984" s="263"/>
      <c r="R2984" s="263"/>
      <c r="S2984" s="263"/>
      <c r="T2984" s="264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65" t="s">
        <v>248</v>
      </c>
      <c r="AU2984" s="265" t="s">
        <v>78</v>
      </c>
      <c r="AV2984" s="15" t="s">
        <v>244</v>
      </c>
      <c r="AW2984" s="15" t="s">
        <v>32</v>
      </c>
      <c r="AX2984" s="15" t="s">
        <v>76</v>
      </c>
      <c r="AY2984" s="265" t="s">
        <v>238</v>
      </c>
    </row>
    <row r="2985" s="2" customFormat="1" ht="55.5" customHeight="1">
      <c r="A2985" s="39"/>
      <c r="B2985" s="40"/>
      <c r="C2985" s="214" t="s">
        <v>2660</v>
      </c>
      <c r="D2985" s="214" t="s">
        <v>240</v>
      </c>
      <c r="E2985" s="215" t="s">
        <v>2661</v>
      </c>
      <c r="F2985" s="216" t="s">
        <v>2662</v>
      </c>
      <c r="G2985" s="217" t="s">
        <v>2561</v>
      </c>
      <c r="H2985" s="218">
        <v>1</v>
      </c>
      <c r="I2985" s="219"/>
      <c r="J2985" s="220">
        <f>ROUND(I2985*H2985,2)</f>
        <v>0</v>
      </c>
      <c r="K2985" s="216" t="s">
        <v>243</v>
      </c>
      <c r="L2985" s="45"/>
      <c r="M2985" s="221" t="s">
        <v>19</v>
      </c>
      <c r="N2985" s="222" t="s">
        <v>40</v>
      </c>
      <c r="O2985" s="85"/>
      <c r="P2985" s="223">
        <f>O2985*H2985</f>
        <v>0</v>
      </c>
      <c r="Q2985" s="223">
        <v>0.00011</v>
      </c>
      <c r="R2985" s="223">
        <f>Q2985*H2985</f>
        <v>0.00011</v>
      </c>
      <c r="S2985" s="223">
        <v>0</v>
      </c>
      <c r="T2985" s="224">
        <f>S2985*H2985</f>
        <v>0</v>
      </c>
      <c r="U2985" s="39"/>
      <c r="V2985" s="39"/>
      <c r="W2985" s="39"/>
      <c r="X2985" s="39"/>
      <c r="Y2985" s="39"/>
      <c r="Z2985" s="39"/>
      <c r="AA2985" s="39"/>
      <c r="AB2985" s="39"/>
      <c r="AC2985" s="39"/>
      <c r="AD2985" s="39"/>
      <c r="AE2985" s="39"/>
      <c r="AR2985" s="225" t="s">
        <v>295</v>
      </c>
      <c r="AT2985" s="225" t="s">
        <v>240</v>
      </c>
      <c r="AU2985" s="225" t="s">
        <v>78</v>
      </c>
      <c r="AY2985" s="18" t="s">
        <v>238</v>
      </c>
      <c r="BE2985" s="226">
        <f>IF(N2985="základní",J2985,0)</f>
        <v>0</v>
      </c>
      <c r="BF2985" s="226">
        <f>IF(N2985="snížená",J2985,0)</f>
        <v>0</v>
      </c>
      <c r="BG2985" s="226">
        <f>IF(N2985="zákl. přenesená",J2985,0)</f>
        <v>0</v>
      </c>
      <c r="BH2985" s="226">
        <f>IF(N2985="sníž. přenesená",J2985,0)</f>
        <v>0</v>
      </c>
      <c r="BI2985" s="226">
        <f>IF(N2985="nulová",J2985,0)</f>
        <v>0</v>
      </c>
      <c r="BJ2985" s="18" t="s">
        <v>76</v>
      </c>
      <c r="BK2985" s="226">
        <f>ROUND(I2985*H2985,2)</f>
        <v>0</v>
      </c>
      <c r="BL2985" s="18" t="s">
        <v>295</v>
      </c>
      <c r="BM2985" s="225" t="s">
        <v>2663</v>
      </c>
    </row>
    <row r="2986" s="2" customFormat="1">
      <c r="A2986" s="39"/>
      <c r="B2986" s="40"/>
      <c r="C2986" s="41"/>
      <c r="D2986" s="227" t="s">
        <v>245</v>
      </c>
      <c r="E2986" s="41"/>
      <c r="F2986" s="228" t="s">
        <v>2662</v>
      </c>
      <c r="G2986" s="41"/>
      <c r="H2986" s="41"/>
      <c r="I2986" s="229"/>
      <c r="J2986" s="41"/>
      <c r="K2986" s="41"/>
      <c r="L2986" s="45"/>
      <c r="M2986" s="230"/>
      <c r="N2986" s="231"/>
      <c r="O2986" s="85"/>
      <c r="P2986" s="85"/>
      <c r="Q2986" s="85"/>
      <c r="R2986" s="85"/>
      <c r="S2986" s="85"/>
      <c r="T2986" s="86"/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T2986" s="18" t="s">
        <v>245</v>
      </c>
      <c r="AU2986" s="18" t="s">
        <v>78</v>
      </c>
    </row>
    <row r="2987" s="2" customFormat="1">
      <c r="A2987" s="39"/>
      <c r="B2987" s="40"/>
      <c r="C2987" s="41"/>
      <c r="D2987" s="232" t="s">
        <v>246</v>
      </c>
      <c r="E2987" s="41"/>
      <c r="F2987" s="233" t="s">
        <v>2664</v>
      </c>
      <c r="G2987" s="41"/>
      <c r="H2987" s="41"/>
      <c r="I2987" s="229"/>
      <c r="J2987" s="41"/>
      <c r="K2987" s="41"/>
      <c r="L2987" s="45"/>
      <c r="M2987" s="230"/>
      <c r="N2987" s="231"/>
      <c r="O2987" s="85"/>
      <c r="P2987" s="85"/>
      <c r="Q2987" s="85"/>
      <c r="R2987" s="85"/>
      <c r="S2987" s="85"/>
      <c r="T2987" s="86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T2987" s="18" t="s">
        <v>246</v>
      </c>
      <c r="AU2987" s="18" t="s">
        <v>78</v>
      </c>
    </row>
    <row r="2988" s="2" customFormat="1" ht="16.5" customHeight="1">
      <c r="A2988" s="39"/>
      <c r="B2988" s="40"/>
      <c r="C2988" s="214" t="s">
        <v>2113</v>
      </c>
      <c r="D2988" s="214" t="s">
        <v>240</v>
      </c>
      <c r="E2988" s="215" t="s">
        <v>2665</v>
      </c>
      <c r="F2988" s="216" t="s">
        <v>2666</v>
      </c>
      <c r="G2988" s="217" t="s">
        <v>281</v>
      </c>
      <c r="H2988" s="218">
        <v>1</v>
      </c>
      <c r="I2988" s="219"/>
      <c r="J2988" s="220">
        <f>ROUND(I2988*H2988,2)</f>
        <v>0</v>
      </c>
      <c r="K2988" s="216" t="s">
        <v>581</v>
      </c>
      <c r="L2988" s="45"/>
      <c r="M2988" s="221" t="s">
        <v>19</v>
      </c>
      <c r="N2988" s="222" t="s">
        <v>40</v>
      </c>
      <c r="O2988" s="85"/>
      <c r="P2988" s="223">
        <f>O2988*H2988</f>
        <v>0</v>
      </c>
      <c r="Q2988" s="223">
        <v>0.014999999999999999</v>
      </c>
      <c r="R2988" s="223">
        <f>Q2988*H2988</f>
        <v>0.014999999999999999</v>
      </c>
      <c r="S2988" s="223">
        <v>0</v>
      </c>
      <c r="T2988" s="224">
        <f>S2988*H2988</f>
        <v>0</v>
      </c>
      <c r="U2988" s="39"/>
      <c r="V2988" s="39"/>
      <c r="W2988" s="39"/>
      <c r="X2988" s="39"/>
      <c r="Y2988" s="39"/>
      <c r="Z2988" s="39"/>
      <c r="AA2988" s="39"/>
      <c r="AB2988" s="39"/>
      <c r="AC2988" s="39"/>
      <c r="AD2988" s="39"/>
      <c r="AE2988" s="39"/>
      <c r="AR2988" s="225" t="s">
        <v>295</v>
      </c>
      <c r="AT2988" s="225" t="s">
        <v>240</v>
      </c>
      <c r="AU2988" s="225" t="s">
        <v>78</v>
      </c>
      <c r="AY2988" s="18" t="s">
        <v>238</v>
      </c>
      <c r="BE2988" s="226">
        <f>IF(N2988="základní",J2988,0)</f>
        <v>0</v>
      </c>
      <c r="BF2988" s="226">
        <f>IF(N2988="snížená",J2988,0)</f>
        <v>0</v>
      </c>
      <c r="BG2988" s="226">
        <f>IF(N2988="zákl. přenesená",J2988,0)</f>
        <v>0</v>
      </c>
      <c r="BH2988" s="226">
        <f>IF(N2988="sníž. přenesená",J2988,0)</f>
        <v>0</v>
      </c>
      <c r="BI2988" s="226">
        <f>IF(N2988="nulová",J2988,0)</f>
        <v>0</v>
      </c>
      <c r="BJ2988" s="18" t="s">
        <v>76</v>
      </c>
      <c r="BK2988" s="226">
        <f>ROUND(I2988*H2988,2)</f>
        <v>0</v>
      </c>
      <c r="BL2988" s="18" t="s">
        <v>295</v>
      </c>
      <c r="BM2988" s="225" t="s">
        <v>2667</v>
      </c>
    </row>
    <row r="2989" s="2" customFormat="1">
      <c r="A2989" s="39"/>
      <c r="B2989" s="40"/>
      <c r="C2989" s="41"/>
      <c r="D2989" s="227" t="s">
        <v>245</v>
      </c>
      <c r="E2989" s="41"/>
      <c r="F2989" s="228" t="s">
        <v>2666</v>
      </c>
      <c r="G2989" s="41"/>
      <c r="H2989" s="41"/>
      <c r="I2989" s="229"/>
      <c r="J2989" s="41"/>
      <c r="K2989" s="41"/>
      <c r="L2989" s="45"/>
      <c r="M2989" s="230"/>
      <c r="N2989" s="231"/>
      <c r="O2989" s="85"/>
      <c r="P2989" s="85"/>
      <c r="Q2989" s="85"/>
      <c r="R2989" s="85"/>
      <c r="S2989" s="85"/>
      <c r="T2989" s="86"/>
      <c r="U2989" s="39"/>
      <c r="V2989" s="39"/>
      <c r="W2989" s="39"/>
      <c r="X2989" s="39"/>
      <c r="Y2989" s="39"/>
      <c r="Z2989" s="39"/>
      <c r="AA2989" s="39"/>
      <c r="AB2989" s="39"/>
      <c r="AC2989" s="39"/>
      <c r="AD2989" s="39"/>
      <c r="AE2989" s="39"/>
      <c r="AT2989" s="18" t="s">
        <v>245</v>
      </c>
      <c r="AU2989" s="18" t="s">
        <v>78</v>
      </c>
    </row>
    <row r="2990" s="13" customFormat="1">
      <c r="A2990" s="13"/>
      <c r="B2990" s="234"/>
      <c r="C2990" s="235"/>
      <c r="D2990" s="227" t="s">
        <v>248</v>
      </c>
      <c r="E2990" s="236" t="s">
        <v>19</v>
      </c>
      <c r="F2990" s="237" t="s">
        <v>513</v>
      </c>
      <c r="G2990" s="235"/>
      <c r="H2990" s="236" t="s">
        <v>19</v>
      </c>
      <c r="I2990" s="238"/>
      <c r="J2990" s="235"/>
      <c r="K2990" s="235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248</v>
      </c>
      <c r="AU2990" s="243" t="s">
        <v>78</v>
      </c>
      <c r="AV2990" s="13" t="s">
        <v>76</v>
      </c>
      <c r="AW2990" s="13" t="s">
        <v>32</v>
      </c>
      <c r="AX2990" s="13" t="s">
        <v>69</v>
      </c>
      <c r="AY2990" s="243" t="s">
        <v>238</v>
      </c>
    </row>
    <row r="2991" s="14" customFormat="1">
      <c r="A2991" s="14"/>
      <c r="B2991" s="244"/>
      <c r="C2991" s="245"/>
      <c r="D2991" s="227" t="s">
        <v>248</v>
      </c>
      <c r="E2991" s="246" t="s">
        <v>19</v>
      </c>
      <c r="F2991" s="247" t="s">
        <v>2668</v>
      </c>
      <c r="G2991" s="245"/>
      <c r="H2991" s="248">
        <v>1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248</v>
      </c>
      <c r="AU2991" s="254" t="s">
        <v>78</v>
      </c>
      <c r="AV2991" s="14" t="s">
        <v>78</v>
      </c>
      <c r="AW2991" s="14" t="s">
        <v>32</v>
      </c>
      <c r="AX2991" s="14" t="s">
        <v>69</v>
      </c>
      <c r="AY2991" s="254" t="s">
        <v>238</v>
      </c>
    </row>
    <row r="2992" s="16" customFormat="1">
      <c r="A2992" s="16"/>
      <c r="B2992" s="266"/>
      <c r="C2992" s="267"/>
      <c r="D2992" s="227" t="s">
        <v>248</v>
      </c>
      <c r="E2992" s="268" t="s">
        <v>19</v>
      </c>
      <c r="F2992" s="269" t="s">
        <v>264</v>
      </c>
      <c r="G2992" s="267"/>
      <c r="H2992" s="270">
        <v>1</v>
      </c>
      <c r="I2992" s="271"/>
      <c r="J2992" s="267"/>
      <c r="K2992" s="267"/>
      <c r="L2992" s="272"/>
      <c r="M2992" s="273"/>
      <c r="N2992" s="274"/>
      <c r="O2992" s="274"/>
      <c r="P2992" s="274"/>
      <c r="Q2992" s="274"/>
      <c r="R2992" s="274"/>
      <c r="S2992" s="274"/>
      <c r="T2992" s="275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T2992" s="276" t="s">
        <v>248</v>
      </c>
      <c r="AU2992" s="276" t="s">
        <v>78</v>
      </c>
      <c r="AV2992" s="16" t="s">
        <v>109</v>
      </c>
      <c r="AW2992" s="16" t="s">
        <v>32</v>
      </c>
      <c r="AX2992" s="16" t="s">
        <v>69</v>
      </c>
      <c r="AY2992" s="276" t="s">
        <v>238</v>
      </c>
    </row>
    <row r="2993" s="15" customFormat="1">
      <c r="A2993" s="15"/>
      <c r="B2993" s="255"/>
      <c r="C2993" s="256"/>
      <c r="D2993" s="227" t="s">
        <v>248</v>
      </c>
      <c r="E2993" s="257" t="s">
        <v>19</v>
      </c>
      <c r="F2993" s="258" t="s">
        <v>253</v>
      </c>
      <c r="G2993" s="256"/>
      <c r="H2993" s="259">
        <v>1</v>
      </c>
      <c r="I2993" s="260"/>
      <c r="J2993" s="256"/>
      <c r="K2993" s="256"/>
      <c r="L2993" s="261"/>
      <c r="M2993" s="262"/>
      <c r="N2993" s="263"/>
      <c r="O2993" s="263"/>
      <c r="P2993" s="263"/>
      <c r="Q2993" s="263"/>
      <c r="R2993" s="263"/>
      <c r="S2993" s="263"/>
      <c r="T2993" s="264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5" t="s">
        <v>248</v>
      </c>
      <c r="AU2993" s="265" t="s">
        <v>78</v>
      </c>
      <c r="AV2993" s="15" t="s">
        <v>244</v>
      </c>
      <c r="AW2993" s="15" t="s">
        <v>32</v>
      </c>
      <c r="AX2993" s="15" t="s">
        <v>76</v>
      </c>
      <c r="AY2993" s="265" t="s">
        <v>238</v>
      </c>
    </row>
    <row r="2994" s="2" customFormat="1" ht="37.8" customHeight="1">
      <c r="A2994" s="39"/>
      <c r="B2994" s="40"/>
      <c r="C2994" s="277" t="s">
        <v>2669</v>
      </c>
      <c r="D2994" s="277" t="s">
        <v>425</v>
      </c>
      <c r="E2994" s="278" t="s">
        <v>2670</v>
      </c>
      <c r="F2994" s="279" t="s">
        <v>2671</v>
      </c>
      <c r="G2994" s="280" t="s">
        <v>2672</v>
      </c>
      <c r="H2994" s="281">
        <v>1</v>
      </c>
      <c r="I2994" s="282"/>
      <c r="J2994" s="283">
        <f>ROUND(I2994*H2994,2)</f>
        <v>0</v>
      </c>
      <c r="K2994" s="279" t="s">
        <v>581</v>
      </c>
      <c r="L2994" s="284"/>
      <c r="M2994" s="285" t="s">
        <v>19</v>
      </c>
      <c r="N2994" s="286" t="s">
        <v>40</v>
      </c>
      <c r="O2994" s="85"/>
      <c r="P2994" s="223">
        <f>O2994*H2994</f>
        <v>0</v>
      </c>
      <c r="Q2994" s="223">
        <v>0.20000000000000001</v>
      </c>
      <c r="R2994" s="223">
        <f>Q2994*H2994</f>
        <v>0.20000000000000001</v>
      </c>
      <c r="S2994" s="223">
        <v>0</v>
      </c>
      <c r="T2994" s="224">
        <f>S2994*H2994</f>
        <v>0</v>
      </c>
      <c r="U2994" s="39"/>
      <c r="V2994" s="39"/>
      <c r="W2994" s="39"/>
      <c r="X2994" s="39"/>
      <c r="Y2994" s="39"/>
      <c r="Z2994" s="39"/>
      <c r="AA2994" s="39"/>
      <c r="AB2994" s="39"/>
      <c r="AC2994" s="39"/>
      <c r="AD2994" s="39"/>
      <c r="AE2994" s="39"/>
      <c r="AR2994" s="225" t="s">
        <v>371</v>
      </c>
      <c r="AT2994" s="225" t="s">
        <v>425</v>
      </c>
      <c r="AU2994" s="225" t="s">
        <v>78</v>
      </c>
      <c r="AY2994" s="18" t="s">
        <v>238</v>
      </c>
      <c r="BE2994" s="226">
        <f>IF(N2994="základní",J2994,0)</f>
        <v>0</v>
      </c>
      <c r="BF2994" s="226">
        <f>IF(N2994="snížená",J2994,0)</f>
        <v>0</v>
      </c>
      <c r="BG2994" s="226">
        <f>IF(N2994="zákl. přenesená",J2994,0)</f>
        <v>0</v>
      </c>
      <c r="BH2994" s="226">
        <f>IF(N2994="sníž. přenesená",J2994,0)</f>
        <v>0</v>
      </c>
      <c r="BI2994" s="226">
        <f>IF(N2994="nulová",J2994,0)</f>
        <v>0</v>
      </c>
      <c r="BJ2994" s="18" t="s">
        <v>76</v>
      </c>
      <c r="BK2994" s="226">
        <f>ROUND(I2994*H2994,2)</f>
        <v>0</v>
      </c>
      <c r="BL2994" s="18" t="s">
        <v>295</v>
      </c>
      <c r="BM2994" s="225" t="s">
        <v>2673</v>
      </c>
    </row>
    <row r="2995" s="2" customFormat="1">
      <c r="A2995" s="39"/>
      <c r="B2995" s="40"/>
      <c r="C2995" s="41"/>
      <c r="D2995" s="227" t="s">
        <v>245</v>
      </c>
      <c r="E2995" s="41"/>
      <c r="F2995" s="228" t="s">
        <v>2671</v>
      </c>
      <c r="G2995" s="41"/>
      <c r="H2995" s="41"/>
      <c r="I2995" s="229"/>
      <c r="J2995" s="41"/>
      <c r="K2995" s="41"/>
      <c r="L2995" s="45"/>
      <c r="M2995" s="230"/>
      <c r="N2995" s="231"/>
      <c r="O2995" s="85"/>
      <c r="P2995" s="85"/>
      <c r="Q2995" s="85"/>
      <c r="R2995" s="85"/>
      <c r="S2995" s="85"/>
      <c r="T2995" s="86"/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T2995" s="18" t="s">
        <v>245</v>
      </c>
      <c r="AU2995" s="18" t="s">
        <v>78</v>
      </c>
    </row>
    <row r="2996" s="2" customFormat="1" ht="16.5" customHeight="1">
      <c r="A2996" s="39"/>
      <c r="B2996" s="40"/>
      <c r="C2996" s="214" t="s">
        <v>2117</v>
      </c>
      <c r="D2996" s="214" t="s">
        <v>240</v>
      </c>
      <c r="E2996" s="215" t="s">
        <v>2674</v>
      </c>
      <c r="F2996" s="216" t="s">
        <v>2675</v>
      </c>
      <c r="G2996" s="217" t="s">
        <v>107</v>
      </c>
      <c r="H2996" s="218">
        <v>5.9699999999999998</v>
      </c>
      <c r="I2996" s="219"/>
      <c r="J2996" s="220">
        <f>ROUND(I2996*H2996,2)</f>
        <v>0</v>
      </c>
      <c r="K2996" s="216" t="s">
        <v>243</v>
      </c>
      <c r="L2996" s="45"/>
      <c r="M2996" s="221" t="s">
        <v>19</v>
      </c>
      <c r="N2996" s="222" t="s">
        <v>40</v>
      </c>
      <c r="O2996" s="85"/>
      <c r="P2996" s="223">
        <f>O2996*H2996</f>
        <v>0</v>
      </c>
      <c r="Q2996" s="223">
        <v>5.0000000000000002E-05</v>
      </c>
      <c r="R2996" s="223">
        <f>Q2996*H2996</f>
        <v>0.00029849999999999999</v>
      </c>
      <c r="S2996" s="223">
        <v>0</v>
      </c>
      <c r="T2996" s="224">
        <f>S2996*H2996</f>
        <v>0</v>
      </c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39"/>
      <c r="AE2996" s="39"/>
      <c r="AR2996" s="225" t="s">
        <v>295</v>
      </c>
      <c r="AT2996" s="225" t="s">
        <v>240</v>
      </c>
      <c r="AU2996" s="225" t="s">
        <v>78</v>
      </c>
      <c r="AY2996" s="18" t="s">
        <v>238</v>
      </c>
      <c r="BE2996" s="226">
        <f>IF(N2996="základní",J2996,0)</f>
        <v>0</v>
      </c>
      <c r="BF2996" s="226">
        <f>IF(N2996="snížená",J2996,0)</f>
        <v>0</v>
      </c>
      <c r="BG2996" s="226">
        <f>IF(N2996="zákl. přenesená",J2996,0)</f>
        <v>0</v>
      </c>
      <c r="BH2996" s="226">
        <f>IF(N2996="sníž. přenesená",J2996,0)</f>
        <v>0</v>
      </c>
      <c r="BI2996" s="226">
        <f>IF(N2996="nulová",J2996,0)</f>
        <v>0</v>
      </c>
      <c r="BJ2996" s="18" t="s">
        <v>76</v>
      </c>
      <c r="BK2996" s="226">
        <f>ROUND(I2996*H2996,2)</f>
        <v>0</v>
      </c>
      <c r="BL2996" s="18" t="s">
        <v>295</v>
      </c>
      <c r="BM2996" s="225" t="s">
        <v>2676</v>
      </c>
    </row>
    <row r="2997" s="2" customFormat="1">
      <c r="A2997" s="39"/>
      <c r="B2997" s="40"/>
      <c r="C2997" s="41"/>
      <c r="D2997" s="227" t="s">
        <v>245</v>
      </c>
      <c r="E2997" s="41"/>
      <c r="F2997" s="228" t="s">
        <v>2675</v>
      </c>
      <c r="G2997" s="41"/>
      <c r="H2997" s="41"/>
      <c r="I2997" s="229"/>
      <c r="J2997" s="41"/>
      <c r="K2997" s="41"/>
      <c r="L2997" s="45"/>
      <c r="M2997" s="230"/>
      <c r="N2997" s="231"/>
      <c r="O2997" s="85"/>
      <c r="P2997" s="85"/>
      <c r="Q2997" s="85"/>
      <c r="R2997" s="85"/>
      <c r="S2997" s="85"/>
      <c r="T2997" s="86"/>
      <c r="U2997" s="39"/>
      <c r="V2997" s="39"/>
      <c r="W2997" s="39"/>
      <c r="X2997" s="39"/>
      <c r="Y2997" s="39"/>
      <c r="Z2997" s="39"/>
      <c r="AA2997" s="39"/>
      <c r="AB2997" s="39"/>
      <c r="AC2997" s="39"/>
      <c r="AD2997" s="39"/>
      <c r="AE2997" s="39"/>
      <c r="AT2997" s="18" t="s">
        <v>245</v>
      </c>
      <c r="AU2997" s="18" t="s">
        <v>78</v>
      </c>
    </row>
    <row r="2998" s="2" customFormat="1">
      <c r="A2998" s="39"/>
      <c r="B2998" s="40"/>
      <c r="C2998" s="41"/>
      <c r="D2998" s="232" t="s">
        <v>246</v>
      </c>
      <c r="E2998" s="41"/>
      <c r="F2998" s="233" t="s">
        <v>2677</v>
      </c>
      <c r="G2998" s="41"/>
      <c r="H2998" s="41"/>
      <c r="I2998" s="229"/>
      <c r="J2998" s="41"/>
      <c r="K2998" s="41"/>
      <c r="L2998" s="45"/>
      <c r="M2998" s="230"/>
      <c r="N2998" s="231"/>
      <c r="O2998" s="85"/>
      <c r="P2998" s="85"/>
      <c r="Q2998" s="85"/>
      <c r="R2998" s="85"/>
      <c r="S2998" s="85"/>
      <c r="T2998" s="86"/>
      <c r="U2998" s="39"/>
      <c r="V2998" s="39"/>
      <c r="W2998" s="39"/>
      <c r="X2998" s="39"/>
      <c r="Y2998" s="39"/>
      <c r="Z2998" s="39"/>
      <c r="AA2998" s="39"/>
      <c r="AB2998" s="39"/>
      <c r="AC2998" s="39"/>
      <c r="AD2998" s="39"/>
      <c r="AE2998" s="39"/>
      <c r="AT2998" s="18" t="s">
        <v>246</v>
      </c>
      <c r="AU2998" s="18" t="s">
        <v>78</v>
      </c>
    </row>
    <row r="2999" s="13" customFormat="1">
      <c r="A2999" s="13"/>
      <c r="B2999" s="234"/>
      <c r="C2999" s="235"/>
      <c r="D2999" s="227" t="s">
        <v>248</v>
      </c>
      <c r="E2999" s="236" t="s">
        <v>19</v>
      </c>
      <c r="F2999" s="237" t="s">
        <v>513</v>
      </c>
      <c r="G2999" s="235"/>
      <c r="H2999" s="236" t="s">
        <v>19</v>
      </c>
      <c r="I2999" s="238"/>
      <c r="J2999" s="235"/>
      <c r="K2999" s="235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248</v>
      </c>
      <c r="AU2999" s="243" t="s">
        <v>78</v>
      </c>
      <c r="AV2999" s="13" t="s">
        <v>76</v>
      </c>
      <c r="AW2999" s="13" t="s">
        <v>32</v>
      </c>
      <c r="AX2999" s="13" t="s">
        <v>69</v>
      </c>
      <c r="AY2999" s="243" t="s">
        <v>238</v>
      </c>
    </row>
    <row r="3000" s="14" customFormat="1">
      <c r="A3000" s="14"/>
      <c r="B3000" s="244"/>
      <c r="C3000" s="245"/>
      <c r="D3000" s="227" t="s">
        <v>248</v>
      </c>
      <c r="E3000" s="246" t="s">
        <v>19</v>
      </c>
      <c r="F3000" s="247" t="s">
        <v>2678</v>
      </c>
      <c r="G3000" s="245"/>
      <c r="H3000" s="248">
        <v>5.9699999999999998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248</v>
      </c>
      <c r="AU3000" s="254" t="s">
        <v>78</v>
      </c>
      <c r="AV3000" s="14" t="s">
        <v>78</v>
      </c>
      <c r="AW3000" s="14" t="s">
        <v>32</v>
      </c>
      <c r="AX3000" s="14" t="s">
        <v>69</v>
      </c>
      <c r="AY3000" s="254" t="s">
        <v>238</v>
      </c>
    </row>
    <row r="3001" s="16" customFormat="1">
      <c r="A3001" s="16"/>
      <c r="B3001" s="266"/>
      <c r="C3001" s="267"/>
      <c r="D3001" s="227" t="s">
        <v>248</v>
      </c>
      <c r="E3001" s="268" t="s">
        <v>19</v>
      </c>
      <c r="F3001" s="269" t="s">
        <v>264</v>
      </c>
      <c r="G3001" s="267"/>
      <c r="H3001" s="270">
        <v>5.9699999999999998</v>
      </c>
      <c r="I3001" s="271"/>
      <c r="J3001" s="267"/>
      <c r="K3001" s="267"/>
      <c r="L3001" s="272"/>
      <c r="M3001" s="273"/>
      <c r="N3001" s="274"/>
      <c r="O3001" s="274"/>
      <c r="P3001" s="274"/>
      <c r="Q3001" s="274"/>
      <c r="R3001" s="274"/>
      <c r="S3001" s="274"/>
      <c r="T3001" s="275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T3001" s="276" t="s">
        <v>248</v>
      </c>
      <c r="AU3001" s="276" t="s">
        <v>78</v>
      </c>
      <c r="AV3001" s="16" t="s">
        <v>109</v>
      </c>
      <c r="AW3001" s="16" t="s">
        <v>32</v>
      </c>
      <c r="AX3001" s="16" t="s">
        <v>69</v>
      </c>
      <c r="AY3001" s="276" t="s">
        <v>238</v>
      </c>
    </row>
    <row r="3002" s="15" customFormat="1">
      <c r="A3002" s="15"/>
      <c r="B3002" s="255"/>
      <c r="C3002" s="256"/>
      <c r="D3002" s="227" t="s">
        <v>248</v>
      </c>
      <c r="E3002" s="257" t="s">
        <v>19</v>
      </c>
      <c r="F3002" s="258" t="s">
        <v>253</v>
      </c>
      <c r="G3002" s="256"/>
      <c r="H3002" s="259">
        <v>5.9699999999999998</v>
      </c>
      <c r="I3002" s="260"/>
      <c r="J3002" s="256"/>
      <c r="K3002" s="256"/>
      <c r="L3002" s="261"/>
      <c r="M3002" s="262"/>
      <c r="N3002" s="263"/>
      <c r="O3002" s="263"/>
      <c r="P3002" s="263"/>
      <c r="Q3002" s="263"/>
      <c r="R3002" s="263"/>
      <c r="S3002" s="263"/>
      <c r="T3002" s="264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65" t="s">
        <v>248</v>
      </c>
      <c r="AU3002" s="265" t="s">
        <v>78</v>
      </c>
      <c r="AV3002" s="15" t="s">
        <v>244</v>
      </c>
      <c r="AW3002" s="15" t="s">
        <v>32</v>
      </c>
      <c r="AX3002" s="15" t="s">
        <v>76</v>
      </c>
      <c r="AY3002" s="265" t="s">
        <v>238</v>
      </c>
    </row>
    <row r="3003" s="2" customFormat="1" ht="24.15" customHeight="1">
      <c r="A3003" s="39"/>
      <c r="B3003" s="40"/>
      <c r="C3003" s="214" t="s">
        <v>2679</v>
      </c>
      <c r="D3003" s="214" t="s">
        <v>240</v>
      </c>
      <c r="E3003" s="215" t="s">
        <v>2680</v>
      </c>
      <c r="F3003" s="216" t="s">
        <v>2681</v>
      </c>
      <c r="G3003" s="217" t="s">
        <v>281</v>
      </c>
      <c r="H3003" s="218">
        <v>1</v>
      </c>
      <c r="I3003" s="219"/>
      <c r="J3003" s="220">
        <f>ROUND(I3003*H3003,2)</f>
        <v>0</v>
      </c>
      <c r="K3003" s="216" t="s">
        <v>243</v>
      </c>
      <c r="L3003" s="45"/>
      <c r="M3003" s="221" t="s">
        <v>19</v>
      </c>
      <c r="N3003" s="222" t="s">
        <v>40</v>
      </c>
      <c r="O3003" s="85"/>
      <c r="P3003" s="223">
        <f>O3003*H3003</f>
        <v>0</v>
      </c>
      <c r="Q3003" s="223">
        <v>0</v>
      </c>
      <c r="R3003" s="223">
        <f>Q3003*H3003</f>
        <v>0</v>
      </c>
      <c r="S3003" s="223">
        <v>0</v>
      </c>
      <c r="T3003" s="224">
        <f>S3003*H3003</f>
        <v>0</v>
      </c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R3003" s="225" t="s">
        <v>295</v>
      </c>
      <c r="AT3003" s="225" t="s">
        <v>240</v>
      </c>
      <c r="AU3003" s="225" t="s">
        <v>78</v>
      </c>
      <c r="AY3003" s="18" t="s">
        <v>238</v>
      </c>
      <c r="BE3003" s="226">
        <f>IF(N3003="základní",J3003,0)</f>
        <v>0</v>
      </c>
      <c r="BF3003" s="226">
        <f>IF(N3003="snížená",J3003,0)</f>
        <v>0</v>
      </c>
      <c r="BG3003" s="226">
        <f>IF(N3003="zákl. přenesená",J3003,0)</f>
        <v>0</v>
      </c>
      <c r="BH3003" s="226">
        <f>IF(N3003="sníž. přenesená",J3003,0)</f>
        <v>0</v>
      </c>
      <c r="BI3003" s="226">
        <f>IF(N3003="nulová",J3003,0)</f>
        <v>0</v>
      </c>
      <c r="BJ3003" s="18" t="s">
        <v>76</v>
      </c>
      <c r="BK3003" s="226">
        <f>ROUND(I3003*H3003,2)</f>
        <v>0</v>
      </c>
      <c r="BL3003" s="18" t="s">
        <v>295</v>
      </c>
      <c r="BM3003" s="225" t="s">
        <v>2682</v>
      </c>
    </row>
    <row r="3004" s="2" customFormat="1">
      <c r="A3004" s="39"/>
      <c r="B3004" s="40"/>
      <c r="C3004" s="41"/>
      <c r="D3004" s="227" t="s">
        <v>245</v>
      </c>
      <c r="E3004" s="41"/>
      <c r="F3004" s="228" t="s">
        <v>2681</v>
      </c>
      <c r="G3004" s="41"/>
      <c r="H3004" s="41"/>
      <c r="I3004" s="229"/>
      <c r="J3004" s="41"/>
      <c r="K3004" s="41"/>
      <c r="L3004" s="45"/>
      <c r="M3004" s="230"/>
      <c r="N3004" s="231"/>
      <c r="O3004" s="85"/>
      <c r="P3004" s="85"/>
      <c r="Q3004" s="85"/>
      <c r="R3004" s="85"/>
      <c r="S3004" s="85"/>
      <c r="T3004" s="86"/>
      <c r="U3004" s="39"/>
      <c r="V3004" s="39"/>
      <c r="W3004" s="39"/>
      <c r="X3004" s="39"/>
      <c r="Y3004" s="39"/>
      <c r="Z3004" s="39"/>
      <c r="AA3004" s="39"/>
      <c r="AB3004" s="39"/>
      <c r="AC3004" s="39"/>
      <c r="AD3004" s="39"/>
      <c r="AE3004" s="39"/>
      <c r="AT3004" s="18" t="s">
        <v>245</v>
      </c>
      <c r="AU3004" s="18" t="s">
        <v>78</v>
      </c>
    </row>
    <row r="3005" s="2" customFormat="1">
      <c r="A3005" s="39"/>
      <c r="B3005" s="40"/>
      <c r="C3005" s="41"/>
      <c r="D3005" s="232" t="s">
        <v>246</v>
      </c>
      <c r="E3005" s="41"/>
      <c r="F3005" s="233" t="s">
        <v>2683</v>
      </c>
      <c r="G3005" s="41"/>
      <c r="H3005" s="41"/>
      <c r="I3005" s="229"/>
      <c r="J3005" s="41"/>
      <c r="K3005" s="41"/>
      <c r="L3005" s="45"/>
      <c r="M3005" s="230"/>
      <c r="N3005" s="231"/>
      <c r="O3005" s="85"/>
      <c r="P3005" s="85"/>
      <c r="Q3005" s="85"/>
      <c r="R3005" s="85"/>
      <c r="S3005" s="85"/>
      <c r="T3005" s="86"/>
      <c r="U3005" s="39"/>
      <c r="V3005" s="39"/>
      <c r="W3005" s="39"/>
      <c r="X3005" s="39"/>
      <c r="Y3005" s="39"/>
      <c r="Z3005" s="39"/>
      <c r="AA3005" s="39"/>
      <c r="AB3005" s="39"/>
      <c r="AC3005" s="39"/>
      <c r="AD3005" s="39"/>
      <c r="AE3005" s="39"/>
      <c r="AT3005" s="18" t="s">
        <v>246</v>
      </c>
      <c r="AU3005" s="18" t="s">
        <v>78</v>
      </c>
    </row>
    <row r="3006" s="13" customFormat="1">
      <c r="A3006" s="13"/>
      <c r="B3006" s="234"/>
      <c r="C3006" s="235"/>
      <c r="D3006" s="227" t="s">
        <v>248</v>
      </c>
      <c r="E3006" s="236" t="s">
        <v>19</v>
      </c>
      <c r="F3006" s="237" t="s">
        <v>513</v>
      </c>
      <c r="G3006" s="235"/>
      <c r="H3006" s="236" t="s">
        <v>19</v>
      </c>
      <c r="I3006" s="238"/>
      <c r="J3006" s="235"/>
      <c r="K3006" s="235"/>
      <c r="L3006" s="239"/>
      <c r="M3006" s="240"/>
      <c r="N3006" s="241"/>
      <c r="O3006" s="241"/>
      <c r="P3006" s="241"/>
      <c r="Q3006" s="241"/>
      <c r="R3006" s="241"/>
      <c r="S3006" s="241"/>
      <c r="T3006" s="242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3" t="s">
        <v>248</v>
      </c>
      <c r="AU3006" s="243" t="s">
        <v>78</v>
      </c>
      <c r="AV3006" s="13" t="s">
        <v>76</v>
      </c>
      <c r="AW3006" s="13" t="s">
        <v>32</v>
      </c>
      <c r="AX3006" s="13" t="s">
        <v>69</v>
      </c>
      <c r="AY3006" s="243" t="s">
        <v>238</v>
      </c>
    </row>
    <row r="3007" s="14" customFormat="1">
      <c r="A3007" s="14"/>
      <c r="B3007" s="244"/>
      <c r="C3007" s="245"/>
      <c r="D3007" s="227" t="s">
        <v>248</v>
      </c>
      <c r="E3007" s="246" t="s">
        <v>19</v>
      </c>
      <c r="F3007" s="247" t="s">
        <v>2668</v>
      </c>
      <c r="G3007" s="245"/>
      <c r="H3007" s="248">
        <v>1</v>
      </c>
      <c r="I3007" s="249"/>
      <c r="J3007" s="245"/>
      <c r="K3007" s="245"/>
      <c r="L3007" s="250"/>
      <c r="M3007" s="251"/>
      <c r="N3007" s="252"/>
      <c r="O3007" s="252"/>
      <c r="P3007" s="252"/>
      <c r="Q3007" s="252"/>
      <c r="R3007" s="252"/>
      <c r="S3007" s="252"/>
      <c r="T3007" s="253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4" t="s">
        <v>248</v>
      </c>
      <c r="AU3007" s="254" t="s">
        <v>78</v>
      </c>
      <c r="AV3007" s="14" t="s">
        <v>78</v>
      </c>
      <c r="AW3007" s="14" t="s">
        <v>32</v>
      </c>
      <c r="AX3007" s="14" t="s">
        <v>69</v>
      </c>
      <c r="AY3007" s="254" t="s">
        <v>238</v>
      </c>
    </row>
    <row r="3008" s="16" customFormat="1">
      <c r="A3008" s="16"/>
      <c r="B3008" s="266"/>
      <c r="C3008" s="267"/>
      <c r="D3008" s="227" t="s">
        <v>248</v>
      </c>
      <c r="E3008" s="268" t="s">
        <v>19</v>
      </c>
      <c r="F3008" s="269" t="s">
        <v>264</v>
      </c>
      <c r="G3008" s="267"/>
      <c r="H3008" s="270">
        <v>1</v>
      </c>
      <c r="I3008" s="271"/>
      <c r="J3008" s="267"/>
      <c r="K3008" s="267"/>
      <c r="L3008" s="272"/>
      <c r="M3008" s="273"/>
      <c r="N3008" s="274"/>
      <c r="O3008" s="274"/>
      <c r="P3008" s="274"/>
      <c r="Q3008" s="274"/>
      <c r="R3008" s="274"/>
      <c r="S3008" s="274"/>
      <c r="T3008" s="275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76" t="s">
        <v>248</v>
      </c>
      <c r="AU3008" s="276" t="s">
        <v>78</v>
      </c>
      <c r="AV3008" s="16" t="s">
        <v>109</v>
      </c>
      <c r="AW3008" s="16" t="s">
        <v>32</v>
      </c>
      <c r="AX3008" s="16" t="s">
        <v>69</v>
      </c>
      <c r="AY3008" s="276" t="s">
        <v>238</v>
      </c>
    </row>
    <row r="3009" s="15" customFormat="1">
      <c r="A3009" s="15"/>
      <c r="B3009" s="255"/>
      <c r="C3009" s="256"/>
      <c r="D3009" s="227" t="s">
        <v>248</v>
      </c>
      <c r="E3009" s="257" t="s">
        <v>19</v>
      </c>
      <c r="F3009" s="258" t="s">
        <v>253</v>
      </c>
      <c r="G3009" s="256"/>
      <c r="H3009" s="259">
        <v>1</v>
      </c>
      <c r="I3009" s="260"/>
      <c r="J3009" s="256"/>
      <c r="K3009" s="256"/>
      <c r="L3009" s="261"/>
      <c r="M3009" s="262"/>
      <c r="N3009" s="263"/>
      <c r="O3009" s="263"/>
      <c r="P3009" s="263"/>
      <c r="Q3009" s="263"/>
      <c r="R3009" s="263"/>
      <c r="S3009" s="263"/>
      <c r="T3009" s="264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65" t="s">
        <v>248</v>
      </c>
      <c r="AU3009" s="265" t="s">
        <v>78</v>
      </c>
      <c r="AV3009" s="15" t="s">
        <v>244</v>
      </c>
      <c r="AW3009" s="15" t="s">
        <v>32</v>
      </c>
      <c r="AX3009" s="15" t="s">
        <v>76</v>
      </c>
      <c r="AY3009" s="265" t="s">
        <v>238</v>
      </c>
    </row>
    <row r="3010" s="2" customFormat="1" ht="33" customHeight="1">
      <c r="A3010" s="39"/>
      <c r="B3010" s="40"/>
      <c r="C3010" s="214" t="s">
        <v>2133</v>
      </c>
      <c r="D3010" s="214" t="s">
        <v>240</v>
      </c>
      <c r="E3010" s="215" t="s">
        <v>2684</v>
      </c>
      <c r="F3010" s="216" t="s">
        <v>2685</v>
      </c>
      <c r="G3010" s="217" t="s">
        <v>2686</v>
      </c>
      <c r="H3010" s="218">
        <v>200</v>
      </c>
      <c r="I3010" s="219"/>
      <c r="J3010" s="220">
        <f>ROUND(I3010*H3010,2)</f>
        <v>0</v>
      </c>
      <c r="K3010" s="216" t="s">
        <v>243</v>
      </c>
      <c r="L3010" s="45"/>
      <c r="M3010" s="221" t="s">
        <v>19</v>
      </c>
      <c r="N3010" s="222" t="s">
        <v>40</v>
      </c>
      <c r="O3010" s="85"/>
      <c r="P3010" s="223">
        <f>O3010*H3010</f>
        <v>0</v>
      </c>
      <c r="Q3010" s="223">
        <v>0</v>
      </c>
      <c r="R3010" s="223">
        <f>Q3010*H3010</f>
        <v>0</v>
      </c>
      <c r="S3010" s="223">
        <v>0.001</v>
      </c>
      <c r="T3010" s="224">
        <f>S3010*H3010</f>
        <v>0.20000000000000001</v>
      </c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R3010" s="225" t="s">
        <v>295</v>
      </c>
      <c r="AT3010" s="225" t="s">
        <v>240</v>
      </c>
      <c r="AU3010" s="225" t="s">
        <v>78</v>
      </c>
      <c r="AY3010" s="18" t="s">
        <v>238</v>
      </c>
      <c r="BE3010" s="226">
        <f>IF(N3010="základní",J3010,0)</f>
        <v>0</v>
      </c>
      <c r="BF3010" s="226">
        <f>IF(N3010="snížená",J3010,0)</f>
        <v>0</v>
      </c>
      <c r="BG3010" s="226">
        <f>IF(N3010="zákl. přenesená",J3010,0)</f>
        <v>0</v>
      </c>
      <c r="BH3010" s="226">
        <f>IF(N3010="sníž. přenesená",J3010,0)</f>
        <v>0</v>
      </c>
      <c r="BI3010" s="226">
        <f>IF(N3010="nulová",J3010,0)</f>
        <v>0</v>
      </c>
      <c r="BJ3010" s="18" t="s">
        <v>76</v>
      </c>
      <c r="BK3010" s="226">
        <f>ROUND(I3010*H3010,2)</f>
        <v>0</v>
      </c>
      <c r="BL3010" s="18" t="s">
        <v>295</v>
      </c>
      <c r="BM3010" s="225" t="s">
        <v>2687</v>
      </c>
    </row>
    <row r="3011" s="2" customFormat="1">
      <c r="A3011" s="39"/>
      <c r="B3011" s="40"/>
      <c r="C3011" s="41"/>
      <c r="D3011" s="227" t="s">
        <v>245</v>
      </c>
      <c r="E3011" s="41"/>
      <c r="F3011" s="228" t="s">
        <v>2685</v>
      </c>
      <c r="G3011" s="41"/>
      <c r="H3011" s="41"/>
      <c r="I3011" s="229"/>
      <c r="J3011" s="41"/>
      <c r="K3011" s="41"/>
      <c r="L3011" s="45"/>
      <c r="M3011" s="230"/>
      <c r="N3011" s="231"/>
      <c r="O3011" s="85"/>
      <c r="P3011" s="85"/>
      <c r="Q3011" s="85"/>
      <c r="R3011" s="85"/>
      <c r="S3011" s="85"/>
      <c r="T3011" s="86"/>
      <c r="U3011" s="39"/>
      <c r="V3011" s="39"/>
      <c r="W3011" s="39"/>
      <c r="X3011" s="39"/>
      <c r="Y3011" s="39"/>
      <c r="Z3011" s="39"/>
      <c r="AA3011" s="39"/>
      <c r="AB3011" s="39"/>
      <c r="AC3011" s="39"/>
      <c r="AD3011" s="39"/>
      <c r="AE3011" s="39"/>
      <c r="AT3011" s="18" t="s">
        <v>245</v>
      </c>
      <c r="AU3011" s="18" t="s">
        <v>78</v>
      </c>
    </row>
    <row r="3012" s="2" customFormat="1">
      <c r="A3012" s="39"/>
      <c r="B3012" s="40"/>
      <c r="C3012" s="41"/>
      <c r="D3012" s="232" t="s">
        <v>246</v>
      </c>
      <c r="E3012" s="41"/>
      <c r="F3012" s="233" t="s">
        <v>2688</v>
      </c>
      <c r="G3012" s="41"/>
      <c r="H3012" s="41"/>
      <c r="I3012" s="229"/>
      <c r="J3012" s="41"/>
      <c r="K3012" s="41"/>
      <c r="L3012" s="45"/>
      <c r="M3012" s="230"/>
      <c r="N3012" s="231"/>
      <c r="O3012" s="85"/>
      <c r="P3012" s="85"/>
      <c r="Q3012" s="85"/>
      <c r="R3012" s="85"/>
      <c r="S3012" s="85"/>
      <c r="T3012" s="86"/>
      <c r="U3012" s="39"/>
      <c r="V3012" s="39"/>
      <c r="W3012" s="39"/>
      <c r="X3012" s="39"/>
      <c r="Y3012" s="39"/>
      <c r="Z3012" s="39"/>
      <c r="AA3012" s="39"/>
      <c r="AB3012" s="39"/>
      <c r="AC3012" s="39"/>
      <c r="AD3012" s="39"/>
      <c r="AE3012" s="39"/>
      <c r="AT3012" s="18" t="s">
        <v>246</v>
      </c>
      <c r="AU3012" s="18" t="s">
        <v>78</v>
      </c>
    </row>
    <row r="3013" s="13" customFormat="1">
      <c r="A3013" s="13"/>
      <c r="B3013" s="234"/>
      <c r="C3013" s="235"/>
      <c r="D3013" s="227" t="s">
        <v>248</v>
      </c>
      <c r="E3013" s="236" t="s">
        <v>19</v>
      </c>
      <c r="F3013" s="237" t="s">
        <v>262</v>
      </c>
      <c r="G3013" s="235"/>
      <c r="H3013" s="236" t="s">
        <v>19</v>
      </c>
      <c r="I3013" s="238"/>
      <c r="J3013" s="235"/>
      <c r="K3013" s="235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248</v>
      </c>
      <c r="AU3013" s="243" t="s">
        <v>78</v>
      </c>
      <c r="AV3013" s="13" t="s">
        <v>76</v>
      </c>
      <c r="AW3013" s="13" t="s">
        <v>32</v>
      </c>
      <c r="AX3013" s="13" t="s">
        <v>69</v>
      </c>
      <c r="AY3013" s="243" t="s">
        <v>238</v>
      </c>
    </row>
    <row r="3014" s="14" customFormat="1">
      <c r="A3014" s="14"/>
      <c r="B3014" s="244"/>
      <c r="C3014" s="245"/>
      <c r="D3014" s="227" t="s">
        <v>248</v>
      </c>
      <c r="E3014" s="246" t="s">
        <v>19</v>
      </c>
      <c r="F3014" s="247" t="s">
        <v>2689</v>
      </c>
      <c r="G3014" s="245"/>
      <c r="H3014" s="248">
        <v>200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248</v>
      </c>
      <c r="AU3014" s="254" t="s">
        <v>78</v>
      </c>
      <c r="AV3014" s="14" t="s">
        <v>78</v>
      </c>
      <c r="AW3014" s="14" t="s">
        <v>32</v>
      </c>
      <c r="AX3014" s="14" t="s">
        <v>69</v>
      </c>
      <c r="AY3014" s="254" t="s">
        <v>238</v>
      </c>
    </row>
    <row r="3015" s="16" customFormat="1">
      <c r="A3015" s="16"/>
      <c r="B3015" s="266"/>
      <c r="C3015" s="267"/>
      <c r="D3015" s="227" t="s">
        <v>248</v>
      </c>
      <c r="E3015" s="268" t="s">
        <v>19</v>
      </c>
      <c r="F3015" s="269" t="s">
        <v>264</v>
      </c>
      <c r="G3015" s="267"/>
      <c r="H3015" s="270">
        <v>200</v>
      </c>
      <c r="I3015" s="271"/>
      <c r="J3015" s="267"/>
      <c r="K3015" s="267"/>
      <c r="L3015" s="272"/>
      <c r="M3015" s="273"/>
      <c r="N3015" s="274"/>
      <c r="O3015" s="274"/>
      <c r="P3015" s="274"/>
      <c r="Q3015" s="274"/>
      <c r="R3015" s="274"/>
      <c r="S3015" s="274"/>
      <c r="T3015" s="275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T3015" s="276" t="s">
        <v>248</v>
      </c>
      <c r="AU3015" s="276" t="s">
        <v>78</v>
      </c>
      <c r="AV3015" s="16" t="s">
        <v>109</v>
      </c>
      <c r="AW3015" s="16" t="s">
        <v>32</v>
      </c>
      <c r="AX3015" s="16" t="s">
        <v>69</v>
      </c>
      <c r="AY3015" s="276" t="s">
        <v>238</v>
      </c>
    </row>
    <row r="3016" s="15" customFormat="1">
      <c r="A3016" s="15"/>
      <c r="B3016" s="255"/>
      <c r="C3016" s="256"/>
      <c r="D3016" s="227" t="s">
        <v>248</v>
      </c>
      <c r="E3016" s="257" t="s">
        <v>19</v>
      </c>
      <c r="F3016" s="258" t="s">
        <v>253</v>
      </c>
      <c r="G3016" s="256"/>
      <c r="H3016" s="259">
        <v>200</v>
      </c>
      <c r="I3016" s="260"/>
      <c r="J3016" s="256"/>
      <c r="K3016" s="256"/>
      <c r="L3016" s="261"/>
      <c r="M3016" s="262"/>
      <c r="N3016" s="263"/>
      <c r="O3016" s="263"/>
      <c r="P3016" s="263"/>
      <c r="Q3016" s="263"/>
      <c r="R3016" s="263"/>
      <c r="S3016" s="263"/>
      <c r="T3016" s="264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T3016" s="265" t="s">
        <v>248</v>
      </c>
      <c r="AU3016" s="265" t="s">
        <v>78</v>
      </c>
      <c r="AV3016" s="15" t="s">
        <v>244</v>
      </c>
      <c r="AW3016" s="15" t="s">
        <v>32</v>
      </c>
      <c r="AX3016" s="15" t="s">
        <v>76</v>
      </c>
      <c r="AY3016" s="265" t="s">
        <v>238</v>
      </c>
    </row>
    <row r="3017" s="2" customFormat="1" ht="24.15" customHeight="1">
      <c r="A3017" s="39"/>
      <c r="B3017" s="40"/>
      <c r="C3017" s="214" t="s">
        <v>2690</v>
      </c>
      <c r="D3017" s="214" t="s">
        <v>240</v>
      </c>
      <c r="E3017" s="215" t="s">
        <v>2691</v>
      </c>
      <c r="F3017" s="216" t="s">
        <v>2692</v>
      </c>
      <c r="G3017" s="217" t="s">
        <v>384</v>
      </c>
      <c r="H3017" s="218">
        <v>1.653</v>
      </c>
      <c r="I3017" s="219"/>
      <c r="J3017" s="220">
        <f>ROUND(I3017*H3017,2)</f>
        <v>0</v>
      </c>
      <c r="K3017" s="216" t="s">
        <v>243</v>
      </c>
      <c r="L3017" s="45"/>
      <c r="M3017" s="221" t="s">
        <v>19</v>
      </c>
      <c r="N3017" s="222" t="s">
        <v>40</v>
      </c>
      <c r="O3017" s="85"/>
      <c r="P3017" s="223">
        <f>O3017*H3017</f>
        <v>0</v>
      </c>
      <c r="Q3017" s="223">
        <v>0</v>
      </c>
      <c r="R3017" s="223">
        <f>Q3017*H3017</f>
        <v>0</v>
      </c>
      <c r="S3017" s="223">
        <v>0</v>
      </c>
      <c r="T3017" s="224">
        <f>S3017*H3017</f>
        <v>0</v>
      </c>
      <c r="U3017" s="39"/>
      <c r="V3017" s="39"/>
      <c r="W3017" s="39"/>
      <c r="X3017" s="39"/>
      <c r="Y3017" s="39"/>
      <c r="Z3017" s="39"/>
      <c r="AA3017" s="39"/>
      <c r="AB3017" s="39"/>
      <c r="AC3017" s="39"/>
      <c r="AD3017" s="39"/>
      <c r="AE3017" s="39"/>
      <c r="AR3017" s="225" t="s">
        <v>295</v>
      </c>
      <c r="AT3017" s="225" t="s">
        <v>240</v>
      </c>
      <c r="AU3017" s="225" t="s">
        <v>78</v>
      </c>
      <c r="AY3017" s="18" t="s">
        <v>238</v>
      </c>
      <c r="BE3017" s="226">
        <f>IF(N3017="základní",J3017,0)</f>
        <v>0</v>
      </c>
      <c r="BF3017" s="226">
        <f>IF(N3017="snížená",J3017,0)</f>
        <v>0</v>
      </c>
      <c r="BG3017" s="226">
        <f>IF(N3017="zákl. přenesená",J3017,0)</f>
        <v>0</v>
      </c>
      <c r="BH3017" s="226">
        <f>IF(N3017="sníž. přenesená",J3017,0)</f>
        <v>0</v>
      </c>
      <c r="BI3017" s="226">
        <f>IF(N3017="nulová",J3017,0)</f>
        <v>0</v>
      </c>
      <c r="BJ3017" s="18" t="s">
        <v>76</v>
      </c>
      <c r="BK3017" s="226">
        <f>ROUND(I3017*H3017,2)</f>
        <v>0</v>
      </c>
      <c r="BL3017" s="18" t="s">
        <v>295</v>
      </c>
      <c r="BM3017" s="225" t="s">
        <v>2693</v>
      </c>
    </row>
    <row r="3018" s="2" customFormat="1">
      <c r="A3018" s="39"/>
      <c r="B3018" s="40"/>
      <c r="C3018" s="41"/>
      <c r="D3018" s="227" t="s">
        <v>245</v>
      </c>
      <c r="E3018" s="41"/>
      <c r="F3018" s="228" t="s">
        <v>2692</v>
      </c>
      <c r="G3018" s="41"/>
      <c r="H3018" s="41"/>
      <c r="I3018" s="229"/>
      <c r="J3018" s="41"/>
      <c r="K3018" s="41"/>
      <c r="L3018" s="45"/>
      <c r="M3018" s="230"/>
      <c r="N3018" s="231"/>
      <c r="O3018" s="85"/>
      <c r="P3018" s="85"/>
      <c r="Q3018" s="85"/>
      <c r="R3018" s="85"/>
      <c r="S3018" s="85"/>
      <c r="T3018" s="86"/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T3018" s="18" t="s">
        <v>245</v>
      </c>
      <c r="AU3018" s="18" t="s">
        <v>78</v>
      </c>
    </row>
    <row r="3019" s="2" customFormat="1">
      <c r="A3019" s="39"/>
      <c r="B3019" s="40"/>
      <c r="C3019" s="41"/>
      <c r="D3019" s="232" t="s">
        <v>246</v>
      </c>
      <c r="E3019" s="41"/>
      <c r="F3019" s="233" t="s">
        <v>2694</v>
      </c>
      <c r="G3019" s="41"/>
      <c r="H3019" s="41"/>
      <c r="I3019" s="229"/>
      <c r="J3019" s="41"/>
      <c r="K3019" s="41"/>
      <c r="L3019" s="45"/>
      <c r="M3019" s="230"/>
      <c r="N3019" s="231"/>
      <c r="O3019" s="85"/>
      <c r="P3019" s="85"/>
      <c r="Q3019" s="85"/>
      <c r="R3019" s="85"/>
      <c r="S3019" s="85"/>
      <c r="T3019" s="86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T3019" s="18" t="s">
        <v>246</v>
      </c>
      <c r="AU3019" s="18" t="s">
        <v>78</v>
      </c>
    </row>
    <row r="3020" s="2" customFormat="1" ht="24.15" customHeight="1">
      <c r="A3020" s="39"/>
      <c r="B3020" s="40"/>
      <c r="C3020" s="214" t="s">
        <v>2139</v>
      </c>
      <c r="D3020" s="214" t="s">
        <v>240</v>
      </c>
      <c r="E3020" s="215" t="s">
        <v>2695</v>
      </c>
      <c r="F3020" s="216" t="s">
        <v>2696</v>
      </c>
      <c r="G3020" s="217" t="s">
        <v>384</v>
      </c>
      <c r="H3020" s="218">
        <v>1.653</v>
      </c>
      <c r="I3020" s="219"/>
      <c r="J3020" s="220">
        <f>ROUND(I3020*H3020,2)</f>
        <v>0</v>
      </c>
      <c r="K3020" s="216" t="s">
        <v>243</v>
      </c>
      <c r="L3020" s="45"/>
      <c r="M3020" s="221" t="s">
        <v>19</v>
      </c>
      <c r="N3020" s="222" t="s">
        <v>40</v>
      </c>
      <c r="O3020" s="85"/>
      <c r="P3020" s="223">
        <f>O3020*H3020</f>
        <v>0</v>
      </c>
      <c r="Q3020" s="223">
        <v>0</v>
      </c>
      <c r="R3020" s="223">
        <f>Q3020*H3020</f>
        <v>0</v>
      </c>
      <c r="S3020" s="223">
        <v>0</v>
      </c>
      <c r="T3020" s="224">
        <f>S3020*H3020</f>
        <v>0</v>
      </c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39"/>
      <c r="AE3020" s="39"/>
      <c r="AR3020" s="225" t="s">
        <v>295</v>
      </c>
      <c r="AT3020" s="225" t="s">
        <v>240</v>
      </c>
      <c r="AU3020" s="225" t="s">
        <v>78</v>
      </c>
      <c r="AY3020" s="18" t="s">
        <v>238</v>
      </c>
      <c r="BE3020" s="226">
        <f>IF(N3020="základní",J3020,0)</f>
        <v>0</v>
      </c>
      <c r="BF3020" s="226">
        <f>IF(N3020="snížená",J3020,0)</f>
        <v>0</v>
      </c>
      <c r="BG3020" s="226">
        <f>IF(N3020="zákl. přenesená",J3020,0)</f>
        <v>0</v>
      </c>
      <c r="BH3020" s="226">
        <f>IF(N3020="sníž. přenesená",J3020,0)</f>
        <v>0</v>
      </c>
      <c r="BI3020" s="226">
        <f>IF(N3020="nulová",J3020,0)</f>
        <v>0</v>
      </c>
      <c r="BJ3020" s="18" t="s">
        <v>76</v>
      </c>
      <c r="BK3020" s="226">
        <f>ROUND(I3020*H3020,2)</f>
        <v>0</v>
      </c>
      <c r="BL3020" s="18" t="s">
        <v>295</v>
      </c>
      <c r="BM3020" s="225" t="s">
        <v>2697</v>
      </c>
    </row>
    <row r="3021" s="2" customFormat="1">
      <c r="A3021" s="39"/>
      <c r="B3021" s="40"/>
      <c r="C3021" s="41"/>
      <c r="D3021" s="227" t="s">
        <v>245</v>
      </c>
      <c r="E3021" s="41"/>
      <c r="F3021" s="228" t="s">
        <v>2696</v>
      </c>
      <c r="G3021" s="41"/>
      <c r="H3021" s="41"/>
      <c r="I3021" s="229"/>
      <c r="J3021" s="41"/>
      <c r="K3021" s="41"/>
      <c r="L3021" s="45"/>
      <c r="M3021" s="230"/>
      <c r="N3021" s="231"/>
      <c r="O3021" s="85"/>
      <c r="P3021" s="85"/>
      <c r="Q3021" s="85"/>
      <c r="R3021" s="85"/>
      <c r="S3021" s="85"/>
      <c r="T3021" s="86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39"/>
      <c r="AE3021" s="39"/>
      <c r="AT3021" s="18" t="s">
        <v>245</v>
      </c>
      <c r="AU3021" s="18" t="s">
        <v>78</v>
      </c>
    </row>
    <row r="3022" s="2" customFormat="1">
      <c r="A3022" s="39"/>
      <c r="B3022" s="40"/>
      <c r="C3022" s="41"/>
      <c r="D3022" s="232" t="s">
        <v>246</v>
      </c>
      <c r="E3022" s="41"/>
      <c r="F3022" s="233" t="s">
        <v>2698</v>
      </c>
      <c r="G3022" s="41"/>
      <c r="H3022" s="41"/>
      <c r="I3022" s="229"/>
      <c r="J3022" s="41"/>
      <c r="K3022" s="41"/>
      <c r="L3022" s="45"/>
      <c r="M3022" s="230"/>
      <c r="N3022" s="231"/>
      <c r="O3022" s="85"/>
      <c r="P3022" s="85"/>
      <c r="Q3022" s="85"/>
      <c r="R3022" s="85"/>
      <c r="S3022" s="85"/>
      <c r="T3022" s="86"/>
      <c r="U3022" s="39"/>
      <c r="V3022" s="39"/>
      <c r="W3022" s="39"/>
      <c r="X3022" s="39"/>
      <c r="Y3022" s="39"/>
      <c r="Z3022" s="39"/>
      <c r="AA3022" s="39"/>
      <c r="AB3022" s="39"/>
      <c r="AC3022" s="39"/>
      <c r="AD3022" s="39"/>
      <c r="AE3022" s="39"/>
      <c r="AT3022" s="18" t="s">
        <v>246</v>
      </c>
      <c r="AU3022" s="18" t="s">
        <v>78</v>
      </c>
    </row>
    <row r="3023" s="12" customFormat="1" ht="22.8" customHeight="1">
      <c r="A3023" s="12"/>
      <c r="B3023" s="198"/>
      <c r="C3023" s="199"/>
      <c r="D3023" s="200" t="s">
        <v>68</v>
      </c>
      <c r="E3023" s="212" t="s">
        <v>2699</v>
      </c>
      <c r="F3023" s="212" t="s">
        <v>2700</v>
      </c>
      <c r="G3023" s="199"/>
      <c r="H3023" s="199"/>
      <c r="I3023" s="202"/>
      <c r="J3023" s="213">
        <f>BK3023</f>
        <v>0</v>
      </c>
      <c r="K3023" s="199"/>
      <c r="L3023" s="204"/>
      <c r="M3023" s="205"/>
      <c r="N3023" s="206"/>
      <c r="O3023" s="206"/>
      <c r="P3023" s="207">
        <f>SUM(P3024:P3451)</f>
        <v>0</v>
      </c>
      <c r="Q3023" s="206"/>
      <c r="R3023" s="207">
        <f>SUM(R3024:R3451)</f>
        <v>15.87293712</v>
      </c>
      <c r="S3023" s="206"/>
      <c r="T3023" s="208">
        <f>SUM(T3024:T3451)</f>
        <v>2.3006304999999996</v>
      </c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R3023" s="209" t="s">
        <v>78</v>
      </c>
      <c r="AT3023" s="210" t="s">
        <v>68</v>
      </c>
      <c r="AU3023" s="210" t="s">
        <v>76</v>
      </c>
      <c r="AY3023" s="209" t="s">
        <v>238</v>
      </c>
      <c r="BK3023" s="211">
        <f>SUM(BK3024:BK3451)</f>
        <v>0</v>
      </c>
    </row>
    <row r="3024" s="2" customFormat="1" ht="16.5" customHeight="1">
      <c r="A3024" s="39"/>
      <c r="B3024" s="40"/>
      <c r="C3024" s="214" t="s">
        <v>2701</v>
      </c>
      <c r="D3024" s="214" t="s">
        <v>240</v>
      </c>
      <c r="E3024" s="215" t="s">
        <v>2702</v>
      </c>
      <c r="F3024" s="216" t="s">
        <v>2703</v>
      </c>
      <c r="G3024" s="217" t="s">
        <v>112</v>
      </c>
      <c r="H3024" s="218">
        <v>411.12</v>
      </c>
      <c r="I3024" s="219"/>
      <c r="J3024" s="220">
        <f>ROUND(I3024*H3024,2)</f>
        <v>0</v>
      </c>
      <c r="K3024" s="216" t="s">
        <v>243</v>
      </c>
      <c r="L3024" s="45"/>
      <c r="M3024" s="221" t="s">
        <v>19</v>
      </c>
      <c r="N3024" s="222" t="s">
        <v>40</v>
      </c>
      <c r="O3024" s="85"/>
      <c r="P3024" s="223">
        <f>O3024*H3024</f>
        <v>0</v>
      </c>
      <c r="Q3024" s="223">
        <v>0</v>
      </c>
      <c r="R3024" s="223">
        <f>Q3024*H3024</f>
        <v>0</v>
      </c>
      <c r="S3024" s="223">
        <v>0</v>
      </c>
      <c r="T3024" s="224">
        <f>S3024*H3024</f>
        <v>0</v>
      </c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39"/>
      <c r="AE3024" s="39"/>
      <c r="AR3024" s="225" t="s">
        <v>295</v>
      </c>
      <c r="AT3024" s="225" t="s">
        <v>240</v>
      </c>
      <c r="AU3024" s="225" t="s">
        <v>78</v>
      </c>
      <c r="AY3024" s="18" t="s">
        <v>238</v>
      </c>
      <c r="BE3024" s="226">
        <f>IF(N3024="základní",J3024,0)</f>
        <v>0</v>
      </c>
      <c r="BF3024" s="226">
        <f>IF(N3024="snížená",J3024,0)</f>
        <v>0</v>
      </c>
      <c r="BG3024" s="226">
        <f>IF(N3024="zákl. přenesená",J3024,0)</f>
        <v>0</v>
      </c>
      <c r="BH3024" s="226">
        <f>IF(N3024="sníž. přenesená",J3024,0)</f>
        <v>0</v>
      </c>
      <c r="BI3024" s="226">
        <f>IF(N3024="nulová",J3024,0)</f>
        <v>0</v>
      </c>
      <c r="BJ3024" s="18" t="s">
        <v>76</v>
      </c>
      <c r="BK3024" s="226">
        <f>ROUND(I3024*H3024,2)</f>
        <v>0</v>
      </c>
      <c r="BL3024" s="18" t="s">
        <v>295</v>
      </c>
      <c r="BM3024" s="225" t="s">
        <v>2704</v>
      </c>
    </row>
    <row r="3025" s="2" customFormat="1">
      <c r="A3025" s="39"/>
      <c r="B3025" s="40"/>
      <c r="C3025" s="41"/>
      <c r="D3025" s="227" t="s">
        <v>245</v>
      </c>
      <c r="E3025" s="41"/>
      <c r="F3025" s="228" t="s">
        <v>2703</v>
      </c>
      <c r="G3025" s="41"/>
      <c r="H3025" s="41"/>
      <c r="I3025" s="229"/>
      <c r="J3025" s="41"/>
      <c r="K3025" s="41"/>
      <c r="L3025" s="45"/>
      <c r="M3025" s="230"/>
      <c r="N3025" s="231"/>
      <c r="O3025" s="85"/>
      <c r="P3025" s="85"/>
      <c r="Q3025" s="85"/>
      <c r="R3025" s="85"/>
      <c r="S3025" s="85"/>
      <c r="T3025" s="86"/>
      <c r="U3025" s="39"/>
      <c r="V3025" s="39"/>
      <c r="W3025" s="39"/>
      <c r="X3025" s="39"/>
      <c r="Y3025" s="39"/>
      <c r="Z3025" s="39"/>
      <c r="AA3025" s="39"/>
      <c r="AB3025" s="39"/>
      <c r="AC3025" s="39"/>
      <c r="AD3025" s="39"/>
      <c r="AE3025" s="39"/>
      <c r="AT3025" s="18" t="s">
        <v>245</v>
      </c>
      <c r="AU3025" s="18" t="s">
        <v>78</v>
      </c>
    </row>
    <row r="3026" s="2" customFormat="1">
      <c r="A3026" s="39"/>
      <c r="B3026" s="40"/>
      <c r="C3026" s="41"/>
      <c r="D3026" s="232" t="s">
        <v>246</v>
      </c>
      <c r="E3026" s="41"/>
      <c r="F3026" s="233" t="s">
        <v>2705</v>
      </c>
      <c r="G3026" s="41"/>
      <c r="H3026" s="41"/>
      <c r="I3026" s="229"/>
      <c r="J3026" s="41"/>
      <c r="K3026" s="41"/>
      <c r="L3026" s="45"/>
      <c r="M3026" s="230"/>
      <c r="N3026" s="231"/>
      <c r="O3026" s="85"/>
      <c r="P3026" s="85"/>
      <c r="Q3026" s="85"/>
      <c r="R3026" s="85"/>
      <c r="S3026" s="85"/>
      <c r="T3026" s="86"/>
      <c r="U3026" s="39"/>
      <c r="V3026" s="39"/>
      <c r="W3026" s="39"/>
      <c r="X3026" s="39"/>
      <c r="Y3026" s="39"/>
      <c r="Z3026" s="39"/>
      <c r="AA3026" s="39"/>
      <c r="AB3026" s="39"/>
      <c r="AC3026" s="39"/>
      <c r="AD3026" s="39"/>
      <c r="AE3026" s="39"/>
      <c r="AT3026" s="18" t="s">
        <v>246</v>
      </c>
      <c r="AU3026" s="18" t="s">
        <v>78</v>
      </c>
    </row>
    <row r="3027" s="13" customFormat="1">
      <c r="A3027" s="13"/>
      <c r="B3027" s="234"/>
      <c r="C3027" s="235"/>
      <c r="D3027" s="227" t="s">
        <v>248</v>
      </c>
      <c r="E3027" s="236" t="s">
        <v>19</v>
      </c>
      <c r="F3027" s="237" t="s">
        <v>533</v>
      </c>
      <c r="G3027" s="235"/>
      <c r="H3027" s="236" t="s">
        <v>19</v>
      </c>
      <c r="I3027" s="238"/>
      <c r="J3027" s="235"/>
      <c r="K3027" s="235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248</v>
      </c>
      <c r="AU3027" s="243" t="s">
        <v>78</v>
      </c>
      <c r="AV3027" s="13" t="s">
        <v>76</v>
      </c>
      <c r="AW3027" s="13" t="s">
        <v>32</v>
      </c>
      <c r="AX3027" s="13" t="s">
        <v>69</v>
      </c>
      <c r="AY3027" s="243" t="s">
        <v>238</v>
      </c>
    </row>
    <row r="3028" s="13" customFormat="1">
      <c r="A3028" s="13"/>
      <c r="B3028" s="234"/>
      <c r="C3028" s="235"/>
      <c r="D3028" s="227" t="s">
        <v>248</v>
      </c>
      <c r="E3028" s="236" t="s">
        <v>19</v>
      </c>
      <c r="F3028" s="237" t="s">
        <v>830</v>
      </c>
      <c r="G3028" s="235"/>
      <c r="H3028" s="236" t="s">
        <v>19</v>
      </c>
      <c r="I3028" s="238"/>
      <c r="J3028" s="235"/>
      <c r="K3028" s="235"/>
      <c r="L3028" s="239"/>
      <c r="M3028" s="240"/>
      <c r="N3028" s="241"/>
      <c r="O3028" s="241"/>
      <c r="P3028" s="241"/>
      <c r="Q3028" s="241"/>
      <c r="R3028" s="241"/>
      <c r="S3028" s="241"/>
      <c r="T3028" s="242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3" t="s">
        <v>248</v>
      </c>
      <c r="AU3028" s="243" t="s">
        <v>78</v>
      </c>
      <c r="AV3028" s="13" t="s">
        <v>76</v>
      </c>
      <c r="AW3028" s="13" t="s">
        <v>32</v>
      </c>
      <c r="AX3028" s="13" t="s">
        <v>69</v>
      </c>
      <c r="AY3028" s="243" t="s">
        <v>238</v>
      </c>
    </row>
    <row r="3029" s="14" customFormat="1">
      <c r="A3029" s="14"/>
      <c r="B3029" s="244"/>
      <c r="C3029" s="245"/>
      <c r="D3029" s="227" t="s">
        <v>248</v>
      </c>
      <c r="E3029" s="246" t="s">
        <v>19</v>
      </c>
      <c r="F3029" s="247" t="s">
        <v>2706</v>
      </c>
      <c r="G3029" s="245"/>
      <c r="H3029" s="248">
        <v>3.3799999999999999</v>
      </c>
      <c r="I3029" s="249"/>
      <c r="J3029" s="245"/>
      <c r="K3029" s="245"/>
      <c r="L3029" s="250"/>
      <c r="M3029" s="251"/>
      <c r="N3029" s="252"/>
      <c r="O3029" s="252"/>
      <c r="P3029" s="252"/>
      <c r="Q3029" s="252"/>
      <c r="R3029" s="252"/>
      <c r="S3029" s="252"/>
      <c r="T3029" s="253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4" t="s">
        <v>248</v>
      </c>
      <c r="AU3029" s="254" t="s">
        <v>78</v>
      </c>
      <c r="AV3029" s="14" t="s">
        <v>78</v>
      </c>
      <c r="AW3029" s="14" t="s">
        <v>32</v>
      </c>
      <c r="AX3029" s="14" t="s">
        <v>69</v>
      </c>
      <c r="AY3029" s="254" t="s">
        <v>238</v>
      </c>
    </row>
    <row r="3030" s="14" customFormat="1">
      <c r="A3030" s="14"/>
      <c r="B3030" s="244"/>
      <c r="C3030" s="245"/>
      <c r="D3030" s="227" t="s">
        <v>248</v>
      </c>
      <c r="E3030" s="246" t="s">
        <v>19</v>
      </c>
      <c r="F3030" s="247" t="s">
        <v>2707</v>
      </c>
      <c r="G3030" s="245"/>
      <c r="H3030" s="248">
        <v>18.440000000000001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248</v>
      </c>
      <c r="AU3030" s="254" t="s">
        <v>78</v>
      </c>
      <c r="AV3030" s="14" t="s">
        <v>78</v>
      </c>
      <c r="AW3030" s="14" t="s">
        <v>32</v>
      </c>
      <c r="AX3030" s="14" t="s">
        <v>69</v>
      </c>
      <c r="AY3030" s="254" t="s">
        <v>238</v>
      </c>
    </row>
    <row r="3031" s="14" customFormat="1">
      <c r="A3031" s="14"/>
      <c r="B3031" s="244"/>
      <c r="C3031" s="245"/>
      <c r="D3031" s="227" t="s">
        <v>248</v>
      </c>
      <c r="E3031" s="246" t="s">
        <v>19</v>
      </c>
      <c r="F3031" s="247" t="s">
        <v>2708</v>
      </c>
      <c r="G3031" s="245"/>
      <c r="H3031" s="248">
        <v>30.219999999999999</v>
      </c>
      <c r="I3031" s="249"/>
      <c r="J3031" s="245"/>
      <c r="K3031" s="245"/>
      <c r="L3031" s="250"/>
      <c r="M3031" s="251"/>
      <c r="N3031" s="252"/>
      <c r="O3031" s="252"/>
      <c r="P3031" s="252"/>
      <c r="Q3031" s="252"/>
      <c r="R3031" s="252"/>
      <c r="S3031" s="252"/>
      <c r="T3031" s="253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4" t="s">
        <v>248</v>
      </c>
      <c r="AU3031" s="254" t="s">
        <v>78</v>
      </c>
      <c r="AV3031" s="14" t="s">
        <v>78</v>
      </c>
      <c r="AW3031" s="14" t="s">
        <v>32</v>
      </c>
      <c r="AX3031" s="14" t="s">
        <v>69</v>
      </c>
      <c r="AY3031" s="254" t="s">
        <v>238</v>
      </c>
    </row>
    <row r="3032" s="14" customFormat="1">
      <c r="A3032" s="14"/>
      <c r="B3032" s="244"/>
      <c r="C3032" s="245"/>
      <c r="D3032" s="227" t="s">
        <v>248</v>
      </c>
      <c r="E3032" s="246" t="s">
        <v>19</v>
      </c>
      <c r="F3032" s="247" t="s">
        <v>2709</v>
      </c>
      <c r="G3032" s="245"/>
      <c r="H3032" s="248">
        <v>7.7300000000000004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248</v>
      </c>
      <c r="AU3032" s="254" t="s">
        <v>78</v>
      </c>
      <c r="AV3032" s="14" t="s">
        <v>78</v>
      </c>
      <c r="AW3032" s="14" t="s">
        <v>32</v>
      </c>
      <c r="AX3032" s="14" t="s">
        <v>69</v>
      </c>
      <c r="AY3032" s="254" t="s">
        <v>238</v>
      </c>
    </row>
    <row r="3033" s="14" customFormat="1">
      <c r="A3033" s="14"/>
      <c r="B3033" s="244"/>
      <c r="C3033" s="245"/>
      <c r="D3033" s="227" t="s">
        <v>248</v>
      </c>
      <c r="E3033" s="246" t="s">
        <v>19</v>
      </c>
      <c r="F3033" s="247" t="s">
        <v>2710</v>
      </c>
      <c r="G3033" s="245"/>
      <c r="H3033" s="248">
        <v>2.27</v>
      </c>
      <c r="I3033" s="249"/>
      <c r="J3033" s="245"/>
      <c r="K3033" s="245"/>
      <c r="L3033" s="250"/>
      <c r="M3033" s="251"/>
      <c r="N3033" s="252"/>
      <c r="O3033" s="252"/>
      <c r="P3033" s="252"/>
      <c r="Q3033" s="252"/>
      <c r="R3033" s="252"/>
      <c r="S3033" s="252"/>
      <c r="T3033" s="253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4" t="s">
        <v>248</v>
      </c>
      <c r="AU3033" s="254" t="s">
        <v>78</v>
      </c>
      <c r="AV3033" s="14" t="s">
        <v>78</v>
      </c>
      <c r="AW3033" s="14" t="s">
        <v>32</v>
      </c>
      <c r="AX3033" s="14" t="s">
        <v>69</v>
      </c>
      <c r="AY3033" s="254" t="s">
        <v>238</v>
      </c>
    </row>
    <row r="3034" s="14" customFormat="1">
      <c r="A3034" s="14"/>
      <c r="B3034" s="244"/>
      <c r="C3034" s="245"/>
      <c r="D3034" s="227" t="s">
        <v>248</v>
      </c>
      <c r="E3034" s="246" t="s">
        <v>19</v>
      </c>
      <c r="F3034" s="247" t="s">
        <v>2711</v>
      </c>
      <c r="G3034" s="245"/>
      <c r="H3034" s="248">
        <v>4.1900000000000004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248</v>
      </c>
      <c r="AU3034" s="254" t="s">
        <v>78</v>
      </c>
      <c r="AV3034" s="14" t="s">
        <v>78</v>
      </c>
      <c r="AW3034" s="14" t="s">
        <v>32</v>
      </c>
      <c r="AX3034" s="14" t="s">
        <v>69</v>
      </c>
      <c r="AY3034" s="254" t="s">
        <v>238</v>
      </c>
    </row>
    <row r="3035" s="14" customFormat="1">
      <c r="A3035" s="14"/>
      <c r="B3035" s="244"/>
      <c r="C3035" s="245"/>
      <c r="D3035" s="227" t="s">
        <v>248</v>
      </c>
      <c r="E3035" s="246" t="s">
        <v>19</v>
      </c>
      <c r="F3035" s="247" t="s">
        <v>2712</v>
      </c>
      <c r="G3035" s="245"/>
      <c r="H3035" s="248">
        <v>1.71</v>
      </c>
      <c r="I3035" s="249"/>
      <c r="J3035" s="245"/>
      <c r="K3035" s="245"/>
      <c r="L3035" s="250"/>
      <c r="M3035" s="251"/>
      <c r="N3035" s="252"/>
      <c r="O3035" s="252"/>
      <c r="P3035" s="252"/>
      <c r="Q3035" s="252"/>
      <c r="R3035" s="252"/>
      <c r="S3035" s="252"/>
      <c r="T3035" s="253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4" t="s">
        <v>248</v>
      </c>
      <c r="AU3035" s="254" t="s">
        <v>78</v>
      </c>
      <c r="AV3035" s="14" t="s">
        <v>78</v>
      </c>
      <c r="AW3035" s="14" t="s">
        <v>32</v>
      </c>
      <c r="AX3035" s="14" t="s">
        <v>69</v>
      </c>
      <c r="AY3035" s="254" t="s">
        <v>238</v>
      </c>
    </row>
    <row r="3036" s="14" customFormat="1">
      <c r="A3036" s="14"/>
      <c r="B3036" s="244"/>
      <c r="C3036" s="245"/>
      <c r="D3036" s="227" t="s">
        <v>248</v>
      </c>
      <c r="E3036" s="246" t="s">
        <v>19</v>
      </c>
      <c r="F3036" s="247" t="s">
        <v>2713</v>
      </c>
      <c r="G3036" s="245"/>
      <c r="H3036" s="248">
        <v>5.5099999999999998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248</v>
      </c>
      <c r="AU3036" s="254" t="s">
        <v>78</v>
      </c>
      <c r="AV3036" s="14" t="s">
        <v>78</v>
      </c>
      <c r="AW3036" s="14" t="s">
        <v>32</v>
      </c>
      <c r="AX3036" s="14" t="s">
        <v>69</v>
      </c>
      <c r="AY3036" s="254" t="s">
        <v>238</v>
      </c>
    </row>
    <row r="3037" s="14" customFormat="1">
      <c r="A3037" s="14"/>
      <c r="B3037" s="244"/>
      <c r="C3037" s="245"/>
      <c r="D3037" s="227" t="s">
        <v>248</v>
      </c>
      <c r="E3037" s="246" t="s">
        <v>19</v>
      </c>
      <c r="F3037" s="247" t="s">
        <v>2714</v>
      </c>
      <c r="G3037" s="245"/>
      <c r="H3037" s="248">
        <v>26.510000000000002</v>
      </c>
      <c r="I3037" s="249"/>
      <c r="J3037" s="245"/>
      <c r="K3037" s="245"/>
      <c r="L3037" s="250"/>
      <c r="M3037" s="251"/>
      <c r="N3037" s="252"/>
      <c r="O3037" s="252"/>
      <c r="P3037" s="252"/>
      <c r="Q3037" s="252"/>
      <c r="R3037" s="252"/>
      <c r="S3037" s="252"/>
      <c r="T3037" s="253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4" t="s">
        <v>248</v>
      </c>
      <c r="AU3037" s="254" t="s">
        <v>78</v>
      </c>
      <c r="AV3037" s="14" t="s">
        <v>78</v>
      </c>
      <c r="AW3037" s="14" t="s">
        <v>32</v>
      </c>
      <c r="AX3037" s="14" t="s">
        <v>69</v>
      </c>
      <c r="AY3037" s="254" t="s">
        <v>238</v>
      </c>
    </row>
    <row r="3038" s="14" customFormat="1">
      <c r="A3038" s="14"/>
      <c r="B3038" s="244"/>
      <c r="C3038" s="245"/>
      <c r="D3038" s="227" t="s">
        <v>248</v>
      </c>
      <c r="E3038" s="246" t="s">
        <v>19</v>
      </c>
      <c r="F3038" s="247" t="s">
        <v>2715</v>
      </c>
      <c r="G3038" s="245"/>
      <c r="H3038" s="248">
        <v>1.97</v>
      </c>
      <c r="I3038" s="249"/>
      <c r="J3038" s="245"/>
      <c r="K3038" s="245"/>
      <c r="L3038" s="250"/>
      <c r="M3038" s="251"/>
      <c r="N3038" s="252"/>
      <c r="O3038" s="252"/>
      <c r="P3038" s="252"/>
      <c r="Q3038" s="252"/>
      <c r="R3038" s="252"/>
      <c r="S3038" s="252"/>
      <c r="T3038" s="253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4" t="s">
        <v>248</v>
      </c>
      <c r="AU3038" s="254" t="s">
        <v>78</v>
      </c>
      <c r="AV3038" s="14" t="s">
        <v>78</v>
      </c>
      <c r="AW3038" s="14" t="s">
        <v>32</v>
      </c>
      <c r="AX3038" s="14" t="s">
        <v>69</v>
      </c>
      <c r="AY3038" s="254" t="s">
        <v>238</v>
      </c>
    </row>
    <row r="3039" s="14" customFormat="1">
      <c r="A3039" s="14"/>
      <c r="B3039" s="244"/>
      <c r="C3039" s="245"/>
      <c r="D3039" s="227" t="s">
        <v>248</v>
      </c>
      <c r="E3039" s="246" t="s">
        <v>19</v>
      </c>
      <c r="F3039" s="247" t="s">
        <v>2716</v>
      </c>
      <c r="G3039" s="245"/>
      <c r="H3039" s="248">
        <v>2</v>
      </c>
      <c r="I3039" s="249"/>
      <c r="J3039" s="245"/>
      <c r="K3039" s="245"/>
      <c r="L3039" s="250"/>
      <c r="M3039" s="251"/>
      <c r="N3039" s="252"/>
      <c r="O3039" s="252"/>
      <c r="P3039" s="252"/>
      <c r="Q3039" s="252"/>
      <c r="R3039" s="252"/>
      <c r="S3039" s="252"/>
      <c r="T3039" s="253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4" t="s">
        <v>248</v>
      </c>
      <c r="AU3039" s="254" t="s">
        <v>78</v>
      </c>
      <c r="AV3039" s="14" t="s">
        <v>78</v>
      </c>
      <c r="AW3039" s="14" t="s">
        <v>32</v>
      </c>
      <c r="AX3039" s="14" t="s">
        <v>69</v>
      </c>
      <c r="AY3039" s="254" t="s">
        <v>238</v>
      </c>
    </row>
    <row r="3040" s="14" customFormat="1">
      <c r="A3040" s="14"/>
      <c r="B3040" s="244"/>
      <c r="C3040" s="245"/>
      <c r="D3040" s="227" t="s">
        <v>248</v>
      </c>
      <c r="E3040" s="246" t="s">
        <v>19</v>
      </c>
      <c r="F3040" s="247" t="s">
        <v>2717</v>
      </c>
      <c r="G3040" s="245"/>
      <c r="H3040" s="248">
        <v>6.5300000000000002</v>
      </c>
      <c r="I3040" s="249"/>
      <c r="J3040" s="245"/>
      <c r="K3040" s="245"/>
      <c r="L3040" s="250"/>
      <c r="M3040" s="251"/>
      <c r="N3040" s="252"/>
      <c r="O3040" s="252"/>
      <c r="P3040" s="252"/>
      <c r="Q3040" s="252"/>
      <c r="R3040" s="252"/>
      <c r="S3040" s="252"/>
      <c r="T3040" s="253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4" t="s">
        <v>248</v>
      </c>
      <c r="AU3040" s="254" t="s">
        <v>78</v>
      </c>
      <c r="AV3040" s="14" t="s">
        <v>78</v>
      </c>
      <c r="AW3040" s="14" t="s">
        <v>32</v>
      </c>
      <c r="AX3040" s="14" t="s">
        <v>69</v>
      </c>
      <c r="AY3040" s="254" t="s">
        <v>238</v>
      </c>
    </row>
    <row r="3041" s="14" customFormat="1">
      <c r="A3041" s="14"/>
      <c r="B3041" s="244"/>
      <c r="C3041" s="245"/>
      <c r="D3041" s="227" t="s">
        <v>248</v>
      </c>
      <c r="E3041" s="246" t="s">
        <v>19</v>
      </c>
      <c r="F3041" s="247" t="s">
        <v>2718</v>
      </c>
      <c r="G3041" s="245"/>
      <c r="H3041" s="248">
        <v>4.5999999999999996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248</v>
      </c>
      <c r="AU3041" s="254" t="s">
        <v>78</v>
      </c>
      <c r="AV3041" s="14" t="s">
        <v>78</v>
      </c>
      <c r="AW3041" s="14" t="s">
        <v>32</v>
      </c>
      <c r="AX3041" s="14" t="s">
        <v>69</v>
      </c>
      <c r="AY3041" s="254" t="s">
        <v>238</v>
      </c>
    </row>
    <row r="3042" s="14" customFormat="1">
      <c r="A3042" s="14"/>
      <c r="B3042" s="244"/>
      <c r="C3042" s="245"/>
      <c r="D3042" s="227" t="s">
        <v>248</v>
      </c>
      <c r="E3042" s="246" t="s">
        <v>19</v>
      </c>
      <c r="F3042" s="247" t="s">
        <v>2719</v>
      </c>
      <c r="G3042" s="245"/>
      <c r="H3042" s="248">
        <v>4.5999999999999996</v>
      </c>
      <c r="I3042" s="249"/>
      <c r="J3042" s="245"/>
      <c r="K3042" s="245"/>
      <c r="L3042" s="250"/>
      <c r="M3042" s="251"/>
      <c r="N3042" s="252"/>
      <c r="O3042" s="252"/>
      <c r="P3042" s="252"/>
      <c r="Q3042" s="252"/>
      <c r="R3042" s="252"/>
      <c r="S3042" s="252"/>
      <c r="T3042" s="253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4" t="s">
        <v>248</v>
      </c>
      <c r="AU3042" s="254" t="s">
        <v>78</v>
      </c>
      <c r="AV3042" s="14" t="s">
        <v>78</v>
      </c>
      <c r="AW3042" s="14" t="s">
        <v>32</v>
      </c>
      <c r="AX3042" s="14" t="s">
        <v>69</v>
      </c>
      <c r="AY3042" s="254" t="s">
        <v>238</v>
      </c>
    </row>
    <row r="3043" s="14" customFormat="1">
      <c r="A3043" s="14"/>
      <c r="B3043" s="244"/>
      <c r="C3043" s="245"/>
      <c r="D3043" s="227" t="s">
        <v>248</v>
      </c>
      <c r="E3043" s="246" t="s">
        <v>19</v>
      </c>
      <c r="F3043" s="247" t="s">
        <v>2720</v>
      </c>
      <c r="G3043" s="245"/>
      <c r="H3043" s="248">
        <v>1.4299999999999999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248</v>
      </c>
      <c r="AU3043" s="254" t="s">
        <v>78</v>
      </c>
      <c r="AV3043" s="14" t="s">
        <v>78</v>
      </c>
      <c r="AW3043" s="14" t="s">
        <v>32</v>
      </c>
      <c r="AX3043" s="14" t="s">
        <v>69</v>
      </c>
      <c r="AY3043" s="254" t="s">
        <v>238</v>
      </c>
    </row>
    <row r="3044" s="14" customFormat="1">
      <c r="A3044" s="14"/>
      <c r="B3044" s="244"/>
      <c r="C3044" s="245"/>
      <c r="D3044" s="227" t="s">
        <v>248</v>
      </c>
      <c r="E3044" s="246" t="s">
        <v>19</v>
      </c>
      <c r="F3044" s="247" t="s">
        <v>2721</v>
      </c>
      <c r="G3044" s="245"/>
      <c r="H3044" s="248">
        <v>32.189999999999998</v>
      </c>
      <c r="I3044" s="249"/>
      <c r="J3044" s="245"/>
      <c r="K3044" s="245"/>
      <c r="L3044" s="250"/>
      <c r="M3044" s="251"/>
      <c r="N3044" s="252"/>
      <c r="O3044" s="252"/>
      <c r="P3044" s="252"/>
      <c r="Q3044" s="252"/>
      <c r="R3044" s="252"/>
      <c r="S3044" s="252"/>
      <c r="T3044" s="253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4" t="s">
        <v>248</v>
      </c>
      <c r="AU3044" s="254" t="s">
        <v>78</v>
      </c>
      <c r="AV3044" s="14" t="s">
        <v>78</v>
      </c>
      <c r="AW3044" s="14" t="s">
        <v>32</v>
      </c>
      <c r="AX3044" s="14" t="s">
        <v>69</v>
      </c>
      <c r="AY3044" s="254" t="s">
        <v>238</v>
      </c>
    </row>
    <row r="3045" s="14" customFormat="1">
      <c r="A3045" s="14"/>
      <c r="B3045" s="244"/>
      <c r="C3045" s="245"/>
      <c r="D3045" s="227" t="s">
        <v>248</v>
      </c>
      <c r="E3045" s="246" t="s">
        <v>19</v>
      </c>
      <c r="F3045" s="247" t="s">
        <v>2722</v>
      </c>
      <c r="G3045" s="245"/>
      <c r="H3045" s="248">
        <v>12.210000000000001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248</v>
      </c>
      <c r="AU3045" s="254" t="s">
        <v>78</v>
      </c>
      <c r="AV3045" s="14" t="s">
        <v>78</v>
      </c>
      <c r="AW3045" s="14" t="s">
        <v>32</v>
      </c>
      <c r="AX3045" s="14" t="s">
        <v>69</v>
      </c>
      <c r="AY3045" s="254" t="s">
        <v>238</v>
      </c>
    </row>
    <row r="3046" s="14" customFormat="1">
      <c r="A3046" s="14"/>
      <c r="B3046" s="244"/>
      <c r="C3046" s="245"/>
      <c r="D3046" s="227" t="s">
        <v>248</v>
      </c>
      <c r="E3046" s="246" t="s">
        <v>19</v>
      </c>
      <c r="F3046" s="247" t="s">
        <v>2723</v>
      </c>
      <c r="G3046" s="245"/>
      <c r="H3046" s="248">
        <v>17.84</v>
      </c>
      <c r="I3046" s="249"/>
      <c r="J3046" s="245"/>
      <c r="K3046" s="245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4" t="s">
        <v>248</v>
      </c>
      <c r="AU3046" s="254" t="s">
        <v>78</v>
      </c>
      <c r="AV3046" s="14" t="s">
        <v>78</v>
      </c>
      <c r="AW3046" s="14" t="s">
        <v>32</v>
      </c>
      <c r="AX3046" s="14" t="s">
        <v>69</v>
      </c>
      <c r="AY3046" s="254" t="s">
        <v>238</v>
      </c>
    </row>
    <row r="3047" s="14" customFormat="1">
      <c r="A3047" s="14"/>
      <c r="B3047" s="244"/>
      <c r="C3047" s="245"/>
      <c r="D3047" s="227" t="s">
        <v>248</v>
      </c>
      <c r="E3047" s="246" t="s">
        <v>19</v>
      </c>
      <c r="F3047" s="247" t="s">
        <v>2724</v>
      </c>
      <c r="G3047" s="245"/>
      <c r="H3047" s="248">
        <v>1.44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248</v>
      </c>
      <c r="AU3047" s="254" t="s">
        <v>78</v>
      </c>
      <c r="AV3047" s="14" t="s">
        <v>78</v>
      </c>
      <c r="AW3047" s="14" t="s">
        <v>32</v>
      </c>
      <c r="AX3047" s="14" t="s">
        <v>69</v>
      </c>
      <c r="AY3047" s="254" t="s">
        <v>238</v>
      </c>
    </row>
    <row r="3048" s="14" customFormat="1">
      <c r="A3048" s="14"/>
      <c r="B3048" s="244"/>
      <c r="C3048" s="245"/>
      <c r="D3048" s="227" t="s">
        <v>248</v>
      </c>
      <c r="E3048" s="246" t="s">
        <v>19</v>
      </c>
      <c r="F3048" s="247" t="s">
        <v>2725</v>
      </c>
      <c r="G3048" s="245"/>
      <c r="H3048" s="248">
        <v>6.3200000000000003</v>
      </c>
      <c r="I3048" s="249"/>
      <c r="J3048" s="245"/>
      <c r="K3048" s="245"/>
      <c r="L3048" s="250"/>
      <c r="M3048" s="251"/>
      <c r="N3048" s="252"/>
      <c r="O3048" s="252"/>
      <c r="P3048" s="252"/>
      <c r="Q3048" s="252"/>
      <c r="R3048" s="252"/>
      <c r="S3048" s="252"/>
      <c r="T3048" s="253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4" t="s">
        <v>248</v>
      </c>
      <c r="AU3048" s="254" t="s">
        <v>78</v>
      </c>
      <c r="AV3048" s="14" t="s">
        <v>78</v>
      </c>
      <c r="AW3048" s="14" t="s">
        <v>32</v>
      </c>
      <c r="AX3048" s="14" t="s">
        <v>69</v>
      </c>
      <c r="AY3048" s="254" t="s">
        <v>238</v>
      </c>
    </row>
    <row r="3049" s="14" customFormat="1">
      <c r="A3049" s="14"/>
      <c r="B3049" s="244"/>
      <c r="C3049" s="245"/>
      <c r="D3049" s="227" t="s">
        <v>248</v>
      </c>
      <c r="E3049" s="246" t="s">
        <v>19</v>
      </c>
      <c r="F3049" s="247" t="s">
        <v>2726</v>
      </c>
      <c r="G3049" s="245"/>
      <c r="H3049" s="248">
        <v>17.260000000000002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248</v>
      </c>
      <c r="AU3049" s="254" t="s">
        <v>78</v>
      </c>
      <c r="AV3049" s="14" t="s">
        <v>78</v>
      </c>
      <c r="AW3049" s="14" t="s">
        <v>32</v>
      </c>
      <c r="AX3049" s="14" t="s">
        <v>69</v>
      </c>
      <c r="AY3049" s="254" t="s">
        <v>238</v>
      </c>
    </row>
    <row r="3050" s="14" customFormat="1">
      <c r="A3050" s="14"/>
      <c r="B3050" s="244"/>
      <c r="C3050" s="245"/>
      <c r="D3050" s="227" t="s">
        <v>248</v>
      </c>
      <c r="E3050" s="246" t="s">
        <v>19</v>
      </c>
      <c r="F3050" s="247" t="s">
        <v>2727</v>
      </c>
      <c r="G3050" s="245"/>
      <c r="H3050" s="248">
        <v>4.3200000000000003</v>
      </c>
      <c r="I3050" s="249"/>
      <c r="J3050" s="245"/>
      <c r="K3050" s="245"/>
      <c r="L3050" s="250"/>
      <c r="M3050" s="251"/>
      <c r="N3050" s="252"/>
      <c r="O3050" s="252"/>
      <c r="P3050" s="252"/>
      <c r="Q3050" s="252"/>
      <c r="R3050" s="252"/>
      <c r="S3050" s="252"/>
      <c r="T3050" s="253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4" t="s">
        <v>248</v>
      </c>
      <c r="AU3050" s="254" t="s">
        <v>78</v>
      </c>
      <c r="AV3050" s="14" t="s">
        <v>78</v>
      </c>
      <c r="AW3050" s="14" t="s">
        <v>32</v>
      </c>
      <c r="AX3050" s="14" t="s">
        <v>69</v>
      </c>
      <c r="AY3050" s="254" t="s">
        <v>238</v>
      </c>
    </row>
    <row r="3051" s="14" customFormat="1">
      <c r="A3051" s="14"/>
      <c r="B3051" s="244"/>
      <c r="C3051" s="245"/>
      <c r="D3051" s="227" t="s">
        <v>248</v>
      </c>
      <c r="E3051" s="246" t="s">
        <v>19</v>
      </c>
      <c r="F3051" s="247" t="s">
        <v>2728</v>
      </c>
      <c r="G3051" s="245"/>
      <c r="H3051" s="248">
        <v>1.9199999999999999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248</v>
      </c>
      <c r="AU3051" s="254" t="s">
        <v>78</v>
      </c>
      <c r="AV3051" s="14" t="s">
        <v>78</v>
      </c>
      <c r="AW3051" s="14" t="s">
        <v>32</v>
      </c>
      <c r="AX3051" s="14" t="s">
        <v>69</v>
      </c>
      <c r="AY3051" s="254" t="s">
        <v>238</v>
      </c>
    </row>
    <row r="3052" s="13" customFormat="1">
      <c r="A3052" s="13"/>
      <c r="B3052" s="234"/>
      <c r="C3052" s="235"/>
      <c r="D3052" s="227" t="s">
        <v>248</v>
      </c>
      <c r="E3052" s="236" t="s">
        <v>19</v>
      </c>
      <c r="F3052" s="237" t="s">
        <v>2729</v>
      </c>
      <c r="G3052" s="235"/>
      <c r="H3052" s="236" t="s">
        <v>19</v>
      </c>
      <c r="I3052" s="238"/>
      <c r="J3052" s="235"/>
      <c r="K3052" s="235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248</v>
      </c>
      <c r="AU3052" s="243" t="s">
        <v>78</v>
      </c>
      <c r="AV3052" s="13" t="s">
        <v>76</v>
      </c>
      <c r="AW3052" s="13" t="s">
        <v>32</v>
      </c>
      <c r="AX3052" s="13" t="s">
        <v>69</v>
      </c>
      <c r="AY3052" s="243" t="s">
        <v>238</v>
      </c>
    </row>
    <row r="3053" s="14" customFormat="1">
      <c r="A3053" s="14"/>
      <c r="B3053" s="244"/>
      <c r="C3053" s="245"/>
      <c r="D3053" s="227" t="s">
        <v>248</v>
      </c>
      <c r="E3053" s="246" t="s">
        <v>19</v>
      </c>
      <c r="F3053" s="247" t="s">
        <v>2730</v>
      </c>
      <c r="G3053" s="245"/>
      <c r="H3053" s="248">
        <v>20.039999999999999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248</v>
      </c>
      <c r="AU3053" s="254" t="s">
        <v>78</v>
      </c>
      <c r="AV3053" s="14" t="s">
        <v>78</v>
      </c>
      <c r="AW3053" s="14" t="s">
        <v>32</v>
      </c>
      <c r="AX3053" s="14" t="s">
        <v>69</v>
      </c>
      <c r="AY3053" s="254" t="s">
        <v>238</v>
      </c>
    </row>
    <row r="3054" s="14" customFormat="1">
      <c r="A3054" s="14"/>
      <c r="B3054" s="244"/>
      <c r="C3054" s="245"/>
      <c r="D3054" s="227" t="s">
        <v>248</v>
      </c>
      <c r="E3054" s="246" t="s">
        <v>19</v>
      </c>
      <c r="F3054" s="247" t="s">
        <v>2731</v>
      </c>
      <c r="G3054" s="245"/>
      <c r="H3054" s="248">
        <v>1.6000000000000001</v>
      </c>
      <c r="I3054" s="249"/>
      <c r="J3054" s="245"/>
      <c r="K3054" s="245"/>
      <c r="L3054" s="250"/>
      <c r="M3054" s="251"/>
      <c r="N3054" s="252"/>
      <c r="O3054" s="252"/>
      <c r="P3054" s="252"/>
      <c r="Q3054" s="252"/>
      <c r="R3054" s="252"/>
      <c r="S3054" s="252"/>
      <c r="T3054" s="253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4" t="s">
        <v>248</v>
      </c>
      <c r="AU3054" s="254" t="s">
        <v>78</v>
      </c>
      <c r="AV3054" s="14" t="s">
        <v>78</v>
      </c>
      <c r="AW3054" s="14" t="s">
        <v>32</v>
      </c>
      <c r="AX3054" s="14" t="s">
        <v>69</v>
      </c>
      <c r="AY3054" s="254" t="s">
        <v>238</v>
      </c>
    </row>
    <row r="3055" s="14" customFormat="1">
      <c r="A3055" s="14"/>
      <c r="B3055" s="244"/>
      <c r="C3055" s="245"/>
      <c r="D3055" s="227" t="s">
        <v>248</v>
      </c>
      <c r="E3055" s="246" t="s">
        <v>19</v>
      </c>
      <c r="F3055" s="247" t="s">
        <v>2732</v>
      </c>
      <c r="G3055" s="245"/>
      <c r="H3055" s="248">
        <v>1.6000000000000001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248</v>
      </c>
      <c r="AU3055" s="254" t="s">
        <v>78</v>
      </c>
      <c r="AV3055" s="14" t="s">
        <v>78</v>
      </c>
      <c r="AW3055" s="14" t="s">
        <v>32</v>
      </c>
      <c r="AX3055" s="14" t="s">
        <v>69</v>
      </c>
      <c r="AY3055" s="254" t="s">
        <v>238</v>
      </c>
    </row>
    <row r="3056" s="14" customFormat="1">
      <c r="A3056" s="14"/>
      <c r="B3056" s="244"/>
      <c r="C3056" s="245"/>
      <c r="D3056" s="227" t="s">
        <v>248</v>
      </c>
      <c r="E3056" s="246" t="s">
        <v>19</v>
      </c>
      <c r="F3056" s="247" t="s">
        <v>2733</v>
      </c>
      <c r="G3056" s="245"/>
      <c r="H3056" s="248">
        <v>1.6399999999999999</v>
      </c>
      <c r="I3056" s="249"/>
      <c r="J3056" s="245"/>
      <c r="K3056" s="245"/>
      <c r="L3056" s="250"/>
      <c r="M3056" s="251"/>
      <c r="N3056" s="252"/>
      <c r="O3056" s="252"/>
      <c r="P3056" s="252"/>
      <c r="Q3056" s="252"/>
      <c r="R3056" s="252"/>
      <c r="S3056" s="252"/>
      <c r="T3056" s="253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4" t="s">
        <v>248</v>
      </c>
      <c r="AU3056" s="254" t="s">
        <v>78</v>
      </c>
      <c r="AV3056" s="14" t="s">
        <v>78</v>
      </c>
      <c r="AW3056" s="14" t="s">
        <v>32</v>
      </c>
      <c r="AX3056" s="14" t="s">
        <v>69</v>
      </c>
      <c r="AY3056" s="254" t="s">
        <v>238</v>
      </c>
    </row>
    <row r="3057" s="14" customFormat="1">
      <c r="A3057" s="14"/>
      <c r="B3057" s="244"/>
      <c r="C3057" s="245"/>
      <c r="D3057" s="227" t="s">
        <v>248</v>
      </c>
      <c r="E3057" s="246" t="s">
        <v>19</v>
      </c>
      <c r="F3057" s="247" t="s">
        <v>2734</v>
      </c>
      <c r="G3057" s="245"/>
      <c r="H3057" s="248">
        <v>3.1600000000000001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248</v>
      </c>
      <c r="AU3057" s="254" t="s">
        <v>78</v>
      </c>
      <c r="AV3057" s="14" t="s">
        <v>78</v>
      </c>
      <c r="AW3057" s="14" t="s">
        <v>32</v>
      </c>
      <c r="AX3057" s="14" t="s">
        <v>69</v>
      </c>
      <c r="AY3057" s="254" t="s">
        <v>238</v>
      </c>
    </row>
    <row r="3058" s="14" customFormat="1">
      <c r="A3058" s="14"/>
      <c r="B3058" s="244"/>
      <c r="C3058" s="245"/>
      <c r="D3058" s="227" t="s">
        <v>248</v>
      </c>
      <c r="E3058" s="246" t="s">
        <v>19</v>
      </c>
      <c r="F3058" s="247" t="s">
        <v>2735</v>
      </c>
      <c r="G3058" s="245"/>
      <c r="H3058" s="248">
        <v>36.299999999999997</v>
      </c>
      <c r="I3058" s="249"/>
      <c r="J3058" s="245"/>
      <c r="K3058" s="245"/>
      <c r="L3058" s="250"/>
      <c r="M3058" s="251"/>
      <c r="N3058" s="252"/>
      <c r="O3058" s="252"/>
      <c r="P3058" s="252"/>
      <c r="Q3058" s="252"/>
      <c r="R3058" s="252"/>
      <c r="S3058" s="252"/>
      <c r="T3058" s="253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4" t="s">
        <v>248</v>
      </c>
      <c r="AU3058" s="254" t="s">
        <v>78</v>
      </c>
      <c r="AV3058" s="14" t="s">
        <v>78</v>
      </c>
      <c r="AW3058" s="14" t="s">
        <v>32</v>
      </c>
      <c r="AX3058" s="14" t="s">
        <v>69</v>
      </c>
      <c r="AY3058" s="254" t="s">
        <v>238</v>
      </c>
    </row>
    <row r="3059" s="14" customFormat="1">
      <c r="A3059" s="14"/>
      <c r="B3059" s="244"/>
      <c r="C3059" s="245"/>
      <c r="D3059" s="227" t="s">
        <v>248</v>
      </c>
      <c r="E3059" s="246" t="s">
        <v>19</v>
      </c>
      <c r="F3059" s="247" t="s">
        <v>2736</v>
      </c>
      <c r="G3059" s="245"/>
      <c r="H3059" s="248">
        <v>37.020000000000003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248</v>
      </c>
      <c r="AU3059" s="254" t="s">
        <v>78</v>
      </c>
      <c r="AV3059" s="14" t="s">
        <v>78</v>
      </c>
      <c r="AW3059" s="14" t="s">
        <v>32</v>
      </c>
      <c r="AX3059" s="14" t="s">
        <v>69</v>
      </c>
      <c r="AY3059" s="254" t="s">
        <v>238</v>
      </c>
    </row>
    <row r="3060" s="14" customFormat="1">
      <c r="A3060" s="14"/>
      <c r="B3060" s="244"/>
      <c r="C3060" s="245"/>
      <c r="D3060" s="227" t="s">
        <v>248</v>
      </c>
      <c r="E3060" s="246" t="s">
        <v>19</v>
      </c>
      <c r="F3060" s="247" t="s">
        <v>2737</v>
      </c>
      <c r="G3060" s="245"/>
      <c r="H3060" s="248">
        <v>36.299999999999997</v>
      </c>
      <c r="I3060" s="249"/>
      <c r="J3060" s="245"/>
      <c r="K3060" s="245"/>
      <c r="L3060" s="250"/>
      <c r="M3060" s="251"/>
      <c r="N3060" s="252"/>
      <c r="O3060" s="252"/>
      <c r="P3060" s="252"/>
      <c r="Q3060" s="252"/>
      <c r="R3060" s="252"/>
      <c r="S3060" s="252"/>
      <c r="T3060" s="253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4" t="s">
        <v>248</v>
      </c>
      <c r="AU3060" s="254" t="s">
        <v>78</v>
      </c>
      <c r="AV3060" s="14" t="s">
        <v>78</v>
      </c>
      <c r="AW3060" s="14" t="s">
        <v>32</v>
      </c>
      <c r="AX3060" s="14" t="s">
        <v>69</v>
      </c>
      <c r="AY3060" s="254" t="s">
        <v>238</v>
      </c>
    </row>
    <row r="3061" s="14" customFormat="1">
      <c r="A3061" s="14"/>
      <c r="B3061" s="244"/>
      <c r="C3061" s="245"/>
      <c r="D3061" s="227" t="s">
        <v>248</v>
      </c>
      <c r="E3061" s="246" t="s">
        <v>19</v>
      </c>
      <c r="F3061" s="247" t="s">
        <v>2738</v>
      </c>
      <c r="G3061" s="245"/>
      <c r="H3061" s="248">
        <v>1.6000000000000001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248</v>
      </c>
      <c r="AU3061" s="254" t="s">
        <v>78</v>
      </c>
      <c r="AV3061" s="14" t="s">
        <v>78</v>
      </c>
      <c r="AW3061" s="14" t="s">
        <v>32</v>
      </c>
      <c r="AX3061" s="14" t="s">
        <v>69</v>
      </c>
      <c r="AY3061" s="254" t="s">
        <v>238</v>
      </c>
    </row>
    <row r="3062" s="14" customFormat="1">
      <c r="A3062" s="14"/>
      <c r="B3062" s="244"/>
      <c r="C3062" s="245"/>
      <c r="D3062" s="227" t="s">
        <v>248</v>
      </c>
      <c r="E3062" s="246" t="s">
        <v>19</v>
      </c>
      <c r="F3062" s="247" t="s">
        <v>2739</v>
      </c>
      <c r="G3062" s="245"/>
      <c r="H3062" s="248">
        <v>1.6000000000000001</v>
      </c>
      <c r="I3062" s="249"/>
      <c r="J3062" s="245"/>
      <c r="K3062" s="245"/>
      <c r="L3062" s="250"/>
      <c r="M3062" s="251"/>
      <c r="N3062" s="252"/>
      <c r="O3062" s="252"/>
      <c r="P3062" s="252"/>
      <c r="Q3062" s="252"/>
      <c r="R3062" s="252"/>
      <c r="S3062" s="252"/>
      <c r="T3062" s="253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4" t="s">
        <v>248</v>
      </c>
      <c r="AU3062" s="254" t="s">
        <v>78</v>
      </c>
      <c r="AV3062" s="14" t="s">
        <v>78</v>
      </c>
      <c r="AW3062" s="14" t="s">
        <v>32</v>
      </c>
      <c r="AX3062" s="14" t="s">
        <v>69</v>
      </c>
      <c r="AY3062" s="254" t="s">
        <v>238</v>
      </c>
    </row>
    <row r="3063" s="14" customFormat="1">
      <c r="A3063" s="14"/>
      <c r="B3063" s="244"/>
      <c r="C3063" s="245"/>
      <c r="D3063" s="227" t="s">
        <v>248</v>
      </c>
      <c r="E3063" s="246" t="s">
        <v>19</v>
      </c>
      <c r="F3063" s="247" t="s">
        <v>2740</v>
      </c>
      <c r="G3063" s="245"/>
      <c r="H3063" s="248">
        <v>1.8200000000000001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248</v>
      </c>
      <c r="AU3063" s="254" t="s">
        <v>78</v>
      </c>
      <c r="AV3063" s="14" t="s">
        <v>78</v>
      </c>
      <c r="AW3063" s="14" t="s">
        <v>32</v>
      </c>
      <c r="AX3063" s="14" t="s">
        <v>69</v>
      </c>
      <c r="AY3063" s="254" t="s">
        <v>238</v>
      </c>
    </row>
    <row r="3064" s="14" customFormat="1">
      <c r="A3064" s="14"/>
      <c r="B3064" s="244"/>
      <c r="C3064" s="245"/>
      <c r="D3064" s="227" t="s">
        <v>248</v>
      </c>
      <c r="E3064" s="246" t="s">
        <v>19</v>
      </c>
      <c r="F3064" s="247" t="s">
        <v>2741</v>
      </c>
      <c r="G3064" s="245"/>
      <c r="H3064" s="248">
        <v>3.0699999999999998</v>
      </c>
      <c r="I3064" s="249"/>
      <c r="J3064" s="245"/>
      <c r="K3064" s="245"/>
      <c r="L3064" s="250"/>
      <c r="M3064" s="251"/>
      <c r="N3064" s="252"/>
      <c r="O3064" s="252"/>
      <c r="P3064" s="252"/>
      <c r="Q3064" s="252"/>
      <c r="R3064" s="252"/>
      <c r="S3064" s="252"/>
      <c r="T3064" s="253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4" t="s">
        <v>248</v>
      </c>
      <c r="AU3064" s="254" t="s">
        <v>78</v>
      </c>
      <c r="AV3064" s="14" t="s">
        <v>78</v>
      </c>
      <c r="AW3064" s="14" t="s">
        <v>32</v>
      </c>
      <c r="AX3064" s="14" t="s">
        <v>69</v>
      </c>
      <c r="AY3064" s="254" t="s">
        <v>238</v>
      </c>
    </row>
    <row r="3065" s="13" customFormat="1">
      <c r="A3065" s="13"/>
      <c r="B3065" s="234"/>
      <c r="C3065" s="235"/>
      <c r="D3065" s="227" t="s">
        <v>248</v>
      </c>
      <c r="E3065" s="236" t="s">
        <v>19</v>
      </c>
      <c r="F3065" s="237" t="s">
        <v>2742</v>
      </c>
      <c r="G3065" s="235"/>
      <c r="H3065" s="236" t="s">
        <v>19</v>
      </c>
      <c r="I3065" s="238"/>
      <c r="J3065" s="235"/>
      <c r="K3065" s="235"/>
      <c r="L3065" s="239"/>
      <c r="M3065" s="240"/>
      <c r="N3065" s="241"/>
      <c r="O3065" s="241"/>
      <c r="P3065" s="241"/>
      <c r="Q3065" s="241"/>
      <c r="R3065" s="241"/>
      <c r="S3065" s="241"/>
      <c r="T3065" s="242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3" t="s">
        <v>248</v>
      </c>
      <c r="AU3065" s="243" t="s">
        <v>78</v>
      </c>
      <c r="AV3065" s="13" t="s">
        <v>76</v>
      </c>
      <c r="AW3065" s="13" t="s">
        <v>32</v>
      </c>
      <c r="AX3065" s="13" t="s">
        <v>69</v>
      </c>
      <c r="AY3065" s="243" t="s">
        <v>238</v>
      </c>
    </row>
    <row r="3066" s="14" customFormat="1">
      <c r="A3066" s="14"/>
      <c r="B3066" s="244"/>
      <c r="C3066" s="245"/>
      <c r="D3066" s="227" t="s">
        <v>248</v>
      </c>
      <c r="E3066" s="246" t="s">
        <v>19</v>
      </c>
      <c r="F3066" s="247" t="s">
        <v>2743</v>
      </c>
      <c r="G3066" s="245"/>
      <c r="H3066" s="248">
        <v>2.0499999999999998</v>
      </c>
      <c r="I3066" s="249"/>
      <c r="J3066" s="245"/>
      <c r="K3066" s="245"/>
      <c r="L3066" s="250"/>
      <c r="M3066" s="251"/>
      <c r="N3066" s="252"/>
      <c r="O3066" s="252"/>
      <c r="P3066" s="252"/>
      <c r="Q3066" s="252"/>
      <c r="R3066" s="252"/>
      <c r="S3066" s="252"/>
      <c r="T3066" s="253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4" t="s">
        <v>248</v>
      </c>
      <c r="AU3066" s="254" t="s">
        <v>78</v>
      </c>
      <c r="AV3066" s="14" t="s">
        <v>78</v>
      </c>
      <c r="AW3066" s="14" t="s">
        <v>32</v>
      </c>
      <c r="AX3066" s="14" t="s">
        <v>69</v>
      </c>
      <c r="AY3066" s="254" t="s">
        <v>238</v>
      </c>
    </row>
    <row r="3067" s="14" customFormat="1">
      <c r="A3067" s="14"/>
      <c r="B3067" s="244"/>
      <c r="C3067" s="245"/>
      <c r="D3067" s="227" t="s">
        <v>248</v>
      </c>
      <c r="E3067" s="246" t="s">
        <v>19</v>
      </c>
      <c r="F3067" s="247" t="s">
        <v>2744</v>
      </c>
      <c r="G3067" s="245"/>
      <c r="H3067" s="248">
        <v>4.7199999999999998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248</v>
      </c>
      <c r="AU3067" s="254" t="s">
        <v>78</v>
      </c>
      <c r="AV3067" s="14" t="s">
        <v>78</v>
      </c>
      <c r="AW3067" s="14" t="s">
        <v>32</v>
      </c>
      <c r="AX3067" s="14" t="s">
        <v>69</v>
      </c>
      <c r="AY3067" s="254" t="s">
        <v>238</v>
      </c>
    </row>
    <row r="3068" s="14" customFormat="1">
      <c r="A3068" s="14"/>
      <c r="B3068" s="244"/>
      <c r="C3068" s="245"/>
      <c r="D3068" s="227" t="s">
        <v>248</v>
      </c>
      <c r="E3068" s="246" t="s">
        <v>19</v>
      </c>
      <c r="F3068" s="247" t="s">
        <v>2745</v>
      </c>
      <c r="G3068" s="245"/>
      <c r="H3068" s="248">
        <v>1.6000000000000001</v>
      </c>
      <c r="I3068" s="249"/>
      <c r="J3068" s="245"/>
      <c r="K3068" s="245"/>
      <c r="L3068" s="250"/>
      <c r="M3068" s="251"/>
      <c r="N3068" s="252"/>
      <c r="O3068" s="252"/>
      <c r="P3068" s="252"/>
      <c r="Q3068" s="252"/>
      <c r="R3068" s="252"/>
      <c r="S3068" s="252"/>
      <c r="T3068" s="253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4" t="s">
        <v>248</v>
      </c>
      <c r="AU3068" s="254" t="s">
        <v>78</v>
      </c>
      <c r="AV3068" s="14" t="s">
        <v>78</v>
      </c>
      <c r="AW3068" s="14" t="s">
        <v>32</v>
      </c>
      <c r="AX3068" s="14" t="s">
        <v>69</v>
      </c>
      <c r="AY3068" s="254" t="s">
        <v>238</v>
      </c>
    </row>
    <row r="3069" s="14" customFormat="1">
      <c r="A3069" s="14"/>
      <c r="B3069" s="244"/>
      <c r="C3069" s="245"/>
      <c r="D3069" s="227" t="s">
        <v>248</v>
      </c>
      <c r="E3069" s="246" t="s">
        <v>19</v>
      </c>
      <c r="F3069" s="247" t="s">
        <v>2746</v>
      </c>
      <c r="G3069" s="245"/>
      <c r="H3069" s="248">
        <v>1.6000000000000001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248</v>
      </c>
      <c r="AU3069" s="254" t="s">
        <v>78</v>
      </c>
      <c r="AV3069" s="14" t="s">
        <v>78</v>
      </c>
      <c r="AW3069" s="14" t="s">
        <v>32</v>
      </c>
      <c r="AX3069" s="14" t="s">
        <v>69</v>
      </c>
      <c r="AY3069" s="254" t="s">
        <v>238</v>
      </c>
    </row>
    <row r="3070" s="14" customFormat="1">
      <c r="A3070" s="14"/>
      <c r="B3070" s="244"/>
      <c r="C3070" s="245"/>
      <c r="D3070" s="227" t="s">
        <v>248</v>
      </c>
      <c r="E3070" s="246" t="s">
        <v>19</v>
      </c>
      <c r="F3070" s="247" t="s">
        <v>2747</v>
      </c>
      <c r="G3070" s="245"/>
      <c r="H3070" s="248">
        <v>5.2999999999999998</v>
      </c>
      <c r="I3070" s="249"/>
      <c r="J3070" s="245"/>
      <c r="K3070" s="245"/>
      <c r="L3070" s="250"/>
      <c r="M3070" s="251"/>
      <c r="N3070" s="252"/>
      <c r="O3070" s="252"/>
      <c r="P3070" s="252"/>
      <c r="Q3070" s="252"/>
      <c r="R3070" s="252"/>
      <c r="S3070" s="252"/>
      <c r="T3070" s="253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4" t="s">
        <v>248</v>
      </c>
      <c r="AU3070" s="254" t="s">
        <v>78</v>
      </c>
      <c r="AV3070" s="14" t="s">
        <v>78</v>
      </c>
      <c r="AW3070" s="14" t="s">
        <v>32</v>
      </c>
      <c r="AX3070" s="14" t="s">
        <v>69</v>
      </c>
      <c r="AY3070" s="254" t="s">
        <v>238</v>
      </c>
    </row>
    <row r="3071" s="16" customFormat="1">
      <c r="A3071" s="16"/>
      <c r="B3071" s="266"/>
      <c r="C3071" s="267"/>
      <c r="D3071" s="227" t="s">
        <v>248</v>
      </c>
      <c r="E3071" s="268" t="s">
        <v>19</v>
      </c>
      <c r="F3071" s="269" t="s">
        <v>561</v>
      </c>
      <c r="G3071" s="267"/>
      <c r="H3071" s="270">
        <v>375.61000000000001</v>
      </c>
      <c r="I3071" s="271"/>
      <c r="J3071" s="267"/>
      <c r="K3071" s="267"/>
      <c r="L3071" s="272"/>
      <c r="M3071" s="273"/>
      <c r="N3071" s="274"/>
      <c r="O3071" s="274"/>
      <c r="P3071" s="274"/>
      <c r="Q3071" s="274"/>
      <c r="R3071" s="274"/>
      <c r="S3071" s="274"/>
      <c r="T3071" s="275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T3071" s="276" t="s">
        <v>248</v>
      </c>
      <c r="AU3071" s="276" t="s">
        <v>78</v>
      </c>
      <c r="AV3071" s="16" t="s">
        <v>109</v>
      </c>
      <c r="AW3071" s="16" t="s">
        <v>32</v>
      </c>
      <c r="AX3071" s="16" t="s">
        <v>69</v>
      </c>
      <c r="AY3071" s="276" t="s">
        <v>238</v>
      </c>
    </row>
    <row r="3072" s="13" customFormat="1">
      <c r="A3072" s="13"/>
      <c r="B3072" s="234"/>
      <c r="C3072" s="235"/>
      <c r="D3072" s="227" t="s">
        <v>248</v>
      </c>
      <c r="E3072" s="236" t="s">
        <v>19</v>
      </c>
      <c r="F3072" s="237" t="s">
        <v>533</v>
      </c>
      <c r="G3072" s="235"/>
      <c r="H3072" s="236" t="s">
        <v>19</v>
      </c>
      <c r="I3072" s="238"/>
      <c r="J3072" s="235"/>
      <c r="K3072" s="235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248</v>
      </c>
      <c r="AU3072" s="243" t="s">
        <v>78</v>
      </c>
      <c r="AV3072" s="13" t="s">
        <v>76</v>
      </c>
      <c r="AW3072" s="13" t="s">
        <v>32</v>
      </c>
      <c r="AX3072" s="13" t="s">
        <v>69</v>
      </c>
      <c r="AY3072" s="243" t="s">
        <v>238</v>
      </c>
    </row>
    <row r="3073" s="13" customFormat="1">
      <c r="A3073" s="13"/>
      <c r="B3073" s="234"/>
      <c r="C3073" s="235"/>
      <c r="D3073" s="227" t="s">
        <v>248</v>
      </c>
      <c r="E3073" s="236" t="s">
        <v>19</v>
      </c>
      <c r="F3073" s="237" t="s">
        <v>2748</v>
      </c>
      <c r="G3073" s="235"/>
      <c r="H3073" s="236" t="s">
        <v>19</v>
      </c>
      <c r="I3073" s="238"/>
      <c r="J3073" s="235"/>
      <c r="K3073" s="235"/>
      <c r="L3073" s="239"/>
      <c r="M3073" s="240"/>
      <c r="N3073" s="241"/>
      <c r="O3073" s="241"/>
      <c r="P3073" s="241"/>
      <c r="Q3073" s="241"/>
      <c r="R3073" s="241"/>
      <c r="S3073" s="241"/>
      <c r="T3073" s="242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3" t="s">
        <v>248</v>
      </c>
      <c r="AU3073" s="243" t="s">
        <v>78</v>
      </c>
      <c r="AV3073" s="13" t="s">
        <v>76</v>
      </c>
      <c r="AW3073" s="13" t="s">
        <v>32</v>
      </c>
      <c r="AX3073" s="13" t="s">
        <v>69</v>
      </c>
      <c r="AY3073" s="243" t="s">
        <v>238</v>
      </c>
    </row>
    <row r="3074" s="14" customFormat="1">
      <c r="A3074" s="14"/>
      <c r="B3074" s="244"/>
      <c r="C3074" s="245"/>
      <c r="D3074" s="227" t="s">
        <v>248</v>
      </c>
      <c r="E3074" s="246" t="s">
        <v>19</v>
      </c>
      <c r="F3074" s="247" t="s">
        <v>2749</v>
      </c>
      <c r="G3074" s="245"/>
      <c r="H3074" s="248">
        <v>8.5500000000000007</v>
      </c>
      <c r="I3074" s="249"/>
      <c r="J3074" s="245"/>
      <c r="K3074" s="245"/>
      <c r="L3074" s="250"/>
      <c r="M3074" s="251"/>
      <c r="N3074" s="252"/>
      <c r="O3074" s="252"/>
      <c r="P3074" s="252"/>
      <c r="Q3074" s="252"/>
      <c r="R3074" s="252"/>
      <c r="S3074" s="252"/>
      <c r="T3074" s="253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4" t="s">
        <v>248</v>
      </c>
      <c r="AU3074" s="254" t="s">
        <v>78</v>
      </c>
      <c r="AV3074" s="14" t="s">
        <v>78</v>
      </c>
      <c r="AW3074" s="14" t="s">
        <v>32</v>
      </c>
      <c r="AX3074" s="14" t="s">
        <v>69</v>
      </c>
      <c r="AY3074" s="254" t="s">
        <v>238</v>
      </c>
    </row>
    <row r="3075" s="14" customFormat="1">
      <c r="A3075" s="14"/>
      <c r="B3075" s="244"/>
      <c r="C3075" s="245"/>
      <c r="D3075" s="227" t="s">
        <v>248</v>
      </c>
      <c r="E3075" s="246" t="s">
        <v>19</v>
      </c>
      <c r="F3075" s="247" t="s">
        <v>2750</v>
      </c>
      <c r="G3075" s="245"/>
      <c r="H3075" s="248">
        <v>13.48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248</v>
      </c>
      <c r="AU3075" s="254" t="s">
        <v>78</v>
      </c>
      <c r="AV3075" s="14" t="s">
        <v>78</v>
      </c>
      <c r="AW3075" s="14" t="s">
        <v>32</v>
      </c>
      <c r="AX3075" s="14" t="s">
        <v>69</v>
      </c>
      <c r="AY3075" s="254" t="s">
        <v>238</v>
      </c>
    </row>
    <row r="3076" s="14" customFormat="1">
      <c r="A3076" s="14"/>
      <c r="B3076" s="244"/>
      <c r="C3076" s="245"/>
      <c r="D3076" s="227" t="s">
        <v>248</v>
      </c>
      <c r="E3076" s="246" t="s">
        <v>19</v>
      </c>
      <c r="F3076" s="247" t="s">
        <v>2751</v>
      </c>
      <c r="G3076" s="245"/>
      <c r="H3076" s="248">
        <v>13.48</v>
      </c>
      <c r="I3076" s="249"/>
      <c r="J3076" s="245"/>
      <c r="K3076" s="245"/>
      <c r="L3076" s="250"/>
      <c r="M3076" s="251"/>
      <c r="N3076" s="252"/>
      <c r="O3076" s="252"/>
      <c r="P3076" s="252"/>
      <c r="Q3076" s="252"/>
      <c r="R3076" s="252"/>
      <c r="S3076" s="252"/>
      <c r="T3076" s="253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4" t="s">
        <v>248</v>
      </c>
      <c r="AU3076" s="254" t="s">
        <v>78</v>
      </c>
      <c r="AV3076" s="14" t="s">
        <v>78</v>
      </c>
      <c r="AW3076" s="14" t="s">
        <v>32</v>
      </c>
      <c r="AX3076" s="14" t="s">
        <v>69</v>
      </c>
      <c r="AY3076" s="254" t="s">
        <v>238</v>
      </c>
    </row>
    <row r="3077" s="16" customFormat="1">
      <c r="A3077" s="16"/>
      <c r="B3077" s="266"/>
      <c r="C3077" s="267"/>
      <c r="D3077" s="227" t="s">
        <v>248</v>
      </c>
      <c r="E3077" s="268" t="s">
        <v>19</v>
      </c>
      <c r="F3077" s="269" t="s">
        <v>561</v>
      </c>
      <c r="G3077" s="267"/>
      <c r="H3077" s="270">
        <v>35.509999999999998</v>
      </c>
      <c r="I3077" s="271"/>
      <c r="J3077" s="267"/>
      <c r="K3077" s="267"/>
      <c r="L3077" s="272"/>
      <c r="M3077" s="273"/>
      <c r="N3077" s="274"/>
      <c r="O3077" s="274"/>
      <c r="P3077" s="274"/>
      <c r="Q3077" s="274"/>
      <c r="R3077" s="274"/>
      <c r="S3077" s="274"/>
      <c r="T3077" s="275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76" t="s">
        <v>248</v>
      </c>
      <c r="AU3077" s="276" t="s">
        <v>78</v>
      </c>
      <c r="AV3077" s="16" t="s">
        <v>109</v>
      </c>
      <c r="AW3077" s="16" t="s">
        <v>32</v>
      </c>
      <c r="AX3077" s="16" t="s">
        <v>69</v>
      </c>
      <c r="AY3077" s="276" t="s">
        <v>238</v>
      </c>
    </row>
    <row r="3078" s="13" customFormat="1">
      <c r="A3078" s="13"/>
      <c r="B3078" s="234"/>
      <c r="C3078" s="235"/>
      <c r="D3078" s="227" t="s">
        <v>248</v>
      </c>
      <c r="E3078" s="236" t="s">
        <v>19</v>
      </c>
      <c r="F3078" s="237" t="s">
        <v>321</v>
      </c>
      <c r="G3078" s="235"/>
      <c r="H3078" s="236" t="s">
        <v>19</v>
      </c>
      <c r="I3078" s="238"/>
      <c r="J3078" s="235"/>
      <c r="K3078" s="235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248</v>
      </c>
      <c r="AU3078" s="243" t="s">
        <v>78</v>
      </c>
      <c r="AV3078" s="13" t="s">
        <v>76</v>
      </c>
      <c r="AW3078" s="13" t="s">
        <v>32</v>
      </c>
      <c r="AX3078" s="13" t="s">
        <v>69</v>
      </c>
      <c r="AY3078" s="243" t="s">
        <v>238</v>
      </c>
    </row>
    <row r="3079" s="13" customFormat="1">
      <c r="A3079" s="13"/>
      <c r="B3079" s="234"/>
      <c r="C3079" s="235"/>
      <c r="D3079" s="227" t="s">
        <v>248</v>
      </c>
      <c r="E3079" s="236" t="s">
        <v>19</v>
      </c>
      <c r="F3079" s="237" t="s">
        <v>2752</v>
      </c>
      <c r="G3079" s="235"/>
      <c r="H3079" s="236" t="s">
        <v>19</v>
      </c>
      <c r="I3079" s="238"/>
      <c r="J3079" s="235"/>
      <c r="K3079" s="235"/>
      <c r="L3079" s="239"/>
      <c r="M3079" s="240"/>
      <c r="N3079" s="241"/>
      <c r="O3079" s="241"/>
      <c r="P3079" s="241"/>
      <c r="Q3079" s="241"/>
      <c r="R3079" s="241"/>
      <c r="S3079" s="241"/>
      <c r="T3079" s="242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3" t="s">
        <v>248</v>
      </c>
      <c r="AU3079" s="243" t="s">
        <v>78</v>
      </c>
      <c r="AV3079" s="13" t="s">
        <v>76</v>
      </c>
      <c r="AW3079" s="13" t="s">
        <v>32</v>
      </c>
      <c r="AX3079" s="13" t="s">
        <v>69</v>
      </c>
      <c r="AY3079" s="243" t="s">
        <v>238</v>
      </c>
    </row>
    <row r="3080" s="15" customFormat="1">
      <c r="A3080" s="15"/>
      <c r="B3080" s="255"/>
      <c r="C3080" s="256"/>
      <c r="D3080" s="227" t="s">
        <v>248</v>
      </c>
      <c r="E3080" s="257" t="s">
        <v>155</v>
      </c>
      <c r="F3080" s="258" t="s">
        <v>253</v>
      </c>
      <c r="G3080" s="256"/>
      <c r="H3080" s="259">
        <v>411.12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248</v>
      </c>
      <c r="AU3080" s="265" t="s">
        <v>78</v>
      </c>
      <c r="AV3080" s="15" t="s">
        <v>244</v>
      </c>
      <c r="AW3080" s="15" t="s">
        <v>32</v>
      </c>
      <c r="AX3080" s="15" t="s">
        <v>76</v>
      </c>
      <c r="AY3080" s="265" t="s">
        <v>238</v>
      </c>
    </row>
    <row r="3081" s="2" customFormat="1" ht="16.5" customHeight="1">
      <c r="A3081" s="39"/>
      <c r="B3081" s="40"/>
      <c r="C3081" s="214" t="s">
        <v>2144</v>
      </c>
      <c r="D3081" s="214" t="s">
        <v>240</v>
      </c>
      <c r="E3081" s="215" t="s">
        <v>2753</v>
      </c>
      <c r="F3081" s="216" t="s">
        <v>2754</v>
      </c>
      <c r="G3081" s="217" t="s">
        <v>112</v>
      </c>
      <c r="H3081" s="218">
        <v>457.50900000000001</v>
      </c>
      <c r="I3081" s="219"/>
      <c r="J3081" s="220">
        <f>ROUND(I3081*H3081,2)</f>
        <v>0</v>
      </c>
      <c r="K3081" s="216" t="s">
        <v>243</v>
      </c>
      <c r="L3081" s="45"/>
      <c r="M3081" s="221" t="s">
        <v>19</v>
      </c>
      <c r="N3081" s="222" t="s">
        <v>40</v>
      </c>
      <c r="O3081" s="85"/>
      <c r="P3081" s="223">
        <f>O3081*H3081</f>
        <v>0</v>
      </c>
      <c r="Q3081" s="223">
        <v>0.00029999999999999997</v>
      </c>
      <c r="R3081" s="223">
        <f>Q3081*H3081</f>
        <v>0.13725270000000001</v>
      </c>
      <c r="S3081" s="223">
        <v>0</v>
      </c>
      <c r="T3081" s="224">
        <f>S3081*H3081</f>
        <v>0</v>
      </c>
      <c r="U3081" s="39"/>
      <c r="V3081" s="39"/>
      <c r="W3081" s="39"/>
      <c r="X3081" s="39"/>
      <c r="Y3081" s="39"/>
      <c r="Z3081" s="39"/>
      <c r="AA3081" s="39"/>
      <c r="AB3081" s="39"/>
      <c r="AC3081" s="39"/>
      <c r="AD3081" s="39"/>
      <c r="AE3081" s="39"/>
      <c r="AR3081" s="225" t="s">
        <v>295</v>
      </c>
      <c r="AT3081" s="225" t="s">
        <v>240</v>
      </c>
      <c r="AU3081" s="225" t="s">
        <v>78</v>
      </c>
      <c r="AY3081" s="18" t="s">
        <v>238</v>
      </c>
      <c r="BE3081" s="226">
        <f>IF(N3081="základní",J3081,0)</f>
        <v>0</v>
      </c>
      <c r="BF3081" s="226">
        <f>IF(N3081="snížená",J3081,0)</f>
        <v>0</v>
      </c>
      <c r="BG3081" s="226">
        <f>IF(N3081="zákl. přenesená",J3081,0)</f>
        <v>0</v>
      </c>
      <c r="BH3081" s="226">
        <f>IF(N3081="sníž. přenesená",J3081,0)</f>
        <v>0</v>
      </c>
      <c r="BI3081" s="226">
        <f>IF(N3081="nulová",J3081,0)</f>
        <v>0</v>
      </c>
      <c r="BJ3081" s="18" t="s">
        <v>76</v>
      </c>
      <c r="BK3081" s="226">
        <f>ROUND(I3081*H3081,2)</f>
        <v>0</v>
      </c>
      <c r="BL3081" s="18" t="s">
        <v>295</v>
      </c>
      <c r="BM3081" s="225" t="s">
        <v>2755</v>
      </c>
    </row>
    <row r="3082" s="2" customFormat="1">
      <c r="A3082" s="39"/>
      <c r="B3082" s="40"/>
      <c r="C3082" s="41"/>
      <c r="D3082" s="227" t="s">
        <v>245</v>
      </c>
      <c r="E3082" s="41"/>
      <c r="F3082" s="228" t="s">
        <v>2754</v>
      </c>
      <c r="G3082" s="41"/>
      <c r="H3082" s="41"/>
      <c r="I3082" s="229"/>
      <c r="J3082" s="41"/>
      <c r="K3082" s="41"/>
      <c r="L3082" s="45"/>
      <c r="M3082" s="230"/>
      <c r="N3082" s="231"/>
      <c r="O3082" s="85"/>
      <c r="P3082" s="85"/>
      <c r="Q3082" s="85"/>
      <c r="R3082" s="85"/>
      <c r="S3082" s="85"/>
      <c r="T3082" s="86"/>
      <c r="U3082" s="39"/>
      <c r="V3082" s="39"/>
      <c r="W3082" s="39"/>
      <c r="X3082" s="39"/>
      <c r="Y3082" s="39"/>
      <c r="Z3082" s="39"/>
      <c r="AA3082" s="39"/>
      <c r="AB3082" s="39"/>
      <c r="AC3082" s="39"/>
      <c r="AD3082" s="39"/>
      <c r="AE3082" s="39"/>
      <c r="AT3082" s="18" t="s">
        <v>245</v>
      </c>
      <c r="AU3082" s="18" t="s">
        <v>78</v>
      </c>
    </row>
    <row r="3083" s="2" customFormat="1">
      <c r="A3083" s="39"/>
      <c r="B3083" s="40"/>
      <c r="C3083" s="41"/>
      <c r="D3083" s="232" t="s">
        <v>246</v>
      </c>
      <c r="E3083" s="41"/>
      <c r="F3083" s="233" t="s">
        <v>2756</v>
      </c>
      <c r="G3083" s="41"/>
      <c r="H3083" s="41"/>
      <c r="I3083" s="229"/>
      <c r="J3083" s="41"/>
      <c r="K3083" s="41"/>
      <c r="L3083" s="45"/>
      <c r="M3083" s="230"/>
      <c r="N3083" s="231"/>
      <c r="O3083" s="85"/>
      <c r="P3083" s="85"/>
      <c r="Q3083" s="85"/>
      <c r="R3083" s="85"/>
      <c r="S3083" s="85"/>
      <c r="T3083" s="86"/>
      <c r="U3083" s="39"/>
      <c r="V3083" s="39"/>
      <c r="W3083" s="39"/>
      <c r="X3083" s="39"/>
      <c r="Y3083" s="39"/>
      <c r="Z3083" s="39"/>
      <c r="AA3083" s="39"/>
      <c r="AB3083" s="39"/>
      <c r="AC3083" s="39"/>
      <c r="AD3083" s="39"/>
      <c r="AE3083" s="39"/>
      <c r="AT3083" s="18" t="s">
        <v>246</v>
      </c>
      <c r="AU3083" s="18" t="s">
        <v>78</v>
      </c>
    </row>
    <row r="3084" s="13" customFormat="1">
      <c r="A3084" s="13"/>
      <c r="B3084" s="234"/>
      <c r="C3084" s="235"/>
      <c r="D3084" s="227" t="s">
        <v>248</v>
      </c>
      <c r="E3084" s="236" t="s">
        <v>19</v>
      </c>
      <c r="F3084" s="237" t="s">
        <v>321</v>
      </c>
      <c r="G3084" s="235"/>
      <c r="H3084" s="236" t="s">
        <v>19</v>
      </c>
      <c r="I3084" s="238"/>
      <c r="J3084" s="235"/>
      <c r="K3084" s="235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248</v>
      </c>
      <c r="AU3084" s="243" t="s">
        <v>78</v>
      </c>
      <c r="AV3084" s="13" t="s">
        <v>76</v>
      </c>
      <c r="AW3084" s="13" t="s">
        <v>32</v>
      </c>
      <c r="AX3084" s="13" t="s">
        <v>69</v>
      </c>
      <c r="AY3084" s="243" t="s">
        <v>238</v>
      </c>
    </row>
    <row r="3085" s="14" customFormat="1">
      <c r="A3085" s="14"/>
      <c r="B3085" s="244"/>
      <c r="C3085" s="245"/>
      <c r="D3085" s="227" t="s">
        <v>248</v>
      </c>
      <c r="E3085" s="246" t="s">
        <v>19</v>
      </c>
      <c r="F3085" s="247" t="s">
        <v>155</v>
      </c>
      <c r="G3085" s="245"/>
      <c r="H3085" s="248">
        <v>411.12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248</v>
      </c>
      <c r="AU3085" s="254" t="s">
        <v>78</v>
      </c>
      <c r="AV3085" s="14" t="s">
        <v>78</v>
      </c>
      <c r="AW3085" s="14" t="s">
        <v>32</v>
      </c>
      <c r="AX3085" s="14" t="s">
        <v>69</v>
      </c>
      <c r="AY3085" s="254" t="s">
        <v>238</v>
      </c>
    </row>
    <row r="3086" s="14" customFormat="1">
      <c r="A3086" s="14"/>
      <c r="B3086" s="244"/>
      <c r="C3086" s="245"/>
      <c r="D3086" s="227" t="s">
        <v>248</v>
      </c>
      <c r="E3086" s="246" t="s">
        <v>19</v>
      </c>
      <c r="F3086" s="247" t="s">
        <v>2757</v>
      </c>
      <c r="G3086" s="245"/>
      <c r="H3086" s="248">
        <v>46.389000000000003</v>
      </c>
      <c r="I3086" s="249"/>
      <c r="J3086" s="245"/>
      <c r="K3086" s="245"/>
      <c r="L3086" s="250"/>
      <c r="M3086" s="251"/>
      <c r="N3086" s="252"/>
      <c r="O3086" s="252"/>
      <c r="P3086" s="252"/>
      <c r="Q3086" s="252"/>
      <c r="R3086" s="252"/>
      <c r="S3086" s="252"/>
      <c r="T3086" s="253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4" t="s">
        <v>248</v>
      </c>
      <c r="AU3086" s="254" t="s">
        <v>78</v>
      </c>
      <c r="AV3086" s="14" t="s">
        <v>78</v>
      </c>
      <c r="AW3086" s="14" t="s">
        <v>32</v>
      </c>
      <c r="AX3086" s="14" t="s">
        <v>69</v>
      </c>
      <c r="AY3086" s="254" t="s">
        <v>238</v>
      </c>
    </row>
    <row r="3087" s="15" customFormat="1">
      <c r="A3087" s="15"/>
      <c r="B3087" s="255"/>
      <c r="C3087" s="256"/>
      <c r="D3087" s="227" t="s">
        <v>248</v>
      </c>
      <c r="E3087" s="257" t="s">
        <v>19</v>
      </c>
      <c r="F3087" s="258" t="s">
        <v>253</v>
      </c>
      <c r="G3087" s="256"/>
      <c r="H3087" s="259">
        <v>457.50900000000001</v>
      </c>
      <c r="I3087" s="260"/>
      <c r="J3087" s="256"/>
      <c r="K3087" s="256"/>
      <c r="L3087" s="261"/>
      <c r="M3087" s="262"/>
      <c r="N3087" s="263"/>
      <c r="O3087" s="263"/>
      <c r="P3087" s="263"/>
      <c r="Q3087" s="263"/>
      <c r="R3087" s="263"/>
      <c r="S3087" s="263"/>
      <c r="T3087" s="264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T3087" s="265" t="s">
        <v>248</v>
      </c>
      <c r="AU3087" s="265" t="s">
        <v>78</v>
      </c>
      <c r="AV3087" s="15" t="s">
        <v>244</v>
      </c>
      <c r="AW3087" s="15" t="s">
        <v>32</v>
      </c>
      <c r="AX3087" s="15" t="s">
        <v>76</v>
      </c>
      <c r="AY3087" s="265" t="s">
        <v>238</v>
      </c>
    </row>
    <row r="3088" s="2" customFormat="1" ht="24.15" customHeight="1">
      <c r="A3088" s="39"/>
      <c r="B3088" s="40"/>
      <c r="C3088" s="214" t="s">
        <v>2758</v>
      </c>
      <c r="D3088" s="214" t="s">
        <v>240</v>
      </c>
      <c r="E3088" s="215" t="s">
        <v>2759</v>
      </c>
      <c r="F3088" s="216" t="s">
        <v>2760</v>
      </c>
      <c r="G3088" s="217" t="s">
        <v>112</v>
      </c>
      <c r="H3088" s="218">
        <v>411.12</v>
      </c>
      <c r="I3088" s="219"/>
      <c r="J3088" s="220">
        <f>ROUND(I3088*H3088,2)</f>
        <v>0</v>
      </c>
      <c r="K3088" s="216" t="s">
        <v>243</v>
      </c>
      <c r="L3088" s="45"/>
      <c r="M3088" s="221" t="s">
        <v>19</v>
      </c>
      <c r="N3088" s="222" t="s">
        <v>40</v>
      </c>
      <c r="O3088" s="85"/>
      <c r="P3088" s="223">
        <f>O3088*H3088</f>
        <v>0</v>
      </c>
      <c r="Q3088" s="223">
        <v>0.0074999999999999997</v>
      </c>
      <c r="R3088" s="223">
        <f>Q3088*H3088</f>
        <v>3.0834000000000001</v>
      </c>
      <c r="S3088" s="223">
        <v>0</v>
      </c>
      <c r="T3088" s="224">
        <f>S3088*H3088</f>
        <v>0</v>
      </c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R3088" s="225" t="s">
        <v>295</v>
      </c>
      <c r="AT3088" s="225" t="s">
        <v>240</v>
      </c>
      <c r="AU3088" s="225" t="s">
        <v>78</v>
      </c>
      <c r="AY3088" s="18" t="s">
        <v>238</v>
      </c>
      <c r="BE3088" s="226">
        <f>IF(N3088="základní",J3088,0)</f>
        <v>0</v>
      </c>
      <c r="BF3088" s="226">
        <f>IF(N3088="snížená",J3088,0)</f>
        <v>0</v>
      </c>
      <c r="BG3088" s="226">
        <f>IF(N3088="zákl. přenesená",J3088,0)</f>
        <v>0</v>
      </c>
      <c r="BH3088" s="226">
        <f>IF(N3088="sníž. přenesená",J3088,0)</f>
        <v>0</v>
      </c>
      <c r="BI3088" s="226">
        <f>IF(N3088="nulová",J3088,0)</f>
        <v>0</v>
      </c>
      <c r="BJ3088" s="18" t="s">
        <v>76</v>
      </c>
      <c r="BK3088" s="226">
        <f>ROUND(I3088*H3088,2)</f>
        <v>0</v>
      </c>
      <c r="BL3088" s="18" t="s">
        <v>295</v>
      </c>
      <c r="BM3088" s="225" t="s">
        <v>2761</v>
      </c>
    </row>
    <row r="3089" s="2" customFormat="1">
      <c r="A3089" s="39"/>
      <c r="B3089" s="40"/>
      <c r="C3089" s="41"/>
      <c r="D3089" s="227" t="s">
        <v>245</v>
      </c>
      <c r="E3089" s="41"/>
      <c r="F3089" s="228" t="s">
        <v>2760</v>
      </c>
      <c r="G3089" s="41"/>
      <c r="H3089" s="41"/>
      <c r="I3089" s="229"/>
      <c r="J3089" s="41"/>
      <c r="K3089" s="41"/>
      <c r="L3089" s="45"/>
      <c r="M3089" s="230"/>
      <c r="N3089" s="231"/>
      <c r="O3089" s="85"/>
      <c r="P3089" s="85"/>
      <c r="Q3089" s="85"/>
      <c r="R3089" s="85"/>
      <c r="S3089" s="85"/>
      <c r="T3089" s="86"/>
      <c r="U3089" s="39"/>
      <c r="V3089" s="39"/>
      <c r="W3089" s="39"/>
      <c r="X3089" s="39"/>
      <c r="Y3089" s="39"/>
      <c r="Z3089" s="39"/>
      <c r="AA3089" s="39"/>
      <c r="AB3089" s="39"/>
      <c r="AC3089" s="39"/>
      <c r="AD3089" s="39"/>
      <c r="AE3089" s="39"/>
      <c r="AT3089" s="18" t="s">
        <v>245</v>
      </c>
      <c r="AU3089" s="18" t="s">
        <v>78</v>
      </c>
    </row>
    <row r="3090" s="2" customFormat="1">
      <c r="A3090" s="39"/>
      <c r="B3090" s="40"/>
      <c r="C3090" s="41"/>
      <c r="D3090" s="232" t="s">
        <v>246</v>
      </c>
      <c r="E3090" s="41"/>
      <c r="F3090" s="233" t="s">
        <v>2762</v>
      </c>
      <c r="G3090" s="41"/>
      <c r="H3090" s="41"/>
      <c r="I3090" s="229"/>
      <c r="J3090" s="41"/>
      <c r="K3090" s="41"/>
      <c r="L3090" s="45"/>
      <c r="M3090" s="230"/>
      <c r="N3090" s="231"/>
      <c r="O3090" s="85"/>
      <c r="P3090" s="85"/>
      <c r="Q3090" s="85"/>
      <c r="R3090" s="85"/>
      <c r="S3090" s="85"/>
      <c r="T3090" s="86"/>
      <c r="U3090" s="39"/>
      <c r="V3090" s="39"/>
      <c r="W3090" s="39"/>
      <c r="X3090" s="39"/>
      <c r="Y3090" s="39"/>
      <c r="Z3090" s="39"/>
      <c r="AA3090" s="39"/>
      <c r="AB3090" s="39"/>
      <c r="AC3090" s="39"/>
      <c r="AD3090" s="39"/>
      <c r="AE3090" s="39"/>
      <c r="AT3090" s="18" t="s">
        <v>246</v>
      </c>
      <c r="AU3090" s="18" t="s">
        <v>78</v>
      </c>
    </row>
    <row r="3091" s="14" customFormat="1">
      <c r="A3091" s="14"/>
      <c r="B3091" s="244"/>
      <c r="C3091" s="245"/>
      <c r="D3091" s="227" t="s">
        <v>248</v>
      </c>
      <c r="E3091" s="246" t="s">
        <v>19</v>
      </c>
      <c r="F3091" s="247" t="s">
        <v>155</v>
      </c>
      <c r="G3091" s="245"/>
      <c r="H3091" s="248">
        <v>411.12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248</v>
      </c>
      <c r="AU3091" s="254" t="s">
        <v>78</v>
      </c>
      <c r="AV3091" s="14" t="s">
        <v>78</v>
      </c>
      <c r="AW3091" s="14" t="s">
        <v>32</v>
      </c>
      <c r="AX3091" s="14" t="s">
        <v>69</v>
      </c>
      <c r="AY3091" s="254" t="s">
        <v>238</v>
      </c>
    </row>
    <row r="3092" s="15" customFormat="1">
      <c r="A3092" s="15"/>
      <c r="B3092" s="255"/>
      <c r="C3092" s="256"/>
      <c r="D3092" s="227" t="s">
        <v>248</v>
      </c>
      <c r="E3092" s="257" t="s">
        <v>19</v>
      </c>
      <c r="F3092" s="258" t="s">
        <v>253</v>
      </c>
      <c r="G3092" s="256"/>
      <c r="H3092" s="259">
        <v>411.12</v>
      </c>
      <c r="I3092" s="260"/>
      <c r="J3092" s="256"/>
      <c r="K3092" s="256"/>
      <c r="L3092" s="261"/>
      <c r="M3092" s="262"/>
      <c r="N3092" s="263"/>
      <c r="O3092" s="263"/>
      <c r="P3092" s="263"/>
      <c r="Q3092" s="263"/>
      <c r="R3092" s="263"/>
      <c r="S3092" s="263"/>
      <c r="T3092" s="264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65" t="s">
        <v>248</v>
      </c>
      <c r="AU3092" s="265" t="s">
        <v>78</v>
      </c>
      <c r="AV3092" s="15" t="s">
        <v>244</v>
      </c>
      <c r="AW3092" s="15" t="s">
        <v>32</v>
      </c>
      <c r="AX3092" s="15" t="s">
        <v>76</v>
      </c>
      <c r="AY3092" s="265" t="s">
        <v>238</v>
      </c>
    </row>
    <row r="3093" s="2" customFormat="1" ht="24.15" customHeight="1">
      <c r="A3093" s="39"/>
      <c r="B3093" s="40"/>
      <c r="C3093" s="214" t="s">
        <v>2148</v>
      </c>
      <c r="D3093" s="214" t="s">
        <v>240</v>
      </c>
      <c r="E3093" s="215" t="s">
        <v>2763</v>
      </c>
      <c r="F3093" s="216" t="s">
        <v>2764</v>
      </c>
      <c r="G3093" s="217" t="s">
        <v>107</v>
      </c>
      <c r="H3093" s="218">
        <v>3.1549999999999998</v>
      </c>
      <c r="I3093" s="219"/>
      <c r="J3093" s="220">
        <f>ROUND(I3093*H3093,2)</f>
        <v>0</v>
      </c>
      <c r="K3093" s="216" t="s">
        <v>243</v>
      </c>
      <c r="L3093" s="45"/>
      <c r="M3093" s="221" t="s">
        <v>19</v>
      </c>
      <c r="N3093" s="222" t="s">
        <v>40</v>
      </c>
      <c r="O3093" s="85"/>
      <c r="P3093" s="223">
        <f>O3093*H3093</f>
        <v>0</v>
      </c>
      <c r="Q3093" s="223">
        <v>0</v>
      </c>
      <c r="R3093" s="223">
        <f>Q3093*H3093</f>
        <v>0</v>
      </c>
      <c r="S3093" s="223">
        <v>0</v>
      </c>
      <c r="T3093" s="224">
        <f>S3093*H3093</f>
        <v>0</v>
      </c>
      <c r="U3093" s="39"/>
      <c r="V3093" s="39"/>
      <c r="W3093" s="39"/>
      <c r="X3093" s="39"/>
      <c r="Y3093" s="39"/>
      <c r="Z3093" s="39"/>
      <c r="AA3093" s="39"/>
      <c r="AB3093" s="39"/>
      <c r="AC3093" s="39"/>
      <c r="AD3093" s="39"/>
      <c r="AE3093" s="39"/>
      <c r="AR3093" s="225" t="s">
        <v>295</v>
      </c>
      <c r="AT3093" s="225" t="s">
        <v>240</v>
      </c>
      <c r="AU3093" s="225" t="s">
        <v>78</v>
      </c>
      <c r="AY3093" s="18" t="s">
        <v>238</v>
      </c>
      <c r="BE3093" s="226">
        <f>IF(N3093="základní",J3093,0)</f>
        <v>0</v>
      </c>
      <c r="BF3093" s="226">
        <f>IF(N3093="snížená",J3093,0)</f>
        <v>0</v>
      </c>
      <c r="BG3093" s="226">
        <f>IF(N3093="zákl. přenesená",J3093,0)</f>
        <v>0</v>
      </c>
      <c r="BH3093" s="226">
        <f>IF(N3093="sníž. přenesená",J3093,0)</f>
        <v>0</v>
      </c>
      <c r="BI3093" s="226">
        <f>IF(N3093="nulová",J3093,0)</f>
        <v>0</v>
      </c>
      <c r="BJ3093" s="18" t="s">
        <v>76</v>
      </c>
      <c r="BK3093" s="226">
        <f>ROUND(I3093*H3093,2)</f>
        <v>0</v>
      </c>
      <c r="BL3093" s="18" t="s">
        <v>295</v>
      </c>
      <c r="BM3093" s="225" t="s">
        <v>2765</v>
      </c>
    </row>
    <row r="3094" s="2" customFormat="1">
      <c r="A3094" s="39"/>
      <c r="B3094" s="40"/>
      <c r="C3094" s="41"/>
      <c r="D3094" s="227" t="s">
        <v>245</v>
      </c>
      <c r="E3094" s="41"/>
      <c r="F3094" s="228" t="s">
        <v>2764</v>
      </c>
      <c r="G3094" s="41"/>
      <c r="H3094" s="41"/>
      <c r="I3094" s="229"/>
      <c r="J3094" s="41"/>
      <c r="K3094" s="41"/>
      <c r="L3094" s="45"/>
      <c r="M3094" s="230"/>
      <c r="N3094" s="231"/>
      <c r="O3094" s="85"/>
      <c r="P3094" s="85"/>
      <c r="Q3094" s="85"/>
      <c r="R3094" s="85"/>
      <c r="S3094" s="85"/>
      <c r="T3094" s="86"/>
      <c r="U3094" s="39"/>
      <c r="V3094" s="39"/>
      <c r="W3094" s="39"/>
      <c r="X3094" s="39"/>
      <c r="Y3094" s="39"/>
      <c r="Z3094" s="39"/>
      <c r="AA3094" s="39"/>
      <c r="AB3094" s="39"/>
      <c r="AC3094" s="39"/>
      <c r="AD3094" s="39"/>
      <c r="AE3094" s="39"/>
      <c r="AT3094" s="18" t="s">
        <v>245</v>
      </c>
      <c r="AU3094" s="18" t="s">
        <v>78</v>
      </c>
    </row>
    <row r="3095" s="2" customFormat="1">
      <c r="A3095" s="39"/>
      <c r="B3095" s="40"/>
      <c r="C3095" s="41"/>
      <c r="D3095" s="232" t="s">
        <v>246</v>
      </c>
      <c r="E3095" s="41"/>
      <c r="F3095" s="233" t="s">
        <v>2766</v>
      </c>
      <c r="G3095" s="41"/>
      <c r="H3095" s="41"/>
      <c r="I3095" s="229"/>
      <c r="J3095" s="41"/>
      <c r="K3095" s="41"/>
      <c r="L3095" s="45"/>
      <c r="M3095" s="230"/>
      <c r="N3095" s="231"/>
      <c r="O3095" s="85"/>
      <c r="P3095" s="85"/>
      <c r="Q3095" s="85"/>
      <c r="R3095" s="85"/>
      <c r="S3095" s="85"/>
      <c r="T3095" s="86"/>
      <c r="U3095" s="39"/>
      <c r="V3095" s="39"/>
      <c r="W3095" s="39"/>
      <c r="X3095" s="39"/>
      <c r="Y3095" s="39"/>
      <c r="Z3095" s="39"/>
      <c r="AA3095" s="39"/>
      <c r="AB3095" s="39"/>
      <c r="AC3095" s="39"/>
      <c r="AD3095" s="39"/>
      <c r="AE3095" s="39"/>
      <c r="AT3095" s="18" t="s">
        <v>246</v>
      </c>
      <c r="AU3095" s="18" t="s">
        <v>78</v>
      </c>
    </row>
    <row r="3096" s="13" customFormat="1">
      <c r="A3096" s="13"/>
      <c r="B3096" s="234"/>
      <c r="C3096" s="235"/>
      <c r="D3096" s="227" t="s">
        <v>248</v>
      </c>
      <c r="E3096" s="236" t="s">
        <v>19</v>
      </c>
      <c r="F3096" s="237" t="s">
        <v>341</v>
      </c>
      <c r="G3096" s="235"/>
      <c r="H3096" s="236" t="s">
        <v>19</v>
      </c>
      <c r="I3096" s="238"/>
      <c r="J3096" s="235"/>
      <c r="K3096" s="235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248</v>
      </c>
      <c r="AU3096" s="243" t="s">
        <v>78</v>
      </c>
      <c r="AV3096" s="13" t="s">
        <v>76</v>
      </c>
      <c r="AW3096" s="13" t="s">
        <v>32</v>
      </c>
      <c r="AX3096" s="13" t="s">
        <v>69</v>
      </c>
      <c r="AY3096" s="243" t="s">
        <v>238</v>
      </c>
    </row>
    <row r="3097" s="14" customFormat="1">
      <c r="A3097" s="14"/>
      <c r="B3097" s="244"/>
      <c r="C3097" s="245"/>
      <c r="D3097" s="227" t="s">
        <v>248</v>
      </c>
      <c r="E3097" s="246" t="s">
        <v>19</v>
      </c>
      <c r="F3097" s="247" t="s">
        <v>2767</v>
      </c>
      <c r="G3097" s="245"/>
      <c r="H3097" s="248">
        <v>1.4750000000000001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248</v>
      </c>
      <c r="AU3097" s="254" t="s">
        <v>78</v>
      </c>
      <c r="AV3097" s="14" t="s">
        <v>78</v>
      </c>
      <c r="AW3097" s="14" t="s">
        <v>32</v>
      </c>
      <c r="AX3097" s="14" t="s">
        <v>69</v>
      </c>
      <c r="AY3097" s="254" t="s">
        <v>238</v>
      </c>
    </row>
    <row r="3098" s="14" customFormat="1">
      <c r="A3098" s="14"/>
      <c r="B3098" s="244"/>
      <c r="C3098" s="245"/>
      <c r="D3098" s="227" t="s">
        <v>248</v>
      </c>
      <c r="E3098" s="246" t="s">
        <v>19</v>
      </c>
      <c r="F3098" s="247" t="s">
        <v>2768</v>
      </c>
      <c r="G3098" s="245"/>
      <c r="H3098" s="248">
        <v>1.6799999999999999</v>
      </c>
      <c r="I3098" s="249"/>
      <c r="J3098" s="245"/>
      <c r="K3098" s="245"/>
      <c r="L3098" s="250"/>
      <c r="M3098" s="251"/>
      <c r="N3098" s="252"/>
      <c r="O3098" s="252"/>
      <c r="P3098" s="252"/>
      <c r="Q3098" s="252"/>
      <c r="R3098" s="252"/>
      <c r="S3098" s="252"/>
      <c r="T3098" s="253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4" t="s">
        <v>248</v>
      </c>
      <c r="AU3098" s="254" t="s">
        <v>78</v>
      </c>
      <c r="AV3098" s="14" t="s">
        <v>78</v>
      </c>
      <c r="AW3098" s="14" t="s">
        <v>32</v>
      </c>
      <c r="AX3098" s="14" t="s">
        <v>69</v>
      </c>
      <c r="AY3098" s="254" t="s">
        <v>238</v>
      </c>
    </row>
    <row r="3099" s="16" customFormat="1">
      <c r="A3099" s="16"/>
      <c r="B3099" s="266"/>
      <c r="C3099" s="267"/>
      <c r="D3099" s="227" t="s">
        <v>248</v>
      </c>
      <c r="E3099" s="268" t="s">
        <v>19</v>
      </c>
      <c r="F3099" s="269" t="s">
        <v>264</v>
      </c>
      <c r="G3099" s="267"/>
      <c r="H3099" s="270">
        <v>3.1549999999999998</v>
      </c>
      <c r="I3099" s="271"/>
      <c r="J3099" s="267"/>
      <c r="K3099" s="267"/>
      <c r="L3099" s="272"/>
      <c r="M3099" s="273"/>
      <c r="N3099" s="274"/>
      <c r="O3099" s="274"/>
      <c r="P3099" s="274"/>
      <c r="Q3099" s="274"/>
      <c r="R3099" s="274"/>
      <c r="S3099" s="274"/>
      <c r="T3099" s="275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T3099" s="276" t="s">
        <v>248</v>
      </c>
      <c r="AU3099" s="276" t="s">
        <v>78</v>
      </c>
      <c r="AV3099" s="16" t="s">
        <v>109</v>
      </c>
      <c r="AW3099" s="16" t="s">
        <v>32</v>
      </c>
      <c r="AX3099" s="16" t="s">
        <v>69</v>
      </c>
      <c r="AY3099" s="276" t="s">
        <v>238</v>
      </c>
    </row>
    <row r="3100" s="15" customFormat="1">
      <c r="A3100" s="15"/>
      <c r="B3100" s="255"/>
      <c r="C3100" s="256"/>
      <c r="D3100" s="227" t="s">
        <v>248</v>
      </c>
      <c r="E3100" s="257" t="s">
        <v>19</v>
      </c>
      <c r="F3100" s="258" t="s">
        <v>253</v>
      </c>
      <c r="G3100" s="256"/>
      <c r="H3100" s="259">
        <v>3.1549999999999998</v>
      </c>
      <c r="I3100" s="260"/>
      <c r="J3100" s="256"/>
      <c r="K3100" s="256"/>
      <c r="L3100" s="261"/>
      <c r="M3100" s="262"/>
      <c r="N3100" s="263"/>
      <c r="O3100" s="263"/>
      <c r="P3100" s="263"/>
      <c r="Q3100" s="263"/>
      <c r="R3100" s="263"/>
      <c r="S3100" s="263"/>
      <c r="T3100" s="264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65" t="s">
        <v>248</v>
      </c>
      <c r="AU3100" s="265" t="s">
        <v>78</v>
      </c>
      <c r="AV3100" s="15" t="s">
        <v>244</v>
      </c>
      <c r="AW3100" s="15" t="s">
        <v>32</v>
      </c>
      <c r="AX3100" s="15" t="s">
        <v>76</v>
      </c>
      <c r="AY3100" s="265" t="s">
        <v>238</v>
      </c>
    </row>
    <row r="3101" s="2" customFormat="1" ht="21.75" customHeight="1">
      <c r="A3101" s="39"/>
      <c r="B3101" s="40"/>
      <c r="C3101" s="277" t="s">
        <v>2769</v>
      </c>
      <c r="D3101" s="277" t="s">
        <v>425</v>
      </c>
      <c r="E3101" s="278" t="s">
        <v>2770</v>
      </c>
      <c r="F3101" s="279" t="s">
        <v>2771</v>
      </c>
      <c r="G3101" s="280" t="s">
        <v>107</v>
      </c>
      <c r="H3101" s="281">
        <v>3.4710000000000001</v>
      </c>
      <c r="I3101" s="282"/>
      <c r="J3101" s="283">
        <f>ROUND(I3101*H3101,2)</f>
        <v>0</v>
      </c>
      <c r="K3101" s="279" t="s">
        <v>243</v>
      </c>
      <c r="L3101" s="284"/>
      <c r="M3101" s="285" t="s">
        <v>19</v>
      </c>
      <c r="N3101" s="286" t="s">
        <v>40</v>
      </c>
      <c r="O3101" s="85"/>
      <c r="P3101" s="223">
        <f>O3101*H3101</f>
        <v>0</v>
      </c>
      <c r="Q3101" s="223">
        <v>0.00012999999999999999</v>
      </c>
      <c r="R3101" s="223">
        <f>Q3101*H3101</f>
        <v>0.00045122999999999995</v>
      </c>
      <c r="S3101" s="223">
        <v>0</v>
      </c>
      <c r="T3101" s="224">
        <f>S3101*H3101</f>
        <v>0</v>
      </c>
      <c r="U3101" s="39"/>
      <c r="V3101" s="39"/>
      <c r="W3101" s="39"/>
      <c r="X3101" s="39"/>
      <c r="Y3101" s="39"/>
      <c r="Z3101" s="39"/>
      <c r="AA3101" s="39"/>
      <c r="AB3101" s="39"/>
      <c r="AC3101" s="39"/>
      <c r="AD3101" s="39"/>
      <c r="AE3101" s="39"/>
      <c r="AR3101" s="225" t="s">
        <v>371</v>
      </c>
      <c r="AT3101" s="225" t="s">
        <v>425</v>
      </c>
      <c r="AU3101" s="225" t="s">
        <v>78</v>
      </c>
      <c r="AY3101" s="18" t="s">
        <v>238</v>
      </c>
      <c r="BE3101" s="226">
        <f>IF(N3101="základní",J3101,0)</f>
        <v>0</v>
      </c>
      <c r="BF3101" s="226">
        <f>IF(N3101="snížená",J3101,0)</f>
        <v>0</v>
      </c>
      <c r="BG3101" s="226">
        <f>IF(N3101="zákl. přenesená",J3101,0)</f>
        <v>0</v>
      </c>
      <c r="BH3101" s="226">
        <f>IF(N3101="sníž. přenesená",J3101,0)</f>
        <v>0</v>
      </c>
      <c r="BI3101" s="226">
        <f>IF(N3101="nulová",J3101,0)</f>
        <v>0</v>
      </c>
      <c r="BJ3101" s="18" t="s">
        <v>76</v>
      </c>
      <c r="BK3101" s="226">
        <f>ROUND(I3101*H3101,2)</f>
        <v>0</v>
      </c>
      <c r="BL3101" s="18" t="s">
        <v>295</v>
      </c>
      <c r="BM3101" s="225" t="s">
        <v>2772</v>
      </c>
    </row>
    <row r="3102" s="2" customFormat="1">
      <c r="A3102" s="39"/>
      <c r="B3102" s="40"/>
      <c r="C3102" s="41"/>
      <c r="D3102" s="227" t="s">
        <v>245</v>
      </c>
      <c r="E3102" s="41"/>
      <c r="F3102" s="228" t="s">
        <v>2771</v>
      </c>
      <c r="G3102" s="41"/>
      <c r="H3102" s="41"/>
      <c r="I3102" s="229"/>
      <c r="J3102" s="41"/>
      <c r="K3102" s="41"/>
      <c r="L3102" s="45"/>
      <c r="M3102" s="230"/>
      <c r="N3102" s="231"/>
      <c r="O3102" s="85"/>
      <c r="P3102" s="85"/>
      <c r="Q3102" s="85"/>
      <c r="R3102" s="85"/>
      <c r="S3102" s="85"/>
      <c r="T3102" s="86"/>
      <c r="U3102" s="39"/>
      <c r="V3102" s="39"/>
      <c r="W3102" s="39"/>
      <c r="X3102" s="39"/>
      <c r="Y3102" s="39"/>
      <c r="Z3102" s="39"/>
      <c r="AA3102" s="39"/>
      <c r="AB3102" s="39"/>
      <c r="AC3102" s="39"/>
      <c r="AD3102" s="39"/>
      <c r="AE3102" s="39"/>
      <c r="AT3102" s="18" t="s">
        <v>245</v>
      </c>
      <c r="AU3102" s="18" t="s">
        <v>78</v>
      </c>
    </row>
    <row r="3103" s="14" customFormat="1">
      <c r="A3103" s="14"/>
      <c r="B3103" s="244"/>
      <c r="C3103" s="245"/>
      <c r="D3103" s="227" t="s">
        <v>248</v>
      </c>
      <c r="E3103" s="246" t="s">
        <v>19</v>
      </c>
      <c r="F3103" s="247" t="s">
        <v>2773</v>
      </c>
      <c r="G3103" s="245"/>
      <c r="H3103" s="248">
        <v>3.4704999999999999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248</v>
      </c>
      <c r="AU3103" s="254" t="s">
        <v>78</v>
      </c>
      <c r="AV3103" s="14" t="s">
        <v>78</v>
      </c>
      <c r="AW3103" s="14" t="s">
        <v>32</v>
      </c>
      <c r="AX3103" s="14" t="s">
        <v>69</v>
      </c>
      <c r="AY3103" s="254" t="s">
        <v>238</v>
      </c>
    </row>
    <row r="3104" s="15" customFormat="1">
      <c r="A3104" s="15"/>
      <c r="B3104" s="255"/>
      <c r="C3104" s="256"/>
      <c r="D3104" s="227" t="s">
        <v>248</v>
      </c>
      <c r="E3104" s="257" t="s">
        <v>19</v>
      </c>
      <c r="F3104" s="258" t="s">
        <v>253</v>
      </c>
      <c r="G3104" s="256"/>
      <c r="H3104" s="259">
        <v>3.4704999999999999</v>
      </c>
      <c r="I3104" s="260"/>
      <c r="J3104" s="256"/>
      <c r="K3104" s="256"/>
      <c r="L3104" s="261"/>
      <c r="M3104" s="262"/>
      <c r="N3104" s="263"/>
      <c r="O3104" s="263"/>
      <c r="P3104" s="263"/>
      <c r="Q3104" s="263"/>
      <c r="R3104" s="263"/>
      <c r="S3104" s="263"/>
      <c r="T3104" s="264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T3104" s="265" t="s">
        <v>248</v>
      </c>
      <c r="AU3104" s="265" t="s">
        <v>78</v>
      </c>
      <c r="AV3104" s="15" t="s">
        <v>244</v>
      </c>
      <c r="AW3104" s="15" t="s">
        <v>32</v>
      </c>
      <c r="AX3104" s="15" t="s">
        <v>76</v>
      </c>
      <c r="AY3104" s="265" t="s">
        <v>238</v>
      </c>
    </row>
    <row r="3105" s="2" customFormat="1" ht="24.15" customHeight="1">
      <c r="A3105" s="39"/>
      <c r="B3105" s="40"/>
      <c r="C3105" s="214" t="s">
        <v>2159</v>
      </c>
      <c r="D3105" s="214" t="s">
        <v>240</v>
      </c>
      <c r="E3105" s="215" t="s">
        <v>2774</v>
      </c>
      <c r="F3105" s="216" t="s">
        <v>2775</v>
      </c>
      <c r="G3105" s="217" t="s">
        <v>107</v>
      </c>
      <c r="H3105" s="218">
        <v>8.3350000000000009</v>
      </c>
      <c r="I3105" s="219"/>
      <c r="J3105" s="220">
        <f>ROUND(I3105*H3105,2)</f>
        <v>0</v>
      </c>
      <c r="K3105" s="216" t="s">
        <v>243</v>
      </c>
      <c r="L3105" s="45"/>
      <c r="M3105" s="221" t="s">
        <v>19</v>
      </c>
      <c r="N3105" s="222" t="s">
        <v>40</v>
      </c>
      <c r="O3105" s="85"/>
      <c r="P3105" s="223">
        <f>O3105*H3105</f>
        <v>0</v>
      </c>
      <c r="Q3105" s="223">
        <v>0.00020000000000000001</v>
      </c>
      <c r="R3105" s="223">
        <f>Q3105*H3105</f>
        <v>0.0016670000000000003</v>
      </c>
      <c r="S3105" s="223">
        <v>0</v>
      </c>
      <c r="T3105" s="224">
        <f>S3105*H3105</f>
        <v>0</v>
      </c>
      <c r="U3105" s="39"/>
      <c r="V3105" s="39"/>
      <c r="W3105" s="39"/>
      <c r="X3105" s="39"/>
      <c r="Y3105" s="39"/>
      <c r="Z3105" s="39"/>
      <c r="AA3105" s="39"/>
      <c r="AB3105" s="39"/>
      <c r="AC3105" s="39"/>
      <c r="AD3105" s="39"/>
      <c r="AE3105" s="39"/>
      <c r="AR3105" s="225" t="s">
        <v>295</v>
      </c>
      <c r="AT3105" s="225" t="s">
        <v>240</v>
      </c>
      <c r="AU3105" s="225" t="s">
        <v>78</v>
      </c>
      <c r="AY3105" s="18" t="s">
        <v>238</v>
      </c>
      <c r="BE3105" s="226">
        <f>IF(N3105="základní",J3105,0)</f>
        <v>0</v>
      </c>
      <c r="BF3105" s="226">
        <f>IF(N3105="snížená",J3105,0)</f>
        <v>0</v>
      </c>
      <c r="BG3105" s="226">
        <f>IF(N3105="zákl. přenesená",J3105,0)</f>
        <v>0</v>
      </c>
      <c r="BH3105" s="226">
        <f>IF(N3105="sníž. přenesená",J3105,0)</f>
        <v>0</v>
      </c>
      <c r="BI3105" s="226">
        <f>IF(N3105="nulová",J3105,0)</f>
        <v>0</v>
      </c>
      <c r="BJ3105" s="18" t="s">
        <v>76</v>
      </c>
      <c r="BK3105" s="226">
        <f>ROUND(I3105*H3105,2)</f>
        <v>0</v>
      </c>
      <c r="BL3105" s="18" t="s">
        <v>295</v>
      </c>
      <c r="BM3105" s="225" t="s">
        <v>2776</v>
      </c>
    </row>
    <row r="3106" s="2" customFormat="1">
      <c r="A3106" s="39"/>
      <c r="B3106" s="40"/>
      <c r="C3106" s="41"/>
      <c r="D3106" s="227" t="s">
        <v>245</v>
      </c>
      <c r="E3106" s="41"/>
      <c r="F3106" s="228" t="s">
        <v>2775</v>
      </c>
      <c r="G3106" s="41"/>
      <c r="H3106" s="41"/>
      <c r="I3106" s="229"/>
      <c r="J3106" s="41"/>
      <c r="K3106" s="41"/>
      <c r="L3106" s="45"/>
      <c r="M3106" s="230"/>
      <c r="N3106" s="231"/>
      <c r="O3106" s="85"/>
      <c r="P3106" s="85"/>
      <c r="Q3106" s="85"/>
      <c r="R3106" s="85"/>
      <c r="S3106" s="85"/>
      <c r="T3106" s="86"/>
      <c r="U3106" s="39"/>
      <c r="V3106" s="39"/>
      <c r="W3106" s="39"/>
      <c r="X3106" s="39"/>
      <c r="Y3106" s="39"/>
      <c r="Z3106" s="39"/>
      <c r="AA3106" s="39"/>
      <c r="AB3106" s="39"/>
      <c r="AC3106" s="39"/>
      <c r="AD3106" s="39"/>
      <c r="AE3106" s="39"/>
      <c r="AT3106" s="18" t="s">
        <v>245</v>
      </c>
      <c r="AU3106" s="18" t="s">
        <v>78</v>
      </c>
    </row>
    <row r="3107" s="2" customFormat="1">
      <c r="A3107" s="39"/>
      <c r="B3107" s="40"/>
      <c r="C3107" s="41"/>
      <c r="D3107" s="232" t="s">
        <v>246</v>
      </c>
      <c r="E3107" s="41"/>
      <c r="F3107" s="233" t="s">
        <v>2777</v>
      </c>
      <c r="G3107" s="41"/>
      <c r="H3107" s="41"/>
      <c r="I3107" s="229"/>
      <c r="J3107" s="41"/>
      <c r="K3107" s="41"/>
      <c r="L3107" s="45"/>
      <c r="M3107" s="230"/>
      <c r="N3107" s="231"/>
      <c r="O3107" s="85"/>
      <c r="P3107" s="85"/>
      <c r="Q3107" s="85"/>
      <c r="R3107" s="85"/>
      <c r="S3107" s="85"/>
      <c r="T3107" s="86"/>
      <c r="U3107" s="39"/>
      <c r="V3107" s="39"/>
      <c r="W3107" s="39"/>
      <c r="X3107" s="39"/>
      <c r="Y3107" s="39"/>
      <c r="Z3107" s="39"/>
      <c r="AA3107" s="39"/>
      <c r="AB3107" s="39"/>
      <c r="AC3107" s="39"/>
      <c r="AD3107" s="39"/>
      <c r="AE3107" s="39"/>
      <c r="AT3107" s="18" t="s">
        <v>246</v>
      </c>
      <c r="AU3107" s="18" t="s">
        <v>78</v>
      </c>
    </row>
    <row r="3108" s="13" customFormat="1">
      <c r="A3108" s="13"/>
      <c r="B3108" s="234"/>
      <c r="C3108" s="235"/>
      <c r="D3108" s="227" t="s">
        <v>248</v>
      </c>
      <c r="E3108" s="236" t="s">
        <v>19</v>
      </c>
      <c r="F3108" s="237" t="s">
        <v>341</v>
      </c>
      <c r="G3108" s="235"/>
      <c r="H3108" s="236" t="s">
        <v>19</v>
      </c>
      <c r="I3108" s="238"/>
      <c r="J3108" s="235"/>
      <c r="K3108" s="235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248</v>
      </c>
      <c r="AU3108" s="243" t="s">
        <v>78</v>
      </c>
      <c r="AV3108" s="13" t="s">
        <v>76</v>
      </c>
      <c r="AW3108" s="13" t="s">
        <v>32</v>
      </c>
      <c r="AX3108" s="13" t="s">
        <v>69</v>
      </c>
      <c r="AY3108" s="243" t="s">
        <v>238</v>
      </c>
    </row>
    <row r="3109" s="14" customFormat="1">
      <c r="A3109" s="14"/>
      <c r="B3109" s="244"/>
      <c r="C3109" s="245"/>
      <c r="D3109" s="227" t="s">
        <v>248</v>
      </c>
      <c r="E3109" s="246" t="s">
        <v>19</v>
      </c>
      <c r="F3109" s="247" t="s">
        <v>2778</v>
      </c>
      <c r="G3109" s="245"/>
      <c r="H3109" s="248">
        <v>0.93500000000000005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248</v>
      </c>
      <c r="AU3109" s="254" t="s">
        <v>78</v>
      </c>
      <c r="AV3109" s="14" t="s">
        <v>78</v>
      </c>
      <c r="AW3109" s="14" t="s">
        <v>32</v>
      </c>
      <c r="AX3109" s="14" t="s">
        <v>69</v>
      </c>
      <c r="AY3109" s="254" t="s">
        <v>238</v>
      </c>
    </row>
    <row r="3110" s="14" customFormat="1">
      <c r="A3110" s="14"/>
      <c r="B3110" s="244"/>
      <c r="C3110" s="245"/>
      <c r="D3110" s="227" t="s">
        <v>248</v>
      </c>
      <c r="E3110" s="246" t="s">
        <v>19</v>
      </c>
      <c r="F3110" s="247" t="s">
        <v>2779</v>
      </c>
      <c r="G3110" s="245"/>
      <c r="H3110" s="248">
        <v>0.80000000000000004</v>
      </c>
      <c r="I3110" s="249"/>
      <c r="J3110" s="245"/>
      <c r="K3110" s="245"/>
      <c r="L3110" s="250"/>
      <c r="M3110" s="251"/>
      <c r="N3110" s="252"/>
      <c r="O3110" s="252"/>
      <c r="P3110" s="252"/>
      <c r="Q3110" s="252"/>
      <c r="R3110" s="252"/>
      <c r="S3110" s="252"/>
      <c r="T3110" s="253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4" t="s">
        <v>248</v>
      </c>
      <c r="AU3110" s="254" t="s">
        <v>78</v>
      </c>
      <c r="AV3110" s="14" t="s">
        <v>78</v>
      </c>
      <c r="AW3110" s="14" t="s">
        <v>32</v>
      </c>
      <c r="AX3110" s="14" t="s">
        <v>69</v>
      </c>
      <c r="AY3110" s="254" t="s">
        <v>238</v>
      </c>
    </row>
    <row r="3111" s="14" customFormat="1">
      <c r="A3111" s="14"/>
      <c r="B3111" s="244"/>
      <c r="C3111" s="245"/>
      <c r="D3111" s="227" t="s">
        <v>248</v>
      </c>
      <c r="E3111" s="246" t="s">
        <v>19</v>
      </c>
      <c r="F3111" s="247" t="s">
        <v>2780</v>
      </c>
      <c r="G3111" s="245"/>
      <c r="H3111" s="248">
        <v>0.80000000000000004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248</v>
      </c>
      <c r="AU3111" s="254" t="s">
        <v>78</v>
      </c>
      <c r="AV3111" s="14" t="s">
        <v>78</v>
      </c>
      <c r="AW3111" s="14" t="s">
        <v>32</v>
      </c>
      <c r="AX3111" s="14" t="s">
        <v>69</v>
      </c>
      <c r="AY3111" s="254" t="s">
        <v>238</v>
      </c>
    </row>
    <row r="3112" s="14" customFormat="1">
      <c r="A3112" s="14"/>
      <c r="B3112" s="244"/>
      <c r="C3112" s="245"/>
      <c r="D3112" s="227" t="s">
        <v>248</v>
      </c>
      <c r="E3112" s="246" t="s">
        <v>19</v>
      </c>
      <c r="F3112" s="247" t="s">
        <v>2781</v>
      </c>
      <c r="G3112" s="245"/>
      <c r="H3112" s="248">
        <v>0.69999999999999996</v>
      </c>
      <c r="I3112" s="249"/>
      <c r="J3112" s="245"/>
      <c r="K3112" s="245"/>
      <c r="L3112" s="250"/>
      <c r="M3112" s="251"/>
      <c r="N3112" s="252"/>
      <c r="O3112" s="252"/>
      <c r="P3112" s="252"/>
      <c r="Q3112" s="252"/>
      <c r="R3112" s="252"/>
      <c r="S3112" s="252"/>
      <c r="T3112" s="253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4" t="s">
        <v>248</v>
      </c>
      <c r="AU3112" s="254" t="s">
        <v>78</v>
      </c>
      <c r="AV3112" s="14" t="s">
        <v>78</v>
      </c>
      <c r="AW3112" s="14" t="s">
        <v>32</v>
      </c>
      <c r="AX3112" s="14" t="s">
        <v>69</v>
      </c>
      <c r="AY3112" s="254" t="s">
        <v>238</v>
      </c>
    </row>
    <row r="3113" s="14" customFormat="1">
      <c r="A3113" s="14"/>
      <c r="B3113" s="244"/>
      <c r="C3113" s="245"/>
      <c r="D3113" s="227" t="s">
        <v>248</v>
      </c>
      <c r="E3113" s="246" t="s">
        <v>19</v>
      </c>
      <c r="F3113" s="247" t="s">
        <v>2782</v>
      </c>
      <c r="G3113" s="245"/>
      <c r="H3113" s="248">
        <v>0.80000000000000004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248</v>
      </c>
      <c r="AU3113" s="254" t="s">
        <v>78</v>
      </c>
      <c r="AV3113" s="14" t="s">
        <v>78</v>
      </c>
      <c r="AW3113" s="14" t="s">
        <v>32</v>
      </c>
      <c r="AX3113" s="14" t="s">
        <v>69</v>
      </c>
      <c r="AY3113" s="254" t="s">
        <v>238</v>
      </c>
    </row>
    <row r="3114" s="16" customFormat="1">
      <c r="A3114" s="16"/>
      <c r="B3114" s="266"/>
      <c r="C3114" s="267"/>
      <c r="D3114" s="227" t="s">
        <v>248</v>
      </c>
      <c r="E3114" s="268" t="s">
        <v>19</v>
      </c>
      <c r="F3114" s="269" t="s">
        <v>264</v>
      </c>
      <c r="G3114" s="267"/>
      <c r="H3114" s="270">
        <v>4.0350000000000001</v>
      </c>
      <c r="I3114" s="271"/>
      <c r="J3114" s="267"/>
      <c r="K3114" s="267"/>
      <c r="L3114" s="272"/>
      <c r="M3114" s="273"/>
      <c r="N3114" s="274"/>
      <c r="O3114" s="274"/>
      <c r="P3114" s="274"/>
      <c r="Q3114" s="274"/>
      <c r="R3114" s="274"/>
      <c r="S3114" s="274"/>
      <c r="T3114" s="275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76" t="s">
        <v>248</v>
      </c>
      <c r="AU3114" s="276" t="s">
        <v>78</v>
      </c>
      <c r="AV3114" s="16" t="s">
        <v>109</v>
      </c>
      <c r="AW3114" s="16" t="s">
        <v>32</v>
      </c>
      <c r="AX3114" s="16" t="s">
        <v>69</v>
      </c>
      <c r="AY3114" s="276" t="s">
        <v>238</v>
      </c>
    </row>
    <row r="3115" s="13" customFormat="1">
      <c r="A3115" s="13"/>
      <c r="B3115" s="234"/>
      <c r="C3115" s="235"/>
      <c r="D3115" s="227" t="s">
        <v>248</v>
      </c>
      <c r="E3115" s="236" t="s">
        <v>19</v>
      </c>
      <c r="F3115" s="237" t="s">
        <v>540</v>
      </c>
      <c r="G3115" s="235"/>
      <c r="H3115" s="236" t="s">
        <v>19</v>
      </c>
      <c r="I3115" s="238"/>
      <c r="J3115" s="235"/>
      <c r="K3115" s="235"/>
      <c r="L3115" s="239"/>
      <c r="M3115" s="240"/>
      <c r="N3115" s="241"/>
      <c r="O3115" s="241"/>
      <c r="P3115" s="241"/>
      <c r="Q3115" s="241"/>
      <c r="R3115" s="241"/>
      <c r="S3115" s="241"/>
      <c r="T3115" s="242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3" t="s">
        <v>248</v>
      </c>
      <c r="AU3115" s="243" t="s">
        <v>78</v>
      </c>
      <c r="AV3115" s="13" t="s">
        <v>76</v>
      </c>
      <c r="AW3115" s="13" t="s">
        <v>32</v>
      </c>
      <c r="AX3115" s="13" t="s">
        <v>69</v>
      </c>
      <c r="AY3115" s="243" t="s">
        <v>238</v>
      </c>
    </row>
    <row r="3116" s="14" customFormat="1">
      <c r="A3116" s="14"/>
      <c r="B3116" s="244"/>
      <c r="C3116" s="245"/>
      <c r="D3116" s="227" t="s">
        <v>248</v>
      </c>
      <c r="E3116" s="246" t="s">
        <v>19</v>
      </c>
      <c r="F3116" s="247" t="s">
        <v>2783</v>
      </c>
      <c r="G3116" s="245"/>
      <c r="H3116" s="248">
        <v>0.69999999999999996</v>
      </c>
      <c r="I3116" s="249"/>
      <c r="J3116" s="245"/>
      <c r="K3116" s="245"/>
      <c r="L3116" s="250"/>
      <c r="M3116" s="251"/>
      <c r="N3116" s="252"/>
      <c r="O3116" s="252"/>
      <c r="P3116" s="252"/>
      <c r="Q3116" s="252"/>
      <c r="R3116" s="252"/>
      <c r="S3116" s="252"/>
      <c r="T3116" s="253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4" t="s">
        <v>248</v>
      </c>
      <c r="AU3116" s="254" t="s">
        <v>78</v>
      </c>
      <c r="AV3116" s="14" t="s">
        <v>78</v>
      </c>
      <c r="AW3116" s="14" t="s">
        <v>32</v>
      </c>
      <c r="AX3116" s="14" t="s">
        <v>69</v>
      </c>
      <c r="AY3116" s="254" t="s">
        <v>238</v>
      </c>
    </row>
    <row r="3117" s="14" customFormat="1">
      <c r="A3117" s="14"/>
      <c r="B3117" s="244"/>
      <c r="C3117" s="245"/>
      <c r="D3117" s="227" t="s">
        <v>248</v>
      </c>
      <c r="E3117" s="246" t="s">
        <v>19</v>
      </c>
      <c r="F3117" s="247" t="s">
        <v>2784</v>
      </c>
      <c r="G3117" s="245"/>
      <c r="H3117" s="248">
        <v>0.69999999999999996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248</v>
      </c>
      <c r="AU3117" s="254" t="s">
        <v>78</v>
      </c>
      <c r="AV3117" s="14" t="s">
        <v>78</v>
      </c>
      <c r="AW3117" s="14" t="s">
        <v>32</v>
      </c>
      <c r="AX3117" s="14" t="s">
        <v>69</v>
      </c>
      <c r="AY3117" s="254" t="s">
        <v>238</v>
      </c>
    </row>
    <row r="3118" s="14" customFormat="1">
      <c r="A3118" s="14"/>
      <c r="B3118" s="244"/>
      <c r="C3118" s="245"/>
      <c r="D3118" s="227" t="s">
        <v>248</v>
      </c>
      <c r="E3118" s="246" t="s">
        <v>19</v>
      </c>
      <c r="F3118" s="247" t="s">
        <v>2785</v>
      </c>
      <c r="G3118" s="245"/>
      <c r="H3118" s="248">
        <v>0.69999999999999996</v>
      </c>
      <c r="I3118" s="249"/>
      <c r="J3118" s="245"/>
      <c r="K3118" s="245"/>
      <c r="L3118" s="250"/>
      <c r="M3118" s="251"/>
      <c r="N3118" s="252"/>
      <c r="O3118" s="252"/>
      <c r="P3118" s="252"/>
      <c r="Q3118" s="252"/>
      <c r="R3118" s="252"/>
      <c r="S3118" s="252"/>
      <c r="T3118" s="253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4" t="s">
        <v>248</v>
      </c>
      <c r="AU3118" s="254" t="s">
        <v>78</v>
      </c>
      <c r="AV3118" s="14" t="s">
        <v>78</v>
      </c>
      <c r="AW3118" s="14" t="s">
        <v>32</v>
      </c>
      <c r="AX3118" s="14" t="s">
        <v>69</v>
      </c>
      <c r="AY3118" s="254" t="s">
        <v>238</v>
      </c>
    </row>
    <row r="3119" s="14" customFormat="1">
      <c r="A3119" s="14"/>
      <c r="B3119" s="244"/>
      <c r="C3119" s="245"/>
      <c r="D3119" s="227" t="s">
        <v>248</v>
      </c>
      <c r="E3119" s="246" t="s">
        <v>19</v>
      </c>
      <c r="F3119" s="247" t="s">
        <v>2786</v>
      </c>
      <c r="G3119" s="245"/>
      <c r="H3119" s="248">
        <v>0.69999999999999996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248</v>
      </c>
      <c r="AU3119" s="254" t="s">
        <v>78</v>
      </c>
      <c r="AV3119" s="14" t="s">
        <v>78</v>
      </c>
      <c r="AW3119" s="14" t="s">
        <v>32</v>
      </c>
      <c r="AX3119" s="14" t="s">
        <v>69</v>
      </c>
      <c r="AY3119" s="254" t="s">
        <v>238</v>
      </c>
    </row>
    <row r="3120" s="16" customFormat="1">
      <c r="A3120" s="16"/>
      <c r="B3120" s="266"/>
      <c r="C3120" s="267"/>
      <c r="D3120" s="227" t="s">
        <v>248</v>
      </c>
      <c r="E3120" s="268" t="s">
        <v>19</v>
      </c>
      <c r="F3120" s="269" t="s">
        <v>541</v>
      </c>
      <c r="G3120" s="267"/>
      <c r="H3120" s="270">
        <v>2.7999999999999998</v>
      </c>
      <c r="I3120" s="271"/>
      <c r="J3120" s="267"/>
      <c r="K3120" s="267"/>
      <c r="L3120" s="272"/>
      <c r="M3120" s="273"/>
      <c r="N3120" s="274"/>
      <c r="O3120" s="274"/>
      <c r="P3120" s="274"/>
      <c r="Q3120" s="274"/>
      <c r="R3120" s="274"/>
      <c r="S3120" s="274"/>
      <c r="T3120" s="275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T3120" s="276" t="s">
        <v>248</v>
      </c>
      <c r="AU3120" s="276" t="s">
        <v>78</v>
      </c>
      <c r="AV3120" s="16" t="s">
        <v>109</v>
      </c>
      <c r="AW3120" s="16" t="s">
        <v>32</v>
      </c>
      <c r="AX3120" s="16" t="s">
        <v>69</v>
      </c>
      <c r="AY3120" s="276" t="s">
        <v>238</v>
      </c>
    </row>
    <row r="3121" s="13" customFormat="1">
      <c r="A3121" s="13"/>
      <c r="B3121" s="234"/>
      <c r="C3121" s="235"/>
      <c r="D3121" s="227" t="s">
        <v>248</v>
      </c>
      <c r="E3121" s="236" t="s">
        <v>19</v>
      </c>
      <c r="F3121" s="237" t="s">
        <v>549</v>
      </c>
      <c r="G3121" s="235"/>
      <c r="H3121" s="236" t="s">
        <v>19</v>
      </c>
      <c r="I3121" s="238"/>
      <c r="J3121" s="235"/>
      <c r="K3121" s="235"/>
      <c r="L3121" s="239"/>
      <c r="M3121" s="240"/>
      <c r="N3121" s="241"/>
      <c r="O3121" s="241"/>
      <c r="P3121" s="241"/>
      <c r="Q3121" s="241"/>
      <c r="R3121" s="241"/>
      <c r="S3121" s="241"/>
      <c r="T3121" s="242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3" t="s">
        <v>248</v>
      </c>
      <c r="AU3121" s="243" t="s">
        <v>78</v>
      </c>
      <c r="AV3121" s="13" t="s">
        <v>76</v>
      </c>
      <c r="AW3121" s="13" t="s">
        <v>32</v>
      </c>
      <c r="AX3121" s="13" t="s">
        <v>69</v>
      </c>
      <c r="AY3121" s="243" t="s">
        <v>238</v>
      </c>
    </row>
    <row r="3122" s="14" customFormat="1">
      <c r="A3122" s="14"/>
      <c r="B3122" s="244"/>
      <c r="C3122" s="245"/>
      <c r="D3122" s="227" t="s">
        <v>248</v>
      </c>
      <c r="E3122" s="246" t="s">
        <v>19</v>
      </c>
      <c r="F3122" s="247" t="s">
        <v>2787</v>
      </c>
      <c r="G3122" s="245"/>
      <c r="H3122" s="248">
        <v>0.80000000000000004</v>
      </c>
      <c r="I3122" s="249"/>
      <c r="J3122" s="245"/>
      <c r="K3122" s="245"/>
      <c r="L3122" s="250"/>
      <c r="M3122" s="251"/>
      <c r="N3122" s="252"/>
      <c r="O3122" s="252"/>
      <c r="P3122" s="252"/>
      <c r="Q3122" s="252"/>
      <c r="R3122" s="252"/>
      <c r="S3122" s="252"/>
      <c r="T3122" s="253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4" t="s">
        <v>248</v>
      </c>
      <c r="AU3122" s="254" t="s">
        <v>78</v>
      </c>
      <c r="AV3122" s="14" t="s">
        <v>78</v>
      </c>
      <c r="AW3122" s="14" t="s">
        <v>32</v>
      </c>
      <c r="AX3122" s="14" t="s">
        <v>69</v>
      </c>
      <c r="AY3122" s="254" t="s">
        <v>238</v>
      </c>
    </row>
    <row r="3123" s="14" customFormat="1">
      <c r="A3123" s="14"/>
      <c r="B3123" s="244"/>
      <c r="C3123" s="245"/>
      <c r="D3123" s="227" t="s">
        <v>248</v>
      </c>
      <c r="E3123" s="246" t="s">
        <v>19</v>
      </c>
      <c r="F3123" s="247" t="s">
        <v>2788</v>
      </c>
      <c r="G3123" s="245"/>
      <c r="H3123" s="248">
        <v>0.69999999999999996</v>
      </c>
      <c r="I3123" s="249"/>
      <c r="J3123" s="245"/>
      <c r="K3123" s="245"/>
      <c r="L3123" s="250"/>
      <c r="M3123" s="251"/>
      <c r="N3123" s="252"/>
      <c r="O3123" s="252"/>
      <c r="P3123" s="252"/>
      <c r="Q3123" s="252"/>
      <c r="R3123" s="252"/>
      <c r="S3123" s="252"/>
      <c r="T3123" s="253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4" t="s">
        <v>248</v>
      </c>
      <c r="AU3123" s="254" t="s">
        <v>78</v>
      </c>
      <c r="AV3123" s="14" t="s">
        <v>78</v>
      </c>
      <c r="AW3123" s="14" t="s">
        <v>32</v>
      </c>
      <c r="AX3123" s="14" t="s">
        <v>69</v>
      </c>
      <c r="AY3123" s="254" t="s">
        <v>238</v>
      </c>
    </row>
    <row r="3124" s="16" customFormat="1">
      <c r="A3124" s="16"/>
      <c r="B3124" s="266"/>
      <c r="C3124" s="267"/>
      <c r="D3124" s="227" t="s">
        <v>248</v>
      </c>
      <c r="E3124" s="268" t="s">
        <v>19</v>
      </c>
      <c r="F3124" s="269" t="s">
        <v>550</v>
      </c>
      <c r="G3124" s="267"/>
      <c r="H3124" s="270">
        <v>1.5</v>
      </c>
      <c r="I3124" s="271"/>
      <c r="J3124" s="267"/>
      <c r="K3124" s="267"/>
      <c r="L3124" s="272"/>
      <c r="M3124" s="273"/>
      <c r="N3124" s="274"/>
      <c r="O3124" s="274"/>
      <c r="P3124" s="274"/>
      <c r="Q3124" s="274"/>
      <c r="R3124" s="274"/>
      <c r="S3124" s="274"/>
      <c r="T3124" s="275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T3124" s="276" t="s">
        <v>248</v>
      </c>
      <c r="AU3124" s="276" t="s">
        <v>78</v>
      </c>
      <c r="AV3124" s="16" t="s">
        <v>109</v>
      </c>
      <c r="AW3124" s="16" t="s">
        <v>32</v>
      </c>
      <c r="AX3124" s="16" t="s">
        <v>69</v>
      </c>
      <c r="AY3124" s="276" t="s">
        <v>238</v>
      </c>
    </row>
    <row r="3125" s="15" customFormat="1">
      <c r="A3125" s="15"/>
      <c r="B3125" s="255"/>
      <c r="C3125" s="256"/>
      <c r="D3125" s="227" t="s">
        <v>248</v>
      </c>
      <c r="E3125" s="257" t="s">
        <v>19</v>
      </c>
      <c r="F3125" s="258" t="s">
        <v>253</v>
      </c>
      <c r="G3125" s="256"/>
      <c r="H3125" s="259">
        <v>8.3350000000000009</v>
      </c>
      <c r="I3125" s="260"/>
      <c r="J3125" s="256"/>
      <c r="K3125" s="256"/>
      <c r="L3125" s="261"/>
      <c r="M3125" s="262"/>
      <c r="N3125" s="263"/>
      <c r="O3125" s="263"/>
      <c r="P3125" s="263"/>
      <c r="Q3125" s="263"/>
      <c r="R3125" s="263"/>
      <c r="S3125" s="263"/>
      <c r="T3125" s="264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5" t="s">
        <v>248</v>
      </c>
      <c r="AU3125" s="265" t="s">
        <v>78</v>
      </c>
      <c r="AV3125" s="15" t="s">
        <v>244</v>
      </c>
      <c r="AW3125" s="15" t="s">
        <v>32</v>
      </c>
      <c r="AX3125" s="15" t="s">
        <v>76</v>
      </c>
      <c r="AY3125" s="265" t="s">
        <v>238</v>
      </c>
    </row>
    <row r="3126" s="2" customFormat="1" ht="21.75" customHeight="1">
      <c r="A3126" s="39"/>
      <c r="B3126" s="40"/>
      <c r="C3126" s="277" t="s">
        <v>2789</v>
      </c>
      <c r="D3126" s="277" t="s">
        <v>425</v>
      </c>
      <c r="E3126" s="278" t="s">
        <v>2790</v>
      </c>
      <c r="F3126" s="279" t="s">
        <v>2791</v>
      </c>
      <c r="G3126" s="280" t="s">
        <v>107</v>
      </c>
      <c r="H3126" s="281">
        <v>9.1690000000000005</v>
      </c>
      <c r="I3126" s="282"/>
      <c r="J3126" s="283">
        <f>ROUND(I3126*H3126,2)</f>
        <v>0</v>
      </c>
      <c r="K3126" s="279" t="s">
        <v>243</v>
      </c>
      <c r="L3126" s="284"/>
      <c r="M3126" s="285" t="s">
        <v>19</v>
      </c>
      <c r="N3126" s="286" t="s">
        <v>40</v>
      </c>
      <c r="O3126" s="85"/>
      <c r="P3126" s="223">
        <f>O3126*H3126</f>
        <v>0</v>
      </c>
      <c r="Q3126" s="223">
        <v>0.00027</v>
      </c>
      <c r="R3126" s="223">
        <f>Q3126*H3126</f>
        <v>0.0024756300000000004</v>
      </c>
      <c r="S3126" s="223">
        <v>0</v>
      </c>
      <c r="T3126" s="224">
        <f>S3126*H3126</f>
        <v>0</v>
      </c>
      <c r="U3126" s="39"/>
      <c r="V3126" s="39"/>
      <c r="W3126" s="39"/>
      <c r="X3126" s="39"/>
      <c r="Y3126" s="39"/>
      <c r="Z3126" s="39"/>
      <c r="AA3126" s="39"/>
      <c r="AB3126" s="39"/>
      <c r="AC3126" s="39"/>
      <c r="AD3126" s="39"/>
      <c r="AE3126" s="39"/>
      <c r="AR3126" s="225" t="s">
        <v>371</v>
      </c>
      <c r="AT3126" s="225" t="s">
        <v>425</v>
      </c>
      <c r="AU3126" s="225" t="s">
        <v>78</v>
      </c>
      <c r="AY3126" s="18" t="s">
        <v>238</v>
      </c>
      <c r="BE3126" s="226">
        <f>IF(N3126="základní",J3126,0)</f>
        <v>0</v>
      </c>
      <c r="BF3126" s="226">
        <f>IF(N3126="snížená",J3126,0)</f>
        <v>0</v>
      </c>
      <c r="BG3126" s="226">
        <f>IF(N3126="zákl. přenesená",J3126,0)</f>
        <v>0</v>
      </c>
      <c r="BH3126" s="226">
        <f>IF(N3126="sníž. přenesená",J3126,0)</f>
        <v>0</v>
      </c>
      <c r="BI3126" s="226">
        <f>IF(N3126="nulová",J3126,0)</f>
        <v>0</v>
      </c>
      <c r="BJ3126" s="18" t="s">
        <v>76</v>
      </c>
      <c r="BK3126" s="226">
        <f>ROUND(I3126*H3126,2)</f>
        <v>0</v>
      </c>
      <c r="BL3126" s="18" t="s">
        <v>295</v>
      </c>
      <c r="BM3126" s="225" t="s">
        <v>2792</v>
      </c>
    </row>
    <row r="3127" s="2" customFormat="1">
      <c r="A3127" s="39"/>
      <c r="B3127" s="40"/>
      <c r="C3127" s="41"/>
      <c r="D3127" s="227" t="s">
        <v>245</v>
      </c>
      <c r="E3127" s="41"/>
      <c r="F3127" s="228" t="s">
        <v>2791</v>
      </c>
      <c r="G3127" s="41"/>
      <c r="H3127" s="41"/>
      <c r="I3127" s="229"/>
      <c r="J3127" s="41"/>
      <c r="K3127" s="41"/>
      <c r="L3127" s="45"/>
      <c r="M3127" s="230"/>
      <c r="N3127" s="231"/>
      <c r="O3127" s="85"/>
      <c r="P3127" s="85"/>
      <c r="Q3127" s="85"/>
      <c r="R3127" s="85"/>
      <c r="S3127" s="85"/>
      <c r="T3127" s="86"/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39"/>
      <c r="AE3127" s="39"/>
      <c r="AT3127" s="18" t="s">
        <v>245</v>
      </c>
      <c r="AU3127" s="18" t="s">
        <v>78</v>
      </c>
    </row>
    <row r="3128" s="14" customFormat="1">
      <c r="A3128" s="14"/>
      <c r="B3128" s="244"/>
      <c r="C3128" s="245"/>
      <c r="D3128" s="227" t="s">
        <v>248</v>
      </c>
      <c r="E3128" s="246" t="s">
        <v>19</v>
      </c>
      <c r="F3128" s="247" t="s">
        <v>2793</v>
      </c>
      <c r="G3128" s="245"/>
      <c r="H3128" s="248">
        <v>9.1684999999999999</v>
      </c>
      <c r="I3128" s="249"/>
      <c r="J3128" s="245"/>
      <c r="K3128" s="245"/>
      <c r="L3128" s="250"/>
      <c r="M3128" s="251"/>
      <c r="N3128" s="252"/>
      <c r="O3128" s="252"/>
      <c r="P3128" s="252"/>
      <c r="Q3128" s="252"/>
      <c r="R3128" s="252"/>
      <c r="S3128" s="252"/>
      <c r="T3128" s="253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4" t="s">
        <v>248</v>
      </c>
      <c r="AU3128" s="254" t="s">
        <v>78</v>
      </c>
      <c r="AV3128" s="14" t="s">
        <v>78</v>
      </c>
      <c r="AW3128" s="14" t="s">
        <v>32</v>
      </c>
      <c r="AX3128" s="14" t="s">
        <v>69</v>
      </c>
      <c r="AY3128" s="254" t="s">
        <v>238</v>
      </c>
    </row>
    <row r="3129" s="15" customFormat="1">
      <c r="A3129" s="15"/>
      <c r="B3129" s="255"/>
      <c r="C3129" s="256"/>
      <c r="D3129" s="227" t="s">
        <v>248</v>
      </c>
      <c r="E3129" s="257" t="s">
        <v>19</v>
      </c>
      <c r="F3129" s="258" t="s">
        <v>253</v>
      </c>
      <c r="G3129" s="256"/>
      <c r="H3129" s="259">
        <v>9.1684999999999999</v>
      </c>
      <c r="I3129" s="260"/>
      <c r="J3129" s="256"/>
      <c r="K3129" s="256"/>
      <c r="L3129" s="261"/>
      <c r="M3129" s="262"/>
      <c r="N3129" s="263"/>
      <c r="O3129" s="263"/>
      <c r="P3129" s="263"/>
      <c r="Q3129" s="263"/>
      <c r="R3129" s="263"/>
      <c r="S3129" s="263"/>
      <c r="T3129" s="264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65" t="s">
        <v>248</v>
      </c>
      <c r="AU3129" s="265" t="s">
        <v>78</v>
      </c>
      <c r="AV3129" s="15" t="s">
        <v>244</v>
      </c>
      <c r="AW3129" s="15" t="s">
        <v>32</v>
      </c>
      <c r="AX3129" s="15" t="s">
        <v>76</v>
      </c>
      <c r="AY3129" s="265" t="s">
        <v>238</v>
      </c>
    </row>
    <row r="3130" s="2" customFormat="1" ht="24.15" customHeight="1">
      <c r="A3130" s="39"/>
      <c r="B3130" s="40"/>
      <c r="C3130" s="214" t="s">
        <v>2165</v>
      </c>
      <c r="D3130" s="214" t="s">
        <v>240</v>
      </c>
      <c r="E3130" s="215" t="s">
        <v>2794</v>
      </c>
      <c r="F3130" s="216" t="s">
        <v>2795</v>
      </c>
      <c r="G3130" s="217" t="s">
        <v>107</v>
      </c>
      <c r="H3130" s="218">
        <v>3.9500000000000002</v>
      </c>
      <c r="I3130" s="219"/>
      <c r="J3130" s="220">
        <f>ROUND(I3130*H3130,2)</f>
        <v>0</v>
      </c>
      <c r="K3130" s="216" t="s">
        <v>243</v>
      </c>
      <c r="L3130" s="45"/>
      <c r="M3130" s="221" t="s">
        <v>19</v>
      </c>
      <c r="N3130" s="222" t="s">
        <v>40</v>
      </c>
      <c r="O3130" s="85"/>
      <c r="P3130" s="223">
        <f>O3130*H3130</f>
        <v>0</v>
      </c>
      <c r="Q3130" s="223">
        <v>0</v>
      </c>
      <c r="R3130" s="223">
        <f>Q3130*H3130</f>
        <v>0</v>
      </c>
      <c r="S3130" s="223">
        <v>0.0032499999999999999</v>
      </c>
      <c r="T3130" s="224">
        <f>S3130*H3130</f>
        <v>0.0128375</v>
      </c>
      <c r="U3130" s="39"/>
      <c r="V3130" s="39"/>
      <c r="W3130" s="39"/>
      <c r="X3130" s="39"/>
      <c r="Y3130" s="39"/>
      <c r="Z3130" s="39"/>
      <c r="AA3130" s="39"/>
      <c r="AB3130" s="39"/>
      <c r="AC3130" s="39"/>
      <c r="AD3130" s="39"/>
      <c r="AE3130" s="39"/>
      <c r="AR3130" s="225" t="s">
        <v>295</v>
      </c>
      <c r="AT3130" s="225" t="s">
        <v>240</v>
      </c>
      <c r="AU3130" s="225" t="s">
        <v>78</v>
      </c>
      <c r="AY3130" s="18" t="s">
        <v>238</v>
      </c>
      <c r="BE3130" s="226">
        <f>IF(N3130="základní",J3130,0)</f>
        <v>0</v>
      </c>
      <c r="BF3130" s="226">
        <f>IF(N3130="snížená",J3130,0)</f>
        <v>0</v>
      </c>
      <c r="BG3130" s="226">
        <f>IF(N3130="zákl. přenesená",J3130,0)</f>
        <v>0</v>
      </c>
      <c r="BH3130" s="226">
        <f>IF(N3130="sníž. přenesená",J3130,0)</f>
        <v>0</v>
      </c>
      <c r="BI3130" s="226">
        <f>IF(N3130="nulová",J3130,0)</f>
        <v>0</v>
      </c>
      <c r="BJ3130" s="18" t="s">
        <v>76</v>
      </c>
      <c r="BK3130" s="226">
        <f>ROUND(I3130*H3130,2)</f>
        <v>0</v>
      </c>
      <c r="BL3130" s="18" t="s">
        <v>295</v>
      </c>
      <c r="BM3130" s="225" t="s">
        <v>2796</v>
      </c>
    </row>
    <row r="3131" s="2" customFormat="1">
      <c r="A3131" s="39"/>
      <c r="B3131" s="40"/>
      <c r="C3131" s="41"/>
      <c r="D3131" s="227" t="s">
        <v>245</v>
      </c>
      <c r="E3131" s="41"/>
      <c r="F3131" s="228" t="s">
        <v>2795</v>
      </c>
      <c r="G3131" s="41"/>
      <c r="H3131" s="41"/>
      <c r="I3131" s="229"/>
      <c r="J3131" s="41"/>
      <c r="K3131" s="41"/>
      <c r="L3131" s="45"/>
      <c r="M3131" s="230"/>
      <c r="N3131" s="231"/>
      <c r="O3131" s="85"/>
      <c r="P3131" s="85"/>
      <c r="Q3131" s="85"/>
      <c r="R3131" s="85"/>
      <c r="S3131" s="85"/>
      <c r="T3131" s="86"/>
      <c r="U3131" s="39"/>
      <c r="V3131" s="39"/>
      <c r="W3131" s="39"/>
      <c r="X3131" s="39"/>
      <c r="Y3131" s="39"/>
      <c r="Z3131" s="39"/>
      <c r="AA3131" s="39"/>
      <c r="AB3131" s="39"/>
      <c r="AC3131" s="39"/>
      <c r="AD3131" s="39"/>
      <c r="AE3131" s="39"/>
      <c r="AT3131" s="18" t="s">
        <v>245</v>
      </c>
      <c r="AU3131" s="18" t="s">
        <v>78</v>
      </c>
    </row>
    <row r="3132" s="2" customFormat="1">
      <c r="A3132" s="39"/>
      <c r="B3132" s="40"/>
      <c r="C3132" s="41"/>
      <c r="D3132" s="232" t="s">
        <v>246</v>
      </c>
      <c r="E3132" s="41"/>
      <c r="F3132" s="233" t="s">
        <v>2797</v>
      </c>
      <c r="G3132" s="41"/>
      <c r="H3132" s="41"/>
      <c r="I3132" s="229"/>
      <c r="J3132" s="41"/>
      <c r="K3132" s="41"/>
      <c r="L3132" s="45"/>
      <c r="M3132" s="230"/>
      <c r="N3132" s="231"/>
      <c r="O3132" s="85"/>
      <c r="P3132" s="85"/>
      <c r="Q3132" s="85"/>
      <c r="R3132" s="85"/>
      <c r="S3132" s="85"/>
      <c r="T3132" s="86"/>
      <c r="U3132" s="39"/>
      <c r="V3132" s="39"/>
      <c r="W3132" s="39"/>
      <c r="X3132" s="39"/>
      <c r="Y3132" s="39"/>
      <c r="Z3132" s="39"/>
      <c r="AA3132" s="39"/>
      <c r="AB3132" s="39"/>
      <c r="AC3132" s="39"/>
      <c r="AD3132" s="39"/>
      <c r="AE3132" s="39"/>
      <c r="AT3132" s="18" t="s">
        <v>246</v>
      </c>
      <c r="AU3132" s="18" t="s">
        <v>78</v>
      </c>
    </row>
    <row r="3133" s="13" customFormat="1">
      <c r="A3133" s="13"/>
      <c r="B3133" s="234"/>
      <c r="C3133" s="235"/>
      <c r="D3133" s="227" t="s">
        <v>248</v>
      </c>
      <c r="E3133" s="236" t="s">
        <v>19</v>
      </c>
      <c r="F3133" s="237" t="s">
        <v>262</v>
      </c>
      <c r="G3133" s="235"/>
      <c r="H3133" s="236" t="s">
        <v>19</v>
      </c>
      <c r="I3133" s="238"/>
      <c r="J3133" s="235"/>
      <c r="K3133" s="235"/>
      <c r="L3133" s="239"/>
      <c r="M3133" s="240"/>
      <c r="N3133" s="241"/>
      <c r="O3133" s="241"/>
      <c r="P3133" s="241"/>
      <c r="Q3133" s="241"/>
      <c r="R3133" s="241"/>
      <c r="S3133" s="241"/>
      <c r="T3133" s="242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3" t="s">
        <v>248</v>
      </c>
      <c r="AU3133" s="243" t="s">
        <v>78</v>
      </c>
      <c r="AV3133" s="13" t="s">
        <v>76</v>
      </c>
      <c r="AW3133" s="13" t="s">
        <v>32</v>
      </c>
      <c r="AX3133" s="13" t="s">
        <v>69</v>
      </c>
      <c r="AY3133" s="243" t="s">
        <v>238</v>
      </c>
    </row>
    <row r="3134" s="14" customFormat="1">
      <c r="A3134" s="14"/>
      <c r="B3134" s="244"/>
      <c r="C3134" s="245"/>
      <c r="D3134" s="227" t="s">
        <v>248</v>
      </c>
      <c r="E3134" s="246" t="s">
        <v>19</v>
      </c>
      <c r="F3134" s="247" t="s">
        <v>2798</v>
      </c>
      <c r="G3134" s="245"/>
      <c r="H3134" s="248">
        <v>3.9500000000000002</v>
      </c>
      <c r="I3134" s="249"/>
      <c r="J3134" s="245"/>
      <c r="K3134" s="245"/>
      <c r="L3134" s="250"/>
      <c r="M3134" s="251"/>
      <c r="N3134" s="252"/>
      <c r="O3134" s="252"/>
      <c r="P3134" s="252"/>
      <c r="Q3134" s="252"/>
      <c r="R3134" s="252"/>
      <c r="S3134" s="252"/>
      <c r="T3134" s="253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4" t="s">
        <v>248</v>
      </c>
      <c r="AU3134" s="254" t="s">
        <v>78</v>
      </c>
      <c r="AV3134" s="14" t="s">
        <v>78</v>
      </c>
      <c r="AW3134" s="14" t="s">
        <v>32</v>
      </c>
      <c r="AX3134" s="14" t="s">
        <v>69</v>
      </c>
      <c r="AY3134" s="254" t="s">
        <v>238</v>
      </c>
    </row>
    <row r="3135" s="16" customFormat="1">
      <c r="A3135" s="16"/>
      <c r="B3135" s="266"/>
      <c r="C3135" s="267"/>
      <c r="D3135" s="227" t="s">
        <v>248</v>
      </c>
      <c r="E3135" s="268" t="s">
        <v>19</v>
      </c>
      <c r="F3135" s="269" t="s">
        <v>264</v>
      </c>
      <c r="G3135" s="267"/>
      <c r="H3135" s="270">
        <v>3.9500000000000002</v>
      </c>
      <c r="I3135" s="271"/>
      <c r="J3135" s="267"/>
      <c r="K3135" s="267"/>
      <c r="L3135" s="272"/>
      <c r="M3135" s="273"/>
      <c r="N3135" s="274"/>
      <c r="O3135" s="274"/>
      <c r="P3135" s="274"/>
      <c r="Q3135" s="274"/>
      <c r="R3135" s="274"/>
      <c r="S3135" s="274"/>
      <c r="T3135" s="275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T3135" s="276" t="s">
        <v>248</v>
      </c>
      <c r="AU3135" s="276" t="s">
        <v>78</v>
      </c>
      <c r="AV3135" s="16" t="s">
        <v>109</v>
      </c>
      <c r="AW3135" s="16" t="s">
        <v>32</v>
      </c>
      <c r="AX3135" s="16" t="s">
        <v>69</v>
      </c>
      <c r="AY3135" s="276" t="s">
        <v>238</v>
      </c>
    </row>
    <row r="3136" s="15" customFormat="1">
      <c r="A3136" s="15"/>
      <c r="B3136" s="255"/>
      <c r="C3136" s="256"/>
      <c r="D3136" s="227" t="s">
        <v>248</v>
      </c>
      <c r="E3136" s="257" t="s">
        <v>19</v>
      </c>
      <c r="F3136" s="258" t="s">
        <v>253</v>
      </c>
      <c r="G3136" s="256"/>
      <c r="H3136" s="259">
        <v>3.9500000000000002</v>
      </c>
      <c r="I3136" s="260"/>
      <c r="J3136" s="256"/>
      <c r="K3136" s="256"/>
      <c r="L3136" s="261"/>
      <c r="M3136" s="262"/>
      <c r="N3136" s="263"/>
      <c r="O3136" s="263"/>
      <c r="P3136" s="263"/>
      <c r="Q3136" s="263"/>
      <c r="R3136" s="263"/>
      <c r="S3136" s="263"/>
      <c r="T3136" s="264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65" t="s">
        <v>248</v>
      </c>
      <c r="AU3136" s="265" t="s">
        <v>78</v>
      </c>
      <c r="AV3136" s="15" t="s">
        <v>244</v>
      </c>
      <c r="AW3136" s="15" t="s">
        <v>32</v>
      </c>
      <c r="AX3136" s="15" t="s">
        <v>76</v>
      </c>
      <c r="AY3136" s="265" t="s">
        <v>238</v>
      </c>
    </row>
    <row r="3137" s="2" customFormat="1" ht="24.15" customHeight="1">
      <c r="A3137" s="39"/>
      <c r="B3137" s="40"/>
      <c r="C3137" s="214" t="s">
        <v>2799</v>
      </c>
      <c r="D3137" s="214" t="s">
        <v>240</v>
      </c>
      <c r="E3137" s="215" t="s">
        <v>2800</v>
      </c>
      <c r="F3137" s="216" t="s">
        <v>2801</v>
      </c>
      <c r="G3137" s="217" t="s">
        <v>107</v>
      </c>
      <c r="H3137" s="218">
        <v>463.88999999999999</v>
      </c>
      <c r="I3137" s="219"/>
      <c r="J3137" s="220">
        <f>ROUND(I3137*H3137,2)</f>
        <v>0</v>
      </c>
      <c r="K3137" s="216" t="s">
        <v>243</v>
      </c>
      <c r="L3137" s="45"/>
      <c r="M3137" s="221" t="s">
        <v>19</v>
      </c>
      <c r="N3137" s="222" t="s">
        <v>40</v>
      </c>
      <c r="O3137" s="85"/>
      <c r="P3137" s="223">
        <f>O3137*H3137</f>
        <v>0</v>
      </c>
      <c r="Q3137" s="223">
        <v>0.00042999999999999999</v>
      </c>
      <c r="R3137" s="223">
        <f>Q3137*H3137</f>
        <v>0.1994727</v>
      </c>
      <c r="S3137" s="223">
        <v>0</v>
      </c>
      <c r="T3137" s="224">
        <f>S3137*H3137</f>
        <v>0</v>
      </c>
      <c r="U3137" s="39"/>
      <c r="V3137" s="39"/>
      <c r="W3137" s="39"/>
      <c r="X3137" s="39"/>
      <c r="Y3137" s="39"/>
      <c r="Z3137" s="39"/>
      <c r="AA3137" s="39"/>
      <c r="AB3137" s="39"/>
      <c r="AC3137" s="39"/>
      <c r="AD3137" s="39"/>
      <c r="AE3137" s="39"/>
      <c r="AR3137" s="225" t="s">
        <v>295</v>
      </c>
      <c r="AT3137" s="225" t="s">
        <v>240</v>
      </c>
      <c r="AU3137" s="225" t="s">
        <v>78</v>
      </c>
      <c r="AY3137" s="18" t="s">
        <v>238</v>
      </c>
      <c r="BE3137" s="226">
        <f>IF(N3137="základní",J3137,0)</f>
        <v>0</v>
      </c>
      <c r="BF3137" s="226">
        <f>IF(N3137="snížená",J3137,0)</f>
        <v>0</v>
      </c>
      <c r="BG3137" s="226">
        <f>IF(N3137="zákl. přenesená",J3137,0)</f>
        <v>0</v>
      </c>
      <c r="BH3137" s="226">
        <f>IF(N3137="sníž. přenesená",J3137,0)</f>
        <v>0</v>
      </c>
      <c r="BI3137" s="226">
        <f>IF(N3137="nulová",J3137,0)</f>
        <v>0</v>
      </c>
      <c r="BJ3137" s="18" t="s">
        <v>76</v>
      </c>
      <c r="BK3137" s="226">
        <f>ROUND(I3137*H3137,2)</f>
        <v>0</v>
      </c>
      <c r="BL3137" s="18" t="s">
        <v>295</v>
      </c>
      <c r="BM3137" s="225" t="s">
        <v>2802</v>
      </c>
    </row>
    <row r="3138" s="2" customFormat="1">
      <c r="A3138" s="39"/>
      <c r="B3138" s="40"/>
      <c r="C3138" s="41"/>
      <c r="D3138" s="227" t="s">
        <v>245</v>
      </c>
      <c r="E3138" s="41"/>
      <c r="F3138" s="228" t="s">
        <v>2801</v>
      </c>
      <c r="G3138" s="41"/>
      <c r="H3138" s="41"/>
      <c r="I3138" s="229"/>
      <c r="J3138" s="41"/>
      <c r="K3138" s="41"/>
      <c r="L3138" s="45"/>
      <c r="M3138" s="230"/>
      <c r="N3138" s="231"/>
      <c r="O3138" s="85"/>
      <c r="P3138" s="85"/>
      <c r="Q3138" s="85"/>
      <c r="R3138" s="85"/>
      <c r="S3138" s="85"/>
      <c r="T3138" s="86"/>
      <c r="U3138" s="39"/>
      <c r="V3138" s="39"/>
      <c r="W3138" s="39"/>
      <c r="X3138" s="39"/>
      <c r="Y3138" s="39"/>
      <c r="Z3138" s="39"/>
      <c r="AA3138" s="39"/>
      <c r="AB3138" s="39"/>
      <c r="AC3138" s="39"/>
      <c r="AD3138" s="39"/>
      <c r="AE3138" s="39"/>
      <c r="AT3138" s="18" t="s">
        <v>245</v>
      </c>
      <c r="AU3138" s="18" t="s">
        <v>78</v>
      </c>
    </row>
    <row r="3139" s="2" customFormat="1">
      <c r="A3139" s="39"/>
      <c r="B3139" s="40"/>
      <c r="C3139" s="41"/>
      <c r="D3139" s="232" t="s">
        <v>246</v>
      </c>
      <c r="E3139" s="41"/>
      <c r="F3139" s="233" t="s">
        <v>2803</v>
      </c>
      <c r="G3139" s="41"/>
      <c r="H3139" s="41"/>
      <c r="I3139" s="229"/>
      <c r="J3139" s="41"/>
      <c r="K3139" s="41"/>
      <c r="L3139" s="45"/>
      <c r="M3139" s="230"/>
      <c r="N3139" s="231"/>
      <c r="O3139" s="85"/>
      <c r="P3139" s="85"/>
      <c r="Q3139" s="85"/>
      <c r="R3139" s="85"/>
      <c r="S3139" s="85"/>
      <c r="T3139" s="86"/>
      <c r="U3139" s="39"/>
      <c r="V3139" s="39"/>
      <c r="W3139" s="39"/>
      <c r="X3139" s="39"/>
      <c r="Y3139" s="39"/>
      <c r="Z3139" s="39"/>
      <c r="AA3139" s="39"/>
      <c r="AB3139" s="39"/>
      <c r="AC3139" s="39"/>
      <c r="AD3139" s="39"/>
      <c r="AE3139" s="39"/>
      <c r="AT3139" s="18" t="s">
        <v>246</v>
      </c>
      <c r="AU3139" s="18" t="s">
        <v>78</v>
      </c>
    </row>
    <row r="3140" s="13" customFormat="1">
      <c r="A3140" s="13"/>
      <c r="B3140" s="234"/>
      <c r="C3140" s="235"/>
      <c r="D3140" s="227" t="s">
        <v>248</v>
      </c>
      <c r="E3140" s="236" t="s">
        <v>19</v>
      </c>
      <c r="F3140" s="237" t="s">
        <v>533</v>
      </c>
      <c r="G3140" s="235"/>
      <c r="H3140" s="236" t="s">
        <v>19</v>
      </c>
      <c r="I3140" s="238"/>
      <c r="J3140" s="235"/>
      <c r="K3140" s="235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248</v>
      </c>
      <c r="AU3140" s="243" t="s">
        <v>78</v>
      </c>
      <c r="AV3140" s="13" t="s">
        <v>76</v>
      </c>
      <c r="AW3140" s="13" t="s">
        <v>32</v>
      </c>
      <c r="AX3140" s="13" t="s">
        <v>69</v>
      </c>
      <c r="AY3140" s="243" t="s">
        <v>238</v>
      </c>
    </row>
    <row r="3141" s="13" customFormat="1">
      <c r="A3141" s="13"/>
      <c r="B3141" s="234"/>
      <c r="C3141" s="235"/>
      <c r="D3141" s="227" t="s">
        <v>248</v>
      </c>
      <c r="E3141" s="236" t="s">
        <v>19</v>
      </c>
      <c r="F3141" s="237" t="s">
        <v>830</v>
      </c>
      <c r="G3141" s="235"/>
      <c r="H3141" s="236" t="s">
        <v>19</v>
      </c>
      <c r="I3141" s="238"/>
      <c r="J3141" s="235"/>
      <c r="K3141" s="235"/>
      <c r="L3141" s="239"/>
      <c r="M3141" s="240"/>
      <c r="N3141" s="241"/>
      <c r="O3141" s="241"/>
      <c r="P3141" s="241"/>
      <c r="Q3141" s="241"/>
      <c r="R3141" s="241"/>
      <c r="S3141" s="241"/>
      <c r="T3141" s="242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3" t="s">
        <v>248</v>
      </c>
      <c r="AU3141" s="243" t="s">
        <v>78</v>
      </c>
      <c r="AV3141" s="13" t="s">
        <v>76</v>
      </c>
      <c r="AW3141" s="13" t="s">
        <v>32</v>
      </c>
      <c r="AX3141" s="13" t="s">
        <v>69</v>
      </c>
      <c r="AY3141" s="243" t="s">
        <v>238</v>
      </c>
    </row>
    <row r="3142" s="14" customFormat="1">
      <c r="A3142" s="14"/>
      <c r="B3142" s="244"/>
      <c r="C3142" s="245"/>
      <c r="D3142" s="227" t="s">
        <v>248</v>
      </c>
      <c r="E3142" s="246" t="s">
        <v>19</v>
      </c>
      <c r="F3142" s="247" t="s">
        <v>2804</v>
      </c>
      <c r="G3142" s="245"/>
      <c r="H3142" s="248">
        <v>7.3499999999999996</v>
      </c>
      <c r="I3142" s="249"/>
      <c r="J3142" s="245"/>
      <c r="K3142" s="245"/>
      <c r="L3142" s="250"/>
      <c r="M3142" s="251"/>
      <c r="N3142" s="252"/>
      <c r="O3142" s="252"/>
      <c r="P3142" s="252"/>
      <c r="Q3142" s="252"/>
      <c r="R3142" s="252"/>
      <c r="S3142" s="252"/>
      <c r="T3142" s="25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4" t="s">
        <v>248</v>
      </c>
      <c r="AU3142" s="254" t="s">
        <v>78</v>
      </c>
      <c r="AV3142" s="14" t="s">
        <v>78</v>
      </c>
      <c r="AW3142" s="14" t="s">
        <v>32</v>
      </c>
      <c r="AX3142" s="14" t="s">
        <v>69</v>
      </c>
      <c r="AY3142" s="254" t="s">
        <v>238</v>
      </c>
    </row>
    <row r="3143" s="14" customFormat="1">
      <c r="A3143" s="14"/>
      <c r="B3143" s="244"/>
      <c r="C3143" s="245"/>
      <c r="D3143" s="227" t="s">
        <v>248</v>
      </c>
      <c r="E3143" s="246" t="s">
        <v>19</v>
      </c>
      <c r="F3143" s="247" t="s">
        <v>2805</v>
      </c>
      <c r="G3143" s="245"/>
      <c r="H3143" s="248">
        <v>17.18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248</v>
      </c>
      <c r="AU3143" s="254" t="s">
        <v>78</v>
      </c>
      <c r="AV3143" s="14" t="s">
        <v>78</v>
      </c>
      <c r="AW3143" s="14" t="s">
        <v>32</v>
      </c>
      <c r="AX3143" s="14" t="s">
        <v>69</v>
      </c>
      <c r="AY3143" s="254" t="s">
        <v>238</v>
      </c>
    </row>
    <row r="3144" s="14" customFormat="1">
      <c r="A3144" s="14"/>
      <c r="B3144" s="244"/>
      <c r="C3144" s="245"/>
      <c r="D3144" s="227" t="s">
        <v>248</v>
      </c>
      <c r="E3144" s="246" t="s">
        <v>19</v>
      </c>
      <c r="F3144" s="247" t="s">
        <v>2806</v>
      </c>
      <c r="G3144" s="245"/>
      <c r="H3144" s="248">
        <v>21.989999999999998</v>
      </c>
      <c r="I3144" s="249"/>
      <c r="J3144" s="245"/>
      <c r="K3144" s="245"/>
      <c r="L3144" s="250"/>
      <c r="M3144" s="251"/>
      <c r="N3144" s="252"/>
      <c r="O3144" s="252"/>
      <c r="P3144" s="252"/>
      <c r="Q3144" s="252"/>
      <c r="R3144" s="252"/>
      <c r="S3144" s="252"/>
      <c r="T3144" s="253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4" t="s">
        <v>248</v>
      </c>
      <c r="AU3144" s="254" t="s">
        <v>78</v>
      </c>
      <c r="AV3144" s="14" t="s">
        <v>78</v>
      </c>
      <c r="AW3144" s="14" t="s">
        <v>32</v>
      </c>
      <c r="AX3144" s="14" t="s">
        <v>69</v>
      </c>
      <c r="AY3144" s="254" t="s">
        <v>238</v>
      </c>
    </row>
    <row r="3145" s="14" customFormat="1">
      <c r="A3145" s="14"/>
      <c r="B3145" s="244"/>
      <c r="C3145" s="245"/>
      <c r="D3145" s="227" t="s">
        <v>248</v>
      </c>
      <c r="E3145" s="246" t="s">
        <v>19</v>
      </c>
      <c r="F3145" s="247" t="s">
        <v>2807</v>
      </c>
      <c r="G3145" s="245"/>
      <c r="H3145" s="248">
        <v>11.119999999999999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248</v>
      </c>
      <c r="AU3145" s="254" t="s">
        <v>78</v>
      </c>
      <c r="AV3145" s="14" t="s">
        <v>78</v>
      </c>
      <c r="AW3145" s="14" t="s">
        <v>32</v>
      </c>
      <c r="AX3145" s="14" t="s">
        <v>69</v>
      </c>
      <c r="AY3145" s="254" t="s">
        <v>238</v>
      </c>
    </row>
    <row r="3146" s="14" customFormat="1">
      <c r="A3146" s="14"/>
      <c r="B3146" s="244"/>
      <c r="C3146" s="245"/>
      <c r="D3146" s="227" t="s">
        <v>248</v>
      </c>
      <c r="E3146" s="246" t="s">
        <v>19</v>
      </c>
      <c r="F3146" s="247" t="s">
        <v>2808</v>
      </c>
      <c r="G3146" s="245"/>
      <c r="H3146" s="248">
        <v>6.0300000000000002</v>
      </c>
      <c r="I3146" s="249"/>
      <c r="J3146" s="245"/>
      <c r="K3146" s="245"/>
      <c r="L3146" s="250"/>
      <c r="M3146" s="251"/>
      <c r="N3146" s="252"/>
      <c r="O3146" s="252"/>
      <c r="P3146" s="252"/>
      <c r="Q3146" s="252"/>
      <c r="R3146" s="252"/>
      <c r="S3146" s="252"/>
      <c r="T3146" s="253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4" t="s">
        <v>248</v>
      </c>
      <c r="AU3146" s="254" t="s">
        <v>78</v>
      </c>
      <c r="AV3146" s="14" t="s">
        <v>78</v>
      </c>
      <c r="AW3146" s="14" t="s">
        <v>32</v>
      </c>
      <c r="AX3146" s="14" t="s">
        <v>69</v>
      </c>
      <c r="AY3146" s="254" t="s">
        <v>238</v>
      </c>
    </row>
    <row r="3147" s="14" customFormat="1">
      <c r="A3147" s="14"/>
      <c r="B3147" s="244"/>
      <c r="C3147" s="245"/>
      <c r="D3147" s="227" t="s">
        <v>248</v>
      </c>
      <c r="E3147" s="246" t="s">
        <v>19</v>
      </c>
      <c r="F3147" s="247" t="s">
        <v>2809</v>
      </c>
      <c r="G3147" s="245"/>
      <c r="H3147" s="248">
        <v>8.1899999999999995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248</v>
      </c>
      <c r="AU3147" s="254" t="s">
        <v>78</v>
      </c>
      <c r="AV3147" s="14" t="s">
        <v>78</v>
      </c>
      <c r="AW3147" s="14" t="s">
        <v>32</v>
      </c>
      <c r="AX3147" s="14" t="s">
        <v>69</v>
      </c>
      <c r="AY3147" s="254" t="s">
        <v>238</v>
      </c>
    </row>
    <row r="3148" s="14" customFormat="1">
      <c r="A3148" s="14"/>
      <c r="B3148" s="244"/>
      <c r="C3148" s="245"/>
      <c r="D3148" s="227" t="s">
        <v>248</v>
      </c>
      <c r="E3148" s="246" t="s">
        <v>19</v>
      </c>
      <c r="F3148" s="247" t="s">
        <v>2810</v>
      </c>
      <c r="G3148" s="245"/>
      <c r="H3148" s="248">
        <v>5.2300000000000004</v>
      </c>
      <c r="I3148" s="249"/>
      <c r="J3148" s="245"/>
      <c r="K3148" s="245"/>
      <c r="L3148" s="250"/>
      <c r="M3148" s="251"/>
      <c r="N3148" s="252"/>
      <c r="O3148" s="252"/>
      <c r="P3148" s="252"/>
      <c r="Q3148" s="252"/>
      <c r="R3148" s="252"/>
      <c r="S3148" s="252"/>
      <c r="T3148" s="253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4" t="s">
        <v>248</v>
      </c>
      <c r="AU3148" s="254" t="s">
        <v>78</v>
      </c>
      <c r="AV3148" s="14" t="s">
        <v>78</v>
      </c>
      <c r="AW3148" s="14" t="s">
        <v>32</v>
      </c>
      <c r="AX3148" s="14" t="s">
        <v>69</v>
      </c>
      <c r="AY3148" s="254" t="s">
        <v>238</v>
      </c>
    </row>
    <row r="3149" s="14" customFormat="1">
      <c r="A3149" s="14"/>
      <c r="B3149" s="244"/>
      <c r="C3149" s="245"/>
      <c r="D3149" s="227" t="s">
        <v>248</v>
      </c>
      <c r="E3149" s="246" t="s">
        <v>19</v>
      </c>
      <c r="F3149" s="247" t="s">
        <v>2811</v>
      </c>
      <c r="G3149" s="245"/>
      <c r="H3149" s="248">
        <v>9.3900000000000006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248</v>
      </c>
      <c r="AU3149" s="254" t="s">
        <v>78</v>
      </c>
      <c r="AV3149" s="14" t="s">
        <v>78</v>
      </c>
      <c r="AW3149" s="14" t="s">
        <v>32</v>
      </c>
      <c r="AX3149" s="14" t="s">
        <v>69</v>
      </c>
      <c r="AY3149" s="254" t="s">
        <v>238</v>
      </c>
    </row>
    <row r="3150" s="14" customFormat="1">
      <c r="A3150" s="14"/>
      <c r="B3150" s="244"/>
      <c r="C3150" s="245"/>
      <c r="D3150" s="227" t="s">
        <v>248</v>
      </c>
      <c r="E3150" s="246" t="s">
        <v>19</v>
      </c>
      <c r="F3150" s="247" t="s">
        <v>2812</v>
      </c>
      <c r="G3150" s="245"/>
      <c r="H3150" s="248">
        <v>20.600000000000001</v>
      </c>
      <c r="I3150" s="249"/>
      <c r="J3150" s="245"/>
      <c r="K3150" s="245"/>
      <c r="L3150" s="250"/>
      <c r="M3150" s="251"/>
      <c r="N3150" s="252"/>
      <c r="O3150" s="252"/>
      <c r="P3150" s="252"/>
      <c r="Q3150" s="252"/>
      <c r="R3150" s="252"/>
      <c r="S3150" s="252"/>
      <c r="T3150" s="253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4" t="s">
        <v>248</v>
      </c>
      <c r="AU3150" s="254" t="s">
        <v>78</v>
      </c>
      <c r="AV3150" s="14" t="s">
        <v>78</v>
      </c>
      <c r="AW3150" s="14" t="s">
        <v>32</v>
      </c>
      <c r="AX3150" s="14" t="s">
        <v>69</v>
      </c>
      <c r="AY3150" s="254" t="s">
        <v>238</v>
      </c>
    </row>
    <row r="3151" s="14" customFormat="1">
      <c r="A3151" s="14"/>
      <c r="B3151" s="244"/>
      <c r="C3151" s="245"/>
      <c r="D3151" s="227" t="s">
        <v>248</v>
      </c>
      <c r="E3151" s="246" t="s">
        <v>19</v>
      </c>
      <c r="F3151" s="247" t="s">
        <v>2813</v>
      </c>
      <c r="G3151" s="245"/>
      <c r="H3151" s="248">
        <v>5.6100000000000003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248</v>
      </c>
      <c r="AU3151" s="254" t="s">
        <v>78</v>
      </c>
      <c r="AV3151" s="14" t="s">
        <v>78</v>
      </c>
      <c r="AW3151" s="14" t="s">
        <v>32</v>
      </c>
      <c r="AX3151" s="14" t="s">
        <v>69</v>
      </c>
      <c r="AY3151" s="254" t="s">
        <v>238</v>
      </c>
    </row>
    <row r="3152" s="14" customFormat="1">
      <c r="A3152" s="14"/>
      <c r="B3152" s="244"/>
      <c r="C3152" s="245"/>
      <c r="D3152" s="227" t="s">
        <v>248</v>
      </c>
      <c r="E3152" s="246" t="s">
        <v>19</v>
      </c>
      <c r="F3152" s="247" t="s">
        <v>2814</v>
      </c>
      <c r="G3152" s="245"/>
      <c r="H3152" s="248">
        <v>5.6600000000000001</v>
      </c>
      <c r="I3152" s="249"/>
      <c r="J3152" s="245"/>
      <c r="K3152" s="245"/>
      <c r="L3152" s="250"/>
      <c r="M3152" s="251"/>
      <c r="N3152" s="252"/>
      <c r="O3152" s="252"/>
      <c r="P3152" s="252"/>
      <c r="Q3152" s="252"/>
      <c r="R3152" s="252"/>
      <c r="S3152" s="252"/>
      <c r="T3152" s="253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4" t="s">
        <v>248</v>
      </c>
      <c r="AU3152" s="254" t="s">
        <v>78</v>
      </c>
      <c r="AV3152" s="14" t="s">
        <v>78</v>
      </c>
      <c r="AW3152" s="14" t="s">
        <v>32</v>
      </c>
      <c r="AX3152" s="14" t="s">
        <v>69</v>
      </c>
      <c r="AY3152" s="254" t="s">
        <v>238</v>
      </c>
    </row>
    <row r="3153" s="14" customFormat="1">
      <c r="A3153" s="14"/>
      <c r="B3153" s="244"/>
      <c r="C3153" s="245"/>
      <c r="D3153" s="227" t="s">
        <v>248</v>
      </c>
      <c r="E3153" s="246" t="s">
        <v>19</v>
      </c>
      <c r="F3153" s="247" t="s">
        <v>2815</v>
      </c>
      <c r="G3153" s="245"/>
      <c r="H3153" s="248">
        <v>10.220000000000001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248</v>
      </c>
      <c r="AU3153" s="254" t="s">
        <v>78</v>
      </c>
      <c r="AV3153" s="14" t="s">
        <v>78</v>
      </c>
      <c r="AW3153" s="14" t="s">
        <v>32</v>
      </c>
      <c r="AX3153" s="14" t="s">
        <v>69</v>
      </c>
      <c r="AY3153" s="254" t="s">
        <v>238</v>
      </c>
    </row>
    <row r="3154" s="14" customFormat="1">
      <c r="A3154" s="14"/>
      <c r="B3154" s="244"/>
      <c r="C3154" s="245"/>
      <c r="D3154" s="227" t="s">
        <v>248</v>
      </c>
      <c r="E3154" s="246" t="s">
        <v>19</v>
      </c>
      <c r="F3154" s="247" t="s">
        <v>2816</v>
      </c>
      <c r="G3154" s="245"/>
      <c r="H3154" s="248">
        <v>8.5800000000000001</v>
      </c>
      <c r="I3154" s="249"/>
      <c r="J3154" s="245"/>
      <c r="K3154" s="245"/>
      <c r="L3154" s="250"/>
      <c r="M3154" s="251"/>
      <c r="N3154" s="252"/>
      <c r="O3154" s="252"/>
      <c r="P3154" s="252"/>
      <c r="Q3154" s="252"/>
      <c r="R3154" s="252"/>
      <c r="S3154" s="252"/>
      <c r="T3154" s="253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4" t="s">
        <v>248</v>
      </c>
      <c r="AU3154" s="254" t="s">
        <v>78</v>
      </c>
      <c r="AV3154" s="14" t="s">
        <v>78</v>
      </c>
      <c r="AW3154" s="14" t="s">
        <v>32</v>
      </c>
      <c r="AX3154" s="14" t="s">
        <v>69</v>
      </c>
      <c r="AY3154" s="254" t="s">
        <v>238</v>
      </c>
    </row>
    <row r="3155" s="14" customFormat="1">
      <c r="A3155" s="14"/>
      <c r="B3155" s="244"/>
      <c r="C3155" s="245"/>
      <c r="D3155" s="227" t="s">
        <v>248</v>
      </c>
      <c r="E3155" s="246" t="s">
        <v>19</v>
      </c>
      <c r="F3155" s="247" t="s">
        <v>2817</v>
      </c>
      <c r="G3155" s="245"/>
      <c r="H3155" s="248">
        <v>8.5800000000000001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248</v>
      </c>
      <c r="AU3155" s="254" t="s">
        <v>78</v>
      </c>
      <c r="AV3155" s="14" t="s">
        <v>78</v>
      </c>
      <c r="AW3155" s="14" t="s">
        <v>32</v>
      </c>
      <c r="AX3155" s="14" t="s">
        <v>69</v>
      </c>
      <c r="AY3155" s="254" t="s">
        <v>238</v>
      </c>
    </row>
    <row r="3156" s="14" customFormat="1">
      <c r="A3156" s="14"/>
      <c r="B3156" s="244"/>
      <c r="C3156" s="245"/>
      <c r="D3156" s="227" t="s">
        <v>248</v>
      </c>
      <c r="E3156" s="246" t="s">
        <v>19</v>
      </c>
      <c r="F3156" s="247" t="s">
        <v>2818</v>
      </c>
      <c r="G3156" s="245"/>
      <c r="H3156" s="248">
        <v>4.7800000000000002</v>
      </c>
      <c r="I3156" s="249"/>
      <c r="J3156" s="245"/>
      <c r="K3156" s="245"/>
      <c r="L3156" s="250"/>
      <c r="M3156" s="251"/>
      <c r="N3156" s="252"/>
      <c r="O3156" s="252"/>
      <c r="P3156" s="252"/>
      <c r="Q3156" s="252"/>
      <c r="R3156" s="252"/>
      <c r="S3156" s="252"/>
      <c r="T3156" s="253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4" t="s">
        <v>248</v>
      </c>
      <c r="AU3156" s="254" t="s">
        <v>78</v>
      </c>
      <c r="AV3156" s="14" t="s">
        <v>78</v>
      </c>
      <c r="AW3156" s="14" t="s">
        <v>32</v>
      </c>
      <c r="AX3156" s="14" t="s">
        <v>69</v>
      </c>
      <c r="AY3156" s="254" t="s">
        <v>238</v>
      </c>
    </row>
    <row r="3157" s="14" customFormat="1">
      <c r="A3157" s="14"/>
      <c r="B3157" s="244"/>
      <c r="C3157" s="245"/>
      <c r="D3157" s="227" t="s">
        <v>248</v>
      </c>
      <c r="E3157" s="246" t="s">
        <v>19</v>
      </c>
      <c r="F3157" s="247" t="s">
        <v>2819</v>
      </c>
      <c r="G3157" s="245"/>
      <c r="H3157" s="248">
        <v>22.690000000000001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248</v>
      </c>
      <c r="AU3157" s="254" t="s">
        <v>78</v>
      </c>
      <c r="AV3157" s="14" t="s">
        <v>78</v>
      </c>
      <c r="AW3157" s="14" t="s">
        <v>32</v>
      </c>
      <c r="AX3157" s="14" t="s">
        <v>69</v>
      </c>
      <c r="AY3157" s="254" t="s">
        <v>238</v>
      </c>
    </row>
    <row r="3158" s="14" customFormat="1">
      <c r="A3158" s="14"/>
      <c r="B3158" s="244"/>
      <c r="C3158" s="245"/>
      <c r="D3158" s="227" t="s">
        <v>248</v>
      </c>
      <c r="E3158" s="246" t="s">
        <v>19</v>
      </c>
      <c r="F3158" s="247" t="s">
        <v>2820</v>
      </c>
      <c r="G3158" s="245"/>
      <c r="H3158" s="248">
        <v>13.98</v>
      </c>
      <c r="I3158" s="249"/>
      <c r="J3158" s="245"/>
      <c r="K3158" s="245"/>
      <c r="L3158" s="250"/>
      <c r="M3158" s="251"/>
      <c r="N3158" s="252"/>
      <c r="O3158" s="252"/>
      <c r="P3158" s="252"/>
      <c r="Q3158" s="252"/>
      <c r="R3158" s="252"/>
      <c r="S3158" s="252"/>
      <c r="T3158" s="253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4" t="s">
        <v>248</v>
      </c>
      <c r="AU3158" s="254" t="s">
        <v>78</v>
      </c>
      <c r="AV3158" s="14" t="s">
        <v>78</v>
      </c>
      <c r="AW3158" s="14" t="s">
        <v>32</v>
      </c>
      <c r="AX3158" s="14" t="s">
        <v>69</v>
      </c>
      <c r="AY3158" s="254" t="s">
        <v>238</v>
      </c>
    </row>
    <row r="3159" s="14" customFormat="1">
      <c r="A3159" s="14"/>
      <c r="B3159" s="244"/>
      <c r="C3159" s="245"/>
      <c r="D3159" s="227" t="s">
        <v>248</v>
      </c>
      <c r="E3159" s="246" t="s">
        <v>19</v>
      </c>
      <c r="F3159" s="247" t="s">
        <v>2821</v>
      </c>
      <c r="G3159" s="245"/>
      <c r="H3159" s="248">
        <v>16.890000000000001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248</v>
      </c>
      <c r="AU3159" s="254" t="s">
        <v>78</v>
      </c>
      <c r="AV3159" s="14" t="s">
        <v>78</v>
      </c>
      <c r="AW3159" s="14" t="s">
        <v>32</v>
      </c>
      <c r="AX3159" s="14" t="s">
        <v>69</v>
      </c>
      <c r="AY3159" s="254" t="s">
        <v>238</v>
      </c>
    </row>
    <row r="3160" s="14" customFormat="1">
      <c r="A3160" s="14"/>
      <c r="B3160" s="244"/>
      <c r="C3160" s="245"/>
      <c r="D3160" s="227" t="s">
        <v>248</v>
      </c>
      <c r="E3160" s="246" t="s">
        <v>19</v>
      </c>
      <c r="F3160" s="247" t="s">
        <v>2822</v>
      </c>
      <c r="G3160" s="245"/>
      <c r="H3160" s="248">
        <v>4.7999999999999998</v>
      </c>
      <c r="I3160" s="249"/>
      <c r="J3160" s="245"/>
      <c r="K3160" s="245"/>
      <c r="L3160" s="250"/>
      <c r="M3160" s="251"/>
      <c r="N3160" s="252"/>
      <c r="O3160" s="252"/>
      <c r="P3160" s="252"/>
      <c r="Q3160" s="252"/>
      <c r="R3160" s="252"/>
      <c r="S3160" s="252"/>
      <c r="T3160" s="253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4" t="s">
        <v>248</v>
      </c>
      <c r="AU3160" s="254" t="s">
        <v>78</v>
      </c>
      <c r="AV3160" s="14" t="s">
        <v>78</v>
      </c>
      <c r="AW3160" s="14" t="s">
        <v>32</v>
      </c>
      <c r="AX3160" s="14" t="s">
        <v>69</v>
      </c>
      <c r="AY3160" s="254" t="s">
        <v>238</v>
      </c>
    </row>
    <row r="3161" s="14" customFormat="1">
      <c r="A3161" s="14"/>
      <c r="B3161" s="244"/>
      <c r="C3161" s="245"/>
      <c r="D3161" s="227" t="s">
        <v>248</v>
      </c>
      <c r="E3161" s="246" t="s">
        <v>19</v>
      </c>
      <c r="F3161" s="247" t="s">
        <v>2823</v>
      </c>
      <c r="G3161" s="245"/>
      <c r="H3161" s="248">
        <v>10.060000000000001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248</v>
      </c>
      <c r="AU3161" s="254" t="s">
        <v>78</v>
      </c>
      <c r="AV3161" s="14" t="s">
        <v>78</v>
      </c>
      <c r="AW3161" s="14" t="s">
        <v>32</v>
      </c>
      <c r="AX3161" s="14" t="s">
        <v>69</v>
      </c>
      <c r="AY3161" s="254" t="s">
        <v>238</v>
      </c>
    </row>
    <row r="3162" s="14" customFormat="1">
      <c r="A3162" s="14"/>
      <c r="B3162" s="244"/>
      <c r="C3162" s="245"/>
      <c r="D3162" s="227" t="s">
        <v>248</v>
      </c>
      <c r="E3162" s="246" t="s">
        <v>19</v>
      </c>
      <c r="F3162" s="247" t="s">
        <v>2824</v>
      </c>
      <c r="G3162" s="245"/>
      <c r="H3162" s="248">
        <v>16.620000000000001</v>
      </c>
      <c r="I3162" s="249"/>
      <c r="J3162" s="245"/>
      <c r="K3162" s="245"/>
      <c r="L3162" s="250"/>
      <c r="M3162" s="251"/>
      <c r="N3162" s="252"/>
      <c r="O3162" s="252"/>
      <c r="P3162" s="252"/>
      <c r="Q3162" s="252"/>
      <c r="R3162" s="252"/>
      <c r="S3162" s="252"/>
      <c r="T3162" s="253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4" t="s">
        <v>248</v>
      </c>
      <c r="AU3162" s="254" t="s">
        <v>78</v>
      </c>
      <c r="AV3162" s="14" t="s">
        <v>78</v>
      </c>
      <c r="AW3162" s="14" t="s">
        <v>32</v>
      </c>
      <c r="AX3162" s="14" t="s">
        <v>69</v>
      </c>
      <c r="AY3162" s="254" t="s">
        <v>238</v>
      </c>
    </row>
    <row r="3163" s="14" customFormat="1">
      <c r="A3163" s="14"/>
      <c r="B3163" s="244"/>
      <c r="C3163" s="245"/>
      <c r="D3163" s="227" t="s">
        <v>248</v>
      </c>
      <c r="E3163" s="246" t="s">
        <v>19</v>
      </c>
      <c r="F3163" s="247" t="s">
        <v>2825</v>
      </c>
      <c r="G3163" s="245"/>
      <c r="H3163" s="248">
        <v>8.3100000000000005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248</v>
      </c>
      <c r="AU3163" s="254" t="s">
        <v>78</v>
      </c>
      <c r="AV3163" s="14" t="s">
        <v>78</v>
      </c>
      <c r="AW3163" s="14" t="s">
        <v>32</v>
      </c>
      <c r="AX3163" s="14" t="s">
        <v>69</v>
      </c>
      <c r="AY3163" s="254" t="s">
        <v>238</v>
      </c>
    </row>
    <row r="3164" s="14" customFormat="1">
      <c r="A3164" s="14"/>
      <c r="B3164" s="244"/>
      <c r="C3164" s="245"/>
      <c r="D3164" s="227" t="s">
        <v>248</v>
      </c>
      <c r="E3164" s="246" t="s">
        <v>19</v>
      </c>
      <c r="F3164" s="247" t="s">
        <v>2826</v>
      </c>
      <c r="G3164" s="245"/>
      <c r="H3164" s="248">
        <v>5.54</v>
      </c>
      <c r="I3164" s="249"/>
      <c r="J3164" s="245"/>
      <c r="K3164" s="245"/>
      <c r="L3164" s="250"/>
      <c r="M3164" s="251"/>
      <c r="N3164" s="252"/>
      <c r="O3164" s="252"/>
      <c r="P3164" s="252"/>
      <c r="Q3164" s="252"/>
      <c r="R3164" s="252"/>
      <c r="S3164" s="252"/>
      <c r="T3164" s="253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4" t="s">
        <v>248</v>
      </c>
      <c r="AU3164" s="254" t="s">
        <v>78</v>
      </c>
      <c r="AV3164" s="14" t="s">
        <v>78</v>
      </c>
      <c r="AW3164" s="14" t="s">
        <v>32</v>
      </c>
      <c r="AX3164" s="14" t="s">
        <v>69</v>
      </c>
      <c r="AY3164" s="254" t="s">
        <v>238</v>
      </c>
    </row>
    <row r="3165" s="13" customFormat="1">
      <c r="A3165" s="13"/>
      <c r="B3165" s="234"/>
      <c r="C3165" s="235"/>
      <c r="D3165" s="227" t="s">
        <v>248</v>
      </c>
      <c r="E3165" s="236" t="s">
        <v>19</v>
      </c>
      <c r="F3165" s="237" t="s">
        <v>2729</v>
      </c>
      <c r="G3165" s="235"/>
      <c r="H3165" s="236" t="s">
        <v>19</v>
      </c>
      <c r="I3165" s="238"/>
      <c r="J3165" s="235"/>
      <c r="K3165" s="235"/>
      <c r="L3165" s="239"/>
      <c r="M3165" s="240"/>
      <c r="N3165" s="241"/>
      <c r="O3165" s="241"/>
      <c r="P3165" s="241"/>
      <c r="Q3165" s="241"/>
      <c r="R3165" s="241"/>
      <c r="S3165" s="241"/>
      <c r="T3165" s="242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3" t="s">
        <v>248</v>
      </c>
      <c r="AU3165" s="243" t="s">
        <v>78</v>
      </c>
      <c r="AV3165" s="13" t="s">
        <v>76</v>
      </c>
      <c r="AW3165" s="13" t="s">
        <v>32</v>
      </c>
      <c r="AX3165" s="13" t="s">
        <v>69</v>
      </c>
      <c r="AY3165" s="243" t="s">
        <v>238</v>
      </c>
    </row>
    <row r="3166" s="14" customFormat="1">
      <c r="A3166" s="14"/>
      <c r="B3166" s="244"/>
      <c r="C3166" s="245"/>
      <c r="D3166" s="227" t="s">
        <v>248</v>
      </c>
      <c r="E3166" s="246" t="s">
        <v>19</v>
      </c>
      <c r="F3166" s="247" t="s">
        <v>2827</v>
      </c>
      <c r="G3166" s="245"/>
      <c r="H3166" s="248">
        <v>17.91</v>
      </c>
      <c r="I3166" s="249"/>
      <c r="J3166" s="245"/>
      <c r="K3166" s="245"/>
      <c r="L3166" s="250"/>
      <c r="M3166" s="251"/>
      <c r="N3166" s="252"/>
      <c r="O3166" s="252"/>
      <c r="P3166" s="252"/>
      <c r="Q3166" s="252"/>
      <c r="R3166" s="252"/>
      <c r="S3166" s="252"/>
      <c r="T3166" s="253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4" t="s">
        <v>248</v>
      </c>
      <c r="AU3166" s="254" t="s">
        <v>78</v>
      </c>
      <c r="AV3166" s="14" t="s">
        <v>78</v>
      </c>
      <c r="AW3166" s="14" t="s">
        <v>32</v>
      </c>
      <c r="AX3166" s="14" t="s">
        <v>69</v>
      </c>
      <c r="AY3166" s="254" t="s">
        <v>238</v>
      </c>
    </row>
    <row r="3167" s="14" customFormat="1">
      <c r="A3167" s="14"/>
      <c r="B3167" s="244"/>
      <c r="C3167" s="245"/>
      <c r="D3167" s="227" t="s">
        <v>248</v>
      </c>
      <c r="E3167" s="246" t="s">
        <v>19</v>
      </c>
      <c r="F3167" s="247" t="s">
        <v>2828</v>
      </c>
      <c r="G3167" s="245"/>
      <c r="H3167" s="248">
        <v>5.0599999999999996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248</v>
      </c>
      <c r="AU3167" s="254" t="s">
        <v>78</v>
      </c>
      <c r="AV3167" s="14" t="s">
        <v>78</v>
      </c>
      <c r="AW3167" s="14" t="s">
        <v>32</v>
      </c>
      <c r="AX3167" s="14" t="s">
        <v>69</v>
      </c>
      <c r="AY3167" s="254" t="s">
        <v>238</v>
      </c>
    </row>
    <row r="3168" s="14" customFormat="1">
      <c r="A3168" s="14"/>
      <c r="B3168" s="244"/>
      <c r="C3168" s="245"/>
      <c r="D3168" s="227" t="s">
        <v>248</v>
      </c>
      <c r="E3168" s="246" t="s">
        <v>19</v>
      </c>
      <c r="F3168" s="247" t="s">
        <v>2829</v>
      </c>
      <c r="G3168" s="245"/>
      <c r="H3168" s="248">
        <v>5.0599999999999996</v>
      </c>
      <c r="I3168" s="249"/>
      <c r="J3168" s="245"/>
      <c r="K3168" s="245"/>
      <c r="L3168" s="250"/>
      <c r="M3168" s="251"/>
      <c r="N3168" s="252"/>
      <c r="O3168" s="252"/>
      <c r="P3168" s="252"/>
      <c r="Q3168" s="252"/>
      <c r="R3168" s="252"/>
      <c r="S3168" s="252"/>
      <c r="T3168" s="253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4" t="s">
        <v>248</v>
      </c>
      <c r="AU3168" s="254" t="s">
        <v>78</v>
      </c>
      <c r="AV3168" s="14" t="s">
        <v>78</v>
      </c>
      <c r="AW3168" s="14" t="s">
        <v>32</v>
      </c>
      <c r="AX3168" s="14" t="s">
        <v>69</v>
      </c>
      <c r="AY3168" s="254" t="s">
        <v>238</v>
      </c>
    </row>
    <row r="3169" s="14" customFormat="1">
      <c r="A3169" s="14"/>
      <c r="B3169" s="244"/>
      <c r="C3169" s="245"/>
      <c r="D3169" s="227" t="s">
        <v>248</v>
      </c>
      <c r="E3169" s="246" t="s">
        <v>19</v>
      </c>
      <c r="F3169" s="247" t="s">
        <v>2830</v>
      </c>
      <c r="G3169" s="245"/>
      <c r="H3169" s="248">
        <v>5.7300000000000004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248</v>
      </c>
      <c r="AU3169" s="254" t="s">
        <v>78</v>
      </c>
      <c r="AV3169" s="14" t="s">
        <v>78</v>
      </c>
      <c r="AW3169" s="14" t="s">
        <v>32</v>
      </c>
      <c r="AX3169" s="14" t="s">
        <v>69</v>
      </c>
      <c r="AY3169" s="254" t="s">
        <v>238</v>
      </c>
    </row>
    <row r="3170" s="14" customFormat="1">
      <c r="A3170" s="14"/>
      <c r="B3170" s="244"/>
      <c r="C3170" s="245"/>
      <c r="D3170" s="227" t="s">
        <v>248</v>
      </c>
      <c r="E3170" s="246" t="s">
        <v>19</v>
      </c>
      <c r="F3170" s="247" t="s">
        <v>2831</v>
      </c>
      <c r="G3170" s="245"/>
      <c r="H3170" s="248">
        <v>8.75</v>
      </c>
      <c r="I3170" s="249"/>
      <c r="J3170" s="245"/>
      <c r="K3170" s="245"/>
      <c r="L3170" s="250"/>
      <c r="M3170" s="251"/>
      <c r="N3170" s="252"/>
      <c r="O3170" s="252"/>
      <c r="P3170" s="252"/>
      <c r="Q3170" s="252"/>
      <c r="R3170" s="252"/>
      <c r="S3170" s="252"/>
      <c r="T3170" s="25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4" t="s">
        <v>248</v>
      </c>
      <c r="AU3170" s="254" t="s">
        <v>78</v>
      </c>
      <c r="AV3170" s="14" t="s">
        <v>78</v>
      </c>
      <c r="AW3170" s="14" t="s">
        <v>32</v>
      </c>
      <c r="AX3170" s="14" t="s">
        <v>69</v>
      </c>
      <c r="AY3170" s="254" t="s">
        <v>238</v>
      </c>
    </row>
    <row r="3171" s="14" customFormat="1">
      <c r="A3171" s="14"/>
      <c r="B3171" s="244"/>
      <c r="C3171" s="245"/>
      <c r="D3171" s="227" t="s">
        <v>248</v>
      </c>
      <c r="E3171" s="246" t="s">
        <v>19</v>
      </c>
      <c r="F3171" s="247" t="s">
        <v>2832</v>
      </c>
      <c r="G3171" s="245"/>
      <c r="H3171" s="248">
        <v>24.100000000000001</v>
      </c>
      <c r="I3171" s="249"/>
      <c r="J3171" s="245"/>
      <c r="K3171" s="245"/>
      <c r="L3171" s="250"/>
      <c r="M3171" s="251"/>
      <c r="N3171" s="252"/>
      <c r="O3171" s="252"/>
      <c r="P3171" s="252"/>
      <c r="Q3171" s="252"/>
      <c r="R3171" s="252"/>
      <c r="S3171" s="252"/>
      <c r="T3171" s="253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4" t="s">
        <v>248</v>
      </c>
      <c r="AU3171" s="254" t="s">
        <v>78</v>
      </c>
      <c r="AV3171" s="14" t="s">
        <v>78</v>
      </c>
      <c r="AW3171" s="14" t="s">
        <v>32</v>
      </c>
      <c r="AX3171" s="14" t="s">
        <v>69</v>
      </c>
      <c r="AY3171" s="254" t="s">
        <v>238</v>
      </c>
    </row>
    <row r="3172" s="14" customFormat="1">
      <c r="A3172" s="14"/>
      <c r="B3172" s="244"/>
      <c r="C3172" s="245"/>
      <c r="D3172" s="227" t="s">
        <v>248</v>
      </c>
      <c r="E3172" s="246" t="s">
        <v>19</v>
      </c>
      <c r="F3172" s="247" t="s">
        <v>2833</v>
      </c>
      <c r="G3172" s="245"/>
      <c r="H3172" s="248">
        <v>24.34</v>
      </c>
      <c r="I3172" s="249"/>
      <c r="J3172" s="245"/>
      <c r="K3172" s="245"/>
      <c r="L3172" s="250"/>
      <c r="M3172" s="251"/>
      <c r="N3172" s="252"/>
      <c r="O3172" s="252"/>
      <c r="P3172" s="252"/>
      <c r="Q3172" s="252"/>
      <c r="R3172" s="252"/>
      <c r="S3172" s="252"/>
      <c r="T3172" s="253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4" t="s">
        <v>248</v>
      </c>
      <c r="AU3172" s="254" t="s">
        <v>78</v>
      </c>
      <c r="AV3172" s="14" t="s">
        <v>78</v>
      </c>
      <c r="AW3172" s="14" t="s">
        <v>32</v>
      </c>
      <c r="AX3172" s="14" t="s">
        <v>69</v>
      </c>
      <c r="AY3172" s="254" t="s">
        <v>238</v>
      </c>
    </row>
    <row r="3173" s="14" customFormat="1">
      <c r="A3173" s="14"/>
      <c r="B3173" s="244"/>
      <c r="C3173" s="245"/>
      <c r="D3173" s="227" t="s">
        <v>248</v>
      </c>
      <c r="E3173" s="246" t="s">
        <v>19</v>
      </c>
      <c r="F3173" s="247" t="s">
        <v>2834</v>
      </c>
      <c r="G3173" s="245"/>
      <c r="H3173" s="248">
        <v>24.100000000000001</v>
      </c>
      <c r="I3173" s="249"/>
      <c r="J3173" s="245"/>
      <c r="K3173" s="245"/>
      <c r="L3173" s="250"/>
      <c r="M3173" s="251"/>
      <c r="N3173" s="252"/>
      <c r="O3173" s="252"/>
      <c r="P3173" s="252"/>
      <c r="Q3173" s="252"/>
      <c r="R3173" s="252"/>
      <c r="S3173" s="252"/>
      <c r="T3173" s="253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4" t="s">
        <v>248</v>
      </c>
      <c r="AU3173" s="254" t="s">
        <v>78</v>
      </c>
      <c r="AV3173" s="14" t="s">
        <v>78</v>
      </c>
      <c r="AW3173" s="14" t="s">
        <v>32</v>
      </c>
      <c r="AX3173" s="14" t="s">
        <v>69</v>
      </c>
      <c r="AY3173" s="254" t="s">
        <v>238</v>
      </c>
    </row>
    <row r="3174" s="14" customFormat="1">
      <c r="A3174" s="14"/>
      <c r="B3174" s="244"/>
      <c r="C3174" s="245"/>
      <c r="D3174" s="227" t="s">
        <v>248</v>
      </c>
      <c r="E3174" s="246" t="s">
        <v>19</v>
      </c>
      <c r="F3174" s="247" t="s">
        <v>2835</v>
      </c>
      <c r="G3174" s="245"/>
      <c r="H3174" s="248">
        <v>5.0599999999999996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248</v>
      </c>
      <c r="AU3174" s="254" t="s">
        <v>78</v>
      </c>
      <c r="AV3174" s="14" t="s">
        <v>78</v>
      </c>
      <c r="AW3174" s="14" t="s">
        <v>32</v>
      </c>
      <c r="AX3174" s="14" t="s">
        <v>69</v>
      </c>
      <c r="AY3174" s="254" t="s">
        <v>238</v>
      </c>
    </row>
    <row r="3175" s="14" customFormat="1">
      <c r="A3175" s="14"/>
      <c r="B3175" s="244"/>
      <c r="C3175" s="245"/>
      <c r="D3175" s="227" t="s">
        <v>248</v>
      </c>
      <c r="E3175" s="246" t="s">
        <v>19</v>
      </c>
      <c r="F3175" s="247" t="s">
        <v>2836</v>
      </c>
      <c r="G3175" s="245"/>
      <c r="H3175" s="248">
        <v>5.0599999999999996</v>
      </c>
      <c r="I3175" s="249"/>
      <c r="J3175" s="245"/>
      <c r="K3175" s="245"/>
      <c r="L3175" s="250"/>
      <c r="M3175" s="251"/>
      <c r="N3175" s="252"/>
      <c r="O3175" s="252"/>
      <c r="P3175" s="252"/>
      <c r="Q3175" s="252"/>
      <c r="R3175" s="252"/>
      <c r="S3175" s="252"/>
      <c r="T3175" s="253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4" t="s">
        <v>248</v>
      </c>
      <c r="AU3175" s="254" t="s">
        <v>78</v>
      </c>
      <c r="AV3175" s="14" t="s">
        <v>78</v>
      </c>
      <c r="AW3175" s="14" t="s">
        <v>32</v>
      </c>
      <c r="AX3175" s="14" t="s">
        <v>69</v>
      </c>
      <c r="AY3175" s="254" t="s">
        <v>238</v>
      </c>
    </row>
    <row r="3176" s="14" customFormat="1">
      <c r="A3176" s="14"/>
      <c r="B3176" s="244"/>
      <c r="C3176" s="245"/>
      <c r="D3176" s="227" t="s">
        <v>248</v>
      </c>
      <c r="E3176" s="246" t="s">
        <v>19</v>
      </c>
      <c r="F3176" s="247" t="s">
        <v>2837</v>
      </c>
      <c r="G3176" s="245"/>
      <c r="H3176" s="248">
        <v>5.7300000000000004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248</v>
      </c>
      <c r="AU3176" s="254" t="s">
        <v>78</v>
      </c>
      <c r="AV3176" s="14" t="s">
        <v>78</v>
      </c>
      <c r="AW3176" s="14" t="s">
        <v>32</v>
      </c>
      <c r="AX3176" s="14" t="s">
        <v>69</v>
      </c>
      <c r="AY3176" s="254" t="s">
        <v>238</v>
      </c>
    </row>
    <row r="3177" s="14" customFormat="1">
      <c r="A3177" s="14"/>
      <c r="B3177" s="244"/>
      <c r="C3177" s="245"/>
      <c r="D3177" s="227" t="s">
        <v>248</v>
      </c>
      <c r="E3177" s="246" t="s">
        <v>19</v>
      </c>
      <c r="F3177" s="247" t="s">
        <v>2838</v>
      </c>
      <c r="G3177" s="245"/>
      <c r="H3177" s="248">
        <v>8.7599999999999998</v>
      </c>
      <c r="I3177" s="249"/>
      <c r="J3177" s="245"/>
      <c r="K3177" s="245"/>
      <c r="L3177" s="250"/>
      <c r="M3177" s="251"/>
      <c r="N3177" s="252"/>
      <c r="O3177" s="252"/>
      <c r="P3177" s="252"/>
      <c r="Q3177" s="252"/>
      <c r="R3177" s="252"/>
      <c r="S3177" s="252"/>
      <c r="T3177" s="253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4" t="s">
        <v>248</v>
      </c>
      <c r="AU3177" s="254" t="s">
        <v>78</v>
      </c>
      <c r="AV3177" s="14" t="s">
        <v>78</v>
      </c>
      <c r="AW3177" s="14" t="s">
        <v>32</v>
      </c>
      <c r="AX3177" s="14" t="s">
        <v>69</v>
      </c>
      <c r="AY3177" s="254" t="s">
        <v>238</v>
      </c>
    </row>
    <row r="3178" s="13" customFormat="1">
      <c r="A3178" s="13"/>
      <c r="B3178" s="234"/>
      <c r="C3178" s="235"/>
      <c r="D3178" s="227" t="s">
        <v>248</v>
      </c>
      <c r="E3178" s="236" t="s">
        <v>19</v>
      </c>
      <c r="F3178" s="237" t="s">
        <v>2742</v>
      </c>
      <c r="G3178" s="235"/>
      <c r="H3178" s="236" t="s">
        <v>19</v>
      </c>
      <c r="I3178" s="238"/>
      <c r="J3178" s="235"/>
      <c r="K3178" s="235"/>
      <c r="L3178" s="239"/>
      <c r="M3178" s="240"/>
      <c r="N3178" s="241"/>
      <c r="O3178" s="241"/>
      <c r="P3178" s="241"/>
      <c r="Q3178" s="241"/>
      <c r="R3178" s="241"/>
      <c r="S3178" s="241"/>
      <c r="T3178" s="242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3" t="s">
        <v>248</v>
      </c>
      <c r="AU3178" s="243" t="s">
        <v>78</v>
      </c>
      <c r="AV3178" s="13" t="s">
        <v>76</v>
      </c>
      <c r="AW3178" s="13" t="s">
        <v>32</v>
      </c>
      <c r="AX3178" s="13" t="s">
        <v>69</v>
      </c>
      <c r="AY3178" s="243" t="s">
        <v>238</v>
      </c>
    </row>
    <row r="3179" s="14" customFormat="1">
      <c r="A3179" s="14"/>
      <c r="B3179" s="244"/>
      <c r="C3179" s="245"/>
      <c r="D3179" s="227" t="s">
        <v>248</v>
      </c>
      <c r="E3179" s="246" t="s">
        <v>19</v>
      </c>
      <c r="F3179" s="247" t="s">
        <v>2839</v>
      </c>
      <c r="G3179" s="245"/>
      <c r="H3179" s="248">
        <v>5.7300000000000004</v>
      </c>
      <c r="I3179" s="249"/>
      <c r="J3179" s="245"/>
      <c r="K3179" s="245"/>
      <c r="L3179" s="250"/>
      <c r="M3179" s="251"/>
      <c r="N3179" s="252"/>
      <c r="O3179" s="252"/>
      <c r="P3179" s="252"/>
      <c r="Q3179" s="252"/>
      <c r="R3179" s="252"/>
      <c r="S3179" s="252"/>
      <c r="T3179" s="25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4" t="s">
        <v>248</v>
      </c>
      <c r="AU3179" s="254" t="s">
        <v>78</v>
      </c>
      <c r="AV3179" s="14" t="s">
        <v>78</v>
      </c>
      <c r="AW3179" s="14" t="s">
        <v>32</v>
      </c>
      <c r="AX3179" s="14" t="s">
        <v>69</v>
      </c>
      <c r="AY3179" s="254" t="s">
        <v>238</v>
      </c>
    </row>
    <row r="3180" s="14" customFormat="1">
      <c r="A3180" s="14"/>
      <c r="B3180" s="244"/>
      <c r="C3180" s="245"/>
      <c r="D3180" s="227" t="s">
        <v>248</v>
      </c>
      <c r="E3180" s="246" t="s">
        <v>19</v>
      </c>
      <c r="F3180" s="247" t="s">
        <v>2840</v>
      </c>
      <c r="G3180" s="245"/>
      <c r="H3180" s="248">
        <v>8.6899999999999995</v>
      </c>
      <c r="I3180" s="249"/>
      <c r="J3180" s="245"/>
      <c r="K3180" s="245"/>
      <c r="L3180" s="250"/>
      <c r="M3180" s="251"/>
      <c r="N3180" s="252"/>
      <c r="O3180" s="252"/>
      <c r="P3180" s="252"/>
      <c r="Q3180" s="252"/>
      <c r="R3180" s="252"/>
      <c r="S3180" s="252"/>
      <c r="T3180" s="253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4" t="s">
        <v>248</v>
      </c>
      <c r="AU3180" s="254" t="s">
        <v>78</v>
      </c>
      <c r="AV3180" s="14" t="s">
        <v>78</v>
      </c>
      <c r="AW3180" s="14" t="s">
        <v>32</v>
      </c>
      <c r="AX3180" s="14" t="s">
        <v>69</v>
      </c>
      <c r="AY3180" s="254" t="s">
        <v>238</v>
      </c>
    </row>
    <row r="3181" s="14" customFormat="1">
      <c r="A3181" s="14"/>
      <c r="B3181" s="244"/>
      <c r="C3181" s="245"/>
      <c r="D3181" s="227" t="s">
        <v>248</v>
      </c>
      <c r="E3181" s="246" t="s">
        <v>19</v>
      </c>
      <c r="F3181" s="247" t="s">
        <v>2841</v>
      </c>
      <c r="G3181" s="245"/>
      <c r="H3181" s="248">
        <v>5.0599999999999996</v>
      </c>
      <c r="I3181" s="249"/>
      <c r="J3181" s="245"/>
      <c r="K3181" s="245"/>
      <c r="L3181" s="250"/>
      <c r="M3181" s="251"/>
      <c r="N3181" s="252"/>
      <c r="O3181" s="252"/>
      <c r="P3181" s="252"/>
      <c r="Q3181" s="252"/>
      <c r="R3181" s="252"/>
      <c r="S3181" s="252"/>
      <c r="T3181" s="253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4" t="s">
        <v>248</v>
      </c>
      <c r="AU3181" s="254" t="s">
        <v>78</v>
      </c>
      <c r="AV3181" s="14" t="s">
        <v>78</v>
      </c>
      <c r="AW3181" s="14" t="s">
        <v>32</v>
      </c>
      <c r="AX3181" s="14" t="s">
        <v>69</v>
      </c>
      <c r="AY3181" s="254" t="s">
        <v>238</v>
      </c>
    </row>
    <row r="3182" s="14" customFormat="1">
      <c r="A3182" s="14"/>
      <c r="B3182" s="244"/>
      <c r="C3182" s="245"/>
      <c r="D3182" s="227" t="s">
        <v>248</v>
      </c>
      <c r="E3182" s="246" t="s">
        <v>19</v>
      </c>
      <c r="F3182" s="247" t="s">
        <v>2842</v>
      </c>
      <c r="G3182" s="245"/>
      <c r="H3182" s="248">
        <v>5.0599999999999996</v>
      </c>
      <c r="I3182" s="249"/>
      <c r="J3182" s="245"/>
      <c r="K3182" s="245"/>
      <c r="L3182" s="250"/>
      <c r="M3182" s="251"/>
      <c r="N3182" s="252"/>
      <c r="O3182" s="252"/>
      <c r="P3182" s="252"/>
      <c r="Q3182" s="252"/>
      <c r="R3182" s="252"/>
      <c r="S3182" s="252"/>
      <c r="T3182" s="253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4" t="s">
        <v>248</v>
      </c>
      <c r="AU3182" s="254" t="s">
        <v>78</v>
      </c>
      <c r="AV3182" s="14" t="s">
        <v>78</v>
      </c>
      <c r="AW3182" s="14" t="s">
        <v>32</v>
      </c>
      <c r="AX3182" s="14" t="s">
        <v>69</v>
      </c>
      <c r="AY3182" s="254" t="s">
        <v>238</v>
      </c>
    </row>
    <row r="3183" s="14" customFormat="1">
      <c r="A3183" s="14"/>
      <c r="B3183" s="244"/>
      <c r="C3183" s="245"/>
      <c r="D3183" s="227" t="s">
        <v>248</v>
      </c>
      <c r="E3183" s="246" t="s">
        <v>19</v>
      </c>
      <c r="F3183" s="247" t="s">
        <v>2843</v>
      </c>
      <c r="G3183" s="245"/>
      <c r="H3183" s="248">
        <v>9.2100000000000009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248</v>
      </c>
      <c r="AU3183" s="254" t="s">
        <v>78</v>
      </c>
      <c r="AV3183" s="14" t="s">
        <v>78</v>
      </c>
      <c r="AW3183" s="14" t="s">
        <v>32</v>
      </c>
      <c r="AX3183" s="14" t="s">
        <v>69</v>
      </c>
      <c r="AY3183" s="254" t="s">
        <v>238</v>
      </c>
    </row>
    <row r="3184" s="16" customFormat="1">
      <c r="A3184" s="16"/>
      <c r="B3184" s="266"/>
      <c r="C3184" s="267"/>
      <c r="D3184" s="227" t="s">
        <v>248</v>
      </c>
      <c r="E3184" s="268" t="s">
        <v>19</v>
      </c>
      <c r="F3184" s="269" t="s">
        <v>561</v>
      </c>
      <c r="G3184" s="267"/>
      <c r="H3184" s="270">
        <v>422.81</v>
      </c>
      <c r="I3184" s="271"/>
      <c r="J3184" s="267"/>
      <c r="K3184" s="267"/>
      <c r="L3184" s="272"/>
      <c r="M3184" s="273"/>
      <c r="N3184" s="274"/>
      <c r="O3184" s="274"/>
      <c r="P3184" s="274"/>
      <c r="Q3184" s="274"/>
      <c r="R3184" s="274"/>
      <c r="S3184" s="274"/>
      <c r="T3184" s="275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T3184" s="276" t="s">
        <v>248</v>
      </c>
      <c r="AU3184" s="276" t="s">
        <v>78</v>
      </c>
      <c r="AV3184" s="16" t="s">
        <v>109</v>
      </c>
      <c r="AW3184" s="16" t="s">
        <v>32</v>
      </c>
      <c r="AX3184" s="16" t="s">
        <v>69</v>
      </c>
      <c r="AY3184" s="276" t="s">
        <v>238</v>
      </c>
    </row>
    <row r="3185" s="13" customFormat="1">
      <c r="A3185" s="13"/>
      <c r="B3185" s="234"/>
      <c r="C3185" s="235"/>
      <c r="D3185" s="227" t="s">
        <v>248</v>
      </c>
      <c r="E3185" s="236" t="s">
        <v>19</v>
      </c>
      <c r="F3185" s="237" t="s">
        <v>533</v>
      </c>
      <c r="G3185" s="235"/>
      <c r="H3185" s="236" t="s">
        <v>19</v>
      </c>
      <c r="I3185" s="238"/>
      <c r="J3185" s="235"/>
      <c r="K3185" s="235"/>
      <c r="L3185" s="239"/>
      <c r="M3185" s="240"/>
      <c r="N3185" s="241"/>
      <c r="O3185" s="241"/>
      <c r="P3185" s="241"/>
      <c r="Q3185" s="241"/>
      <c r="R3185" s="241"/>
      <c r="S3185" s="241"/>
      <c r="T3185" s="242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3" t="s">
        <v>248</v>
      </c>
      <c r="AU3185" s="243" t="s">
        <v>78</v>
      </c>
      <c r="AV3185" s="13" t="s">
        <v>76</v>
      </c>
      <c r="AW3185" s="13" t="s">
        <v>32</v>
      </c>
      <c r="AX3185" s="13" t="s">
        <v>69</v>
      </c>
      <c r="AY3185" s="243" t="s">
        <v>238</v>
      </c>
    </row>
    <row r="3186" s="13" customFormat="1">
      <c r="A3186" s="13"/>
      <c r="B3186" s="234"/>
      <c r="C3186" s="235"/>
      <c r="D3186" s="227" t="s">
        <v>248</v>
      </c>
      <c r="E3186" s="236" t="s">
        <v>19</v>
      </c>
      <c r="F3186" s="237" t="s">
        <v>2748</v>
      </c>
      <c r="G3186" s="235"/>
      <c r="H3186" s="236" t="s">
        <v>19</v>
      </c>
      <c r="I3186" s="238"/>
      <c r="J3186" s="235"/>
      <c r="K3186" s="235"/>
      <c r="L3186" s="239"/>
      <c r="M3186" s="240"/>
      <c r="N3186" s="241"/>
      <c r="O3186" s="241"/>
      <c r="P3186" s="241"/>
      <c r="Q3186" s="241"/>
      <c r="R3186" s="241"/>
      <c r="S3186" s="241"/>
      <c r="T3186" s="242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3" t="s">
        <v>248</v>
      </c>
      <c r="AU3186" s="243" t="s">
        <v>78</v>
      </c>
      <c r="AV3186" s="13" t="s">
        <v>76</v>
      </c>
      <c r="AW3186" s="13" t="s">
        <v>32</v>
      </c>
      <c r="AX3186" s="13" t="s">
        <v>69</v>
      </c>
      <c r="AY3186" s="243" t="s">
        <v>238</v>
      </c>
    </row>
    <row r="3187" s="14" customFormat="1">
      <c r="A3187" s="14"/>
      <c r="B3187" s="244"/>
      <c r="C3187" s="245"/>
      <c r="D3187" s="227" t="s">
        <v>248</v>
      </c>
      <c r="E3187" s="246" t="s">
        <v>19</v>
      </c>
      <c r="F3187" s="247" t="s">
        <v>2844</v>
      </c>
      <c r="G3187" s="245"/>
      <c r="H3187" s="248">
        <v>11.699999999999999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248</v>
      </c>
      <c r="AU3187" s="254" t="s">
        <v>78</v>
      </c>
      <c r="AV3187" s="14" t="s">
        <v>78</v>
      </c>
      <c r="AW3187" s="14" t="s">
        <v>32</v>
      </c>
      <c r="AX3187" s="14" t="s">
        <v>69</v>
      </c>
      <c r="AY3187" s="254" t="s">
        <v>238</v>
      </c>
    </row>
    <row r="3188" s="14" customFormat="1">
      <c r="A3188" s="14"/>
      <c r="B3188" s="244"/>
      <c r="C3188" s="245"/>
      <c r="D3188" s="227" t="s">
        <v>248</v>
      </c>
      <c r="E3188" s="246" t="s">
        <v>19</v>
      </c>
      <c r="F3188" s="247" t="s">
        <v>2845</v>
      </c>
      <c r="G3188" s="245"/>
      <c r="H3188" s="248">
        <v>14.69</v>
      </c>
      <c r="I3188" s="249"/>
      <c r="J3188" s="245"/>
      <c r="K3188" s="245"/>
      <c r="L3188" s="250"/>
      <c r="M3188" s="251"/>
      <c r="N3188" s="252"/>
      <c r="O3188" s="252"/>
      <c r="P3188" s="252"/>
      <c r="Q3188" s="252"/>
      <c r="R3188" s="252"/>
      <c r="S3188" s="252"/>
      <c r="T3188" s="253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4" t="s">
        <v>248</v>
      </c>
      <c r="AU3188" s="254" t="s">
        <v>78</v>
      </c>
      <c r="AV3188" s="14" t="s">
        <v>78</v>
      </c>
      <c r="AW3188" s="14" t="s">
        <v>32</v>
      </c>
      <c r="AX3188" s="14" t="s">
        <v>69</v>
      </c>
      <c r="AY3188" s="254" t="s">
        <v>238</v>
      </c>
    </row>
    <row r="3189" s="14" customFormat="1">
      <c r="A3189" s="14"/>
      <c r="B3189" s="244"/>
      <c r="C3189" s="245"/>
      <c r="D3189" s="227" t="s">
        <v>248</v>
      </c>
      <c r="E3189" s="246" t="s">
        <v>19</v>
      </c>
      <c r="F3189" s="247" t="s">
        <v>2846</v>
      </c>
      <c r="G3189" s="245"/>
      <c r="H3189" s="248">
        <v>14.69</v>
      </c>
      <c r="I3189" s="249"/>
      <c r="J3189" s="245"/>
      <c r="K3189" s="245"/>
      <c r="L3189" s="250"/>
      <c r="M3189" s="251"/>
      <c r="N3189" s="252"/>
      <c r="O3189" s="252"/>
      <c r="P3189" s="252"/>
      <c r="Q3189" s="252"/>
      <c r="R3189" s="252"/>
      <c r="S3189" s="252"/>
      <c r="T3189" s="253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4" t="s">
        <v>248</v>
      </c>
      <c r="AU3189" s="254" t="s">
        <v>78</v>
      </c>
      <c r="AV3189" s="14" t="s">
        <v>78</v>
      </c>
      <c r="AW3189" s="14" t="s">
        <v>32</v>
      </c>
      <c r="AX3189" s="14" t="s">
        <v>69</v>
      </c>
      <c r="AY3189" s="254" t="s">
        <v>238</v>
      </c>
    </row>
    <row r="3190" s="16" customFormat="1">
      <c r="A3190" s="16"/>
      <c r="B3190" s="266"/>
      <c r="C3190" s="267"/>
      <c r="D3190" s="227" t="s">
        <v>248</v>
      </c>
      <c r="E3190" s="268" t="s">
        <v>19</v>
      </c>
      <c r="F3190" s="269" t="s">
        <v>561</v>
      </c>
      <c r="G3190" s="267"/>
      <c r="H3190" s="270">
        <v>41.079999999999998</v>
      </c>
      <c r="I3190" s="271"/>
      <c r="J3190" s="267"/>
      <c r="K3190" s="267"/>
      <c r="L3190" s="272"/>
      <c r="M3190" s="273"/>
      <c r="N3190" s="274"/>
      <c r="O3190" s="274"/>
      <c r="P3190" s="274"/>
      <c r="Q3190" s="274"/>
      <c r="R3190" s="274"/>
      <c r="S3190" s="274"/>
      <c r="T3190" s="275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T3190" s="276" t="s">
        <v>248</v>
      </c>
      <c r="AU3190" s="276" t="s">
        <v>78</v>
      </c>
      <c r="AV3190" s="16" t="s">
        <v>109</v>
      </c>
      <c r="AW3190" s="16" t="s">
        <v>32</v>
      </c>
      <c r="AX3190" s="16" t="s">
        <v>69</v>
      </c>
      <c r="AY3190" s="276" t="s">
        <v>238</v>
      </c>
    </row>
    <row r="3191" s="13" customFormat="1">
      <c r="A3191" s="13"/>
      <c r="B3191" s="234"/>
      <c r="C3191" s="235"/>
      <c r="D3191" s="227" t="s">
        <v>248</v>
      </c>
      <c r="E3191" s="236" t="s">
        <v>19</v>
      </c>
      <c r="F3191" s="237" t="s">
        <v>321</v>
      </c>
      <c r="G3191" s="235"/>
      <c r="H3191" s="236" t="s">
        <v>19</v>
      </c>
      <c r="I3191" s="238"/>
      <c r="J3191" s="235"/>
      <c r="K3191" s="235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248</v>
      </c>
      <c r="AU3191" s="243" t="s">
        <v>78</v>
      </c>
      <c r="AV3191" s="13" t="s">
        <v>76</v>
      </c>
      <c r="AW3191" s="13" t="s">
        <v>32</v>
      </c>
      <c r="AX3191" s="13" t="s">
        <v>69</v>
      </c>
      <c r="AY3191" s="243" t="s">
        <v>238</v>
      </c>
    </row>
    <row r="3192" s="13" customFormat="1">
      <c r="A3192" s="13"/>
      <c r="B3192" s="234"/>
      <c r="C3192" s="235"/>
      <c r="D3192" s="227" t="s">
        <v>248</v>
      </c>
      <c r="E3192" s="236" t="s">
        <v>19</v>
      </c>
      <c r="F3192" s="237" t="s">
        <v>2752</v>
      </c>
      <c r="G3192" s="235"/>
      <c r="H3192" s="236" t="s">
        <v>19</v>
      </c>
      <c r="I3192" s="238"/>
      <c r="J3192" s="235"/>
      <c r="K3192" s="235"/>
      <c r="L3192" s="239"/>
      <c r="M3192" s="240"/>
      <c r="N3192" s="241"/>
      <c r="O3192" s="241"/>
      <c r="P3192" s="241"/>
      <c r="Q3192" s="241"/>
      <c r="R3192" s="241"/>
      <c r="S3192" s="241"/>
      <c r="T3192" s="242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3" t="s">
        <v>248</v>
      </c>
      <c r="AU3192" s="243" t="s">
        <v>78</v>
      </c>
      <c r="AV3192" s="13" t="s">
        <v>76</v>
      </c>
      <c r="AW3192" s="13" t="s">
        <v>32</v>
      </c>
      <c r="AX3192" s="13" t="s">
        <v>69</v>
      </c>
      <c r="AY3192" s="243" t="s">
        <v>238</v>
      </c>
    </row>
    <row r="3193" s="15" customFormat="1">
      <c r="A3193" s="15"/>
      <c r="B3193" s="255"/>
      <c r="C3193" s="256"/>
      <c r="D3193" s="227" t="s">
        <v>248</v>
      </c>
      <c r="E3193" s="257" t="s">
        <v>158</v>
      </c>
      <c r="F3193" s="258" t="s">
        <v>253</v>
      </c>
      <c r="G3193" s="256"/>
      <c r="H3193" s="259">
        <v>463.88999999999999</v>
      </c>
      <c r="I3193" s="260"/>
      <c r="J3193" s="256"/>
      <c r="K3193" s="256"/>
      <c r="L3193" s="261"/>
      <c r="M3193" s="262"/>
      <c r="N3193" s="263"/>
      <c r="O3193" s="263"/>
      <c r="P3193" s="263"/>
      <c r="Q3193" s="263"/>
      <c r="R3193" s="263"/>
      <c r="S3193" s="263"/>
      <c r="T3193" s="264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65" t="s">
        <v>248</v>
      </c>
      <c r="AU3193" s="265" t="s">
        <v>78</v>
      </c>
      <c r="AV3193" s="15" t="s">
        <v>244</v>
      </c>
      <c r="AW3193" s="15" t="s">
        <v>32</v>
      </c>
      <c r="AX3193" s="15" t="s">
        <v>76</v>
      </c>
      <c r="AY3193" s="265" t="s">
        <v>238</v>
      </c>
    </row>
    <row r="3194" s="2" customFormat="1" ht="24.15" customHeight="1">
      <c r="A3194" s="39"/>
      <c r="B3194" s="40"/>
      <c r="C3194" s="277" t="s">
        <v>2168</v>
      </c>
      <c r="D3194" s="277" t="s">
        <v>425</v>
      </c>
      <c r="E3194" s="278" t="s">
        <v>2847</v>
      </c>
      <c r="F3194" s="279" t="s">
        <v>2848</v>
      </c>
      <c r="G3194" s="280" t="s">
        <v>281</v>
      </c>
      <c r="H3194" s="281">
        <v>1701.085</v>
      </c>
      <c r="I3194" s="282"/>
      <c r="J3194" s="283">
        <f>ROUND(I3194*H3194,2)</f>
        <v>0</v>
      </c>
      <c r="K3194" s="279" t="s">
        <v>243</v>
      </c>
      <c r="L3194" s="284"/>
      <c r="M3194" s="285" t="s">
        <v>19</v>
      </c>
      <c r="N3194" s="286" t="s">
        <v>40</v>
      </c>
      <c r="O3194" s="85"/>
      <c r="P3194" s="223">
        <f>O3194*H3194</f>
        <v>0</v>
      </c>
      <c r="Q3194" s="223">
        <v>0.00044999999999999999</v>
      </c>
      <c r="R3194" s="223">
        <f>Q3194*H3194</f>
        <v>0.76548824999999998</v>
      </c>
      <c r="S3194" s="223">
        <v>0</v>
      </c>
      <c r="T3194" s="224">
        <f>S3194*H3194</f>
        <v>0</v>
      </c>
      <c r="U3194" s="39"/>
      <c r="V3194" s="39"/>
      <c r="W3194" s="39"/>
      <c r="X3194" s="39"/>
      <c r="Y3194" s="39"/>
      <c r="Z3194" s="39"/>
      <c r="AA3194" s="39"/>
      <c r="AB3194" s="39"/>
      <c r="AC3194" s="39"/>
      <c r="AD3194" s="39"/>
      <c r="AE3194" s="39"/>
      <c r="AR3194" s="225" t="s">
        <v>371</v>
      </c>
      <c r="AT3194" s="225" t="s">
        <v>425</v>
      </c>
      <c r="AU3194" s="225" t="s">
        <v>78</v>
      </c>
      <c r="AY3194" s="18" t="s">
        <v>238</v>
      </c>
      <c r="BE3194" s="226">
        <f>IF(N3194="základní",J3194,0)</f>
        <v>0</v>
      </c>
      <c r="BF3194" s="226">
        <f>IF(N3194="snížená",J3194,0)</f>
        <v>0</v>
      </c>
      <c r="BG3194" s="226">
        <f>IF(N3194="zákl. přenesená",J3194,0)</f>
        <v>0</v>
      </c>
      <c r="BH3194" s="226">
        <f>IF(N3194="sníž. přenesená",J3194,0)</f>
        <v>0</v>
      </c>
      <c r="BI3194" s="226">
        <f>IF(N3194="nulová",J3194,0)</f>
        <v>0</v>
      </c>
      <c r="BJ3194" s="18" t="s">
        <v>76</v>
      </c>
      <c r="BK3194" s="226">
        <f>ROUND(I3194*H3194,2)</f>
        <v>0</v>
      </c>
      <c r="BL3194" s="18" t="s">
        <v>295</v>
      </c>
      <c r="BM3194" s="225" t="s">
        <v>2849</v>
      </c>
    </row>
    <row r="3195" s="2" customFormat="1">
      <c r="A3195" s="39"/>
      <c r="B3195" s="40"/>
      <c r="C3195" s="41"/>
      <c r="D3195" s="227" t="s">
        <v>245</v>
      </c>
      <c r="E3195" s="41"/>
      <c r="F3195" s="228" t="s">
        <v>2848</v>
      </c>
      <c r="G3195" s="41"/>
      <c r="H3195" s="41"/>
      <c r="I3195" s="229"/>
      <c r="J3195" s="41"/>
      <c r="K3195" s="41"/>
      <c r="L3195" s="45"/>
      <c r="M3195" s="230"/>
      <c r="N3195" s="231"/>
      <c r="O3195" s="85"/>
      <c r="P3195" s="85"/>
      <c r="Q3195" s="85"/>
      <c r="R3195" s="85"/>
      <c r="S3195" s="85"/>
      <c r="T3195" s="86"/>
      <c r="U3195" s="39"/>
      <c r="V3195" s="39"/>
      <c r="W3195" s="39"/>
      <c r="X3195" s="39"/>
      <c r="Y3195" s="39"/>
      <c r="Z3195" s="39"/>
      <c r="AA3195" s="39"/>
      <c r="AB3195" s="39"/>
      <c r="AC3195" s="39"/>
      <c r="AD3195" s="39"/>
      <c r="AE3195" s="39"/>
      <c r="AT3195" s="18" t="s">
        <v>245</v>
      </c>
      <c r="AU3195" s="18" t="s">
        <v>78</v>
      </c>
    </row>
    <row r="3196" s="13" customFormat="1">
      <c r="A3196" s="13"/>
      <c r="B3196" s="234"/>
      <c r="C3196" s="235"/>
      <c r="D3196" s="227" t="s">
        <v>248</v>
      </c>
      <c r="E3196" s="236" t="s">
        <v>19</v>
      </c>
      <c r="F3196" s="237" t="s">
        <v>321</v>
      </c>
      <c r="G3196" s="235"/>
      <c r="H3196" s="236" t="s">
        <v>19</v>
      </c>
      <c r="I3196" s="238"/>
      <c r="J3196" s="235"/>
      <c r="K3196" s="235"/>
      <c r="L3196" s="239"/>
      <c r="M3196" s="240"/>
      <c r="N3196" s="241"/>
      <c r="O3196" s="241"/>
      <c r="P3196" s="241"/>
      <c r="Q3196" s="241"/>
      <c r="R3196" s="241"/>
      <c r="S3196" s="241"/>
      <c r="T3196" s="242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3" t="s">
        <v>248</v>
      </c>
      <c r="AU3196" s="243" t="s">
        <v>78</v>
      </c>
      <c r="AV3196" s="13" t="s">
        <v>76</v>
      </c>
      <c r="AW3196" s="13" t="s">
        <v>32</v>
      </c>
      <c r="AX3196" s="13" t="s">
        <v>69</v>
      </c>
      <c r="AY3196" s="243" t="s">
        <v>238</v>
      </c>
    </row>
    <row r="3197" s="14" customFormat="1">
      <c r="A3197" s="14"/>
      <c r="B3197" s="244"/>
      <c r="C3197" s="245"/>
      <c r="D3197" s="227" t="s">
        <v>248</v>
      </c>
      <c r="E3197" s="246" t="s">
        <v>19</v>
      </c>
      <c r="F3197" s="247" t="s">
        <v>2850</v>
      </c>
      <c r="G3197" s="245"/>
      <c r="H3197" s="248">
        <v>1701.0846300000001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248</v>
      </c>
      <c r="AU3197" s="254" t="s">
        <v>78</v>
      </c>
      <c r="AV3197" s="14" t="s">
        <v>78</v>
      </c>
      <c r="AW3197" s="14" t="s">
        <v>32</v>
      </c>
      <c r="AX3197" s="14" t="s">
        <v>69</v>
      </c>
      <c r="AY3197" s="254" t="s">
        <v>238</v>
      </c>
    </row>
    <row r="3198" s="15" customFormat="1">
      <c r="A3198" s="15"/>
      <c r="B3198" s="255"/>
      <c r="C3198" s="256"/>
      <c r="D3198" s="227" t="s">
        <v>248</v>
      </c>
      <c r="E3198" s="257" t="s">
        <v>19</v>
      </c>
      <c r="F3198" s="258" t="s">
        <v>253</v>
      </c>
      <c r="G3198" s="256"/>
      <c r="H3198" s="259">
        <v>1701.0846300000001</v>
      </c>
      <c r="I3198" s="260"/>
      <c r="J3198" s="256"/>
      <c r="K3198" s="256"/>
      <c r="L3198" s="261"/>
      <c r="M3198" s="262"/>
      <c r="N3198" s="263"/>
      <c r="O3198" s="263"/>
      <c r="P3198" s="263"/>
      <c r="Q3198" s="263"/>
      <c r="R3198" s="263"/>
      <c r="S3198" s="263"/>
      <c r="T3198" s="264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65" t="s">
        <v>248</v>
      </c>
      <c r="AU3198" s="265" t="s">
        <v>78</v>
      </c>
      <c r="AV3198" s="15" t="s">
        <v>244</v>
      </c>
      <c r="AW3198" s="15" t="s">
        <v>32</v>
      </c>
      <c r="AX3198" s="15" t="s">
        <v>76</v>
      </c>
      <c r="AY3198" s="265" t="s">
        <v>238</v>
      </c>
    </row>
    <row r="3199" s="2" customFormat="1" ht="16.5" customHeight="1">
      <c r="A3199" s="39"/>
      <c r="B3199" s="40"/>
      <c r="C3199" s="214" t="s">
        <v>2851</v>
      </c>
      <c r="D3199" s="214" t="s">
        <v>240</v>
      </c>
      <c r="E3199" s="215" t="s">
        <v>2852</v>
      </c>
      <c r="F3199" s="216" t="s">
        <v>2853</v>
      </c>
      <c r="G3199" s="217" t="s">
        <v>112</v>
      </c>
      <c r="H3199" s="218">
        <v>64.810000000000002</v>
      </c>
      <c r="I3199" s="219"/>
      <c r="J3199" s="220">
        <f>ROUND(I3199*H3199,2)</f>
        <v>0</v>
      </c>
      <c r="K3199" s="216" t="s">
        <v>243</v>
      </c>
      <c r="L3199" s="45"/>
      <c r="M3199" s="221" t="s">
        <v>19</v>
      </c>
      <c r="N3199" s="222" t="s">
        <v>40</v>
      </c>
      <c r="O3199" s="85"/>
      <c r="P3199" s="223">
        <f>O3199*H3199</f>
        <v>0</v>
      </c>
      <c r="Q3199" s="223">
        <v>0</v>
      </c>
      <c r="R3199" s="223">
        <f>Q3199*H3199</f>
        <v>0</v>
      </c>
      <c r="S3199" s="223">
        <v>0.035299999999999998</v>
      </c>
      <c r="T3199" s="224">
        <f>S3199*H3199</f>
        <v>2.2877929999999997</v>
      </c>
      <c r="U3199" s="39"/>
      <c r="V3199" s="39"/>
      <c r="W3199" s="39"/>
      <c r="X3199" s="39"/>
      <c r="Y3199" s="39"/>
      <c r="Z3199" s="39"/>
      <c r="AA3199" s="39"/>
      <c r="AB3199" s="39"/>
      <c r="AC3199" s="39"/>
      <c r="AD3199" s="39"/>
      <c r="AE3199" s="39"/>
      <c r="AR3199" s="225" t="s">
        <v>295</v>
      </c>
      <c r="AT3199" s="225" t="s">
        <v>240</v>
      </c>
      <c r="AU3199" s="225" t="s">
        <v>78</v>
      </c>
      <c r="AY3199" s="18" t="s">
        <v>238</v>
      </c>
      <c r="BE3199" s="226">
        <f>IF(N3199="základní",J3199,0)</f>
        <v>0</v>
      </c>
      <c r="BF3199" s="226">
        <f>IF(N3199="snížená",J3199,0)</f>
        <v>0</v>
      </c>
      <c r="BG3199" s="226">
        <f>IF(N3199="zákl. přenesená",J3199,0)</f>
        <v>0</v>
      </c>
      <c r="BH3199" s="226">
        <f>IF(N3199="sníž. přenesená",J3199,0)</f>
        <v>0</v>
      </c>
      <c r="BI3199" s="226">
        <f>IF(N3199="nulová",J3199,0)</f>
        <v>0</v>
      </c>
      <c r="BJ3199" s="18" t="s">
        <v>76</v>
      </c>
      <c r="BK3199" s="226">
        <f>ROUND(I3199*H3199,2)</f>
        <v>0</v>
      </c>
      <c r="BL3199" s="18" t="s">
        <v>295</v>
      </c>
      <c r="BM3199" s="225" t="s">
        <v>2854</v>
      </c>
    </row>
    <row r="3200" s="2" customFormat="1">
      <c r="A3200" s="39"/>
      <c r="B3200" s="40"/>
      <c r="C3200" s="41"/>
      <c r="D3200" s="227" t="s">
        <v>245</v>
      </c>
      <c r="E3200" s="41"/>
      <c r="F3200" s="228" t="s">
        <v>2853</v>
      </c>
      <c r="G3200" s="41"/>
      <c r="H3200" s="41"/>
      <c r="I3200" s="229"/>
      <c r="J3200" s="41"/>
      <c r="K3200" s="41"/>
      <c r="L3200" s="45"/>
      <c r="M3200" s="230"/>
      <c r="N3200" s="231"/>
      <c r="O3200" s="85"/>
      <c r="P3200" s="85"/>
      <c r="Q3200" s="85"/>
      <c r="R3200" s="85"/>
      <c r="S3200" s="85"/>
      <c r="T3200" s="86"/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39"/>
      <c r="AE3200" s="39"/>
      <c r="AT3200" s="18" t="s">
        <v>245</v>
      </c>
      <c r="AU3200" s="18" t="s">
        <v>78</v>
      </c>
    </row>
    <row r="3201" s="2" customFormat="1">
      <c r="A3201" s="39"/>
      <c r="B3201" s="40"/>
      <c r="C3201" s="41"/>
      <c r="D3201" s="232" t="s">
        <v>246</v>
      </c>
      <c r="E3201" s="41"/>
      <c r="F3201" s="233" t="s">
        <v>2855</v>
      </c>
      <c r="G3201" s="41"/>
      <c r="H3201" s="41"/>
      <c r="I3201" s="229"/>
      <c r="J3201" s="41"/>
      <c r="K3201" s="41"/>
      <c r="L3201" s="45"/>
      <c r="M3201" s="230"/>
      <c r="N3201" s="231"/>
      <c r="O3201" s="85"/>
      <c r="P3201" s="85"/>
      <c r="Q3201" s="85"/>
      <c r="R3201" s="85"/>
      <c r="S3201" s="85"/>
      <c r="T3201" s="86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39"/>
      <c r="AE3201" s="39"/>
      <c r="AT3201" s="18" t="s">
        <v>246</v>
      </c>
      <c r="AU3201" s="18" t="s">
        <v>78</v>
      </c>
    </row>
    <row r="3202" s="13" customFormat="1">
      <c r="A3202" s="13"/>
      <c r="B3202" s="234"/>
      <c r="C3202" s="235"/>
      <c r="D3202" s="227" t="s">
        <v>248</v>
      </c>
      <c r="E3202" s="236" t="s">
        <v>19</v>
      </c>
      <c r="F3202" s="237" t="s">
        <v>262</v>
      </c>
      <c r="G3202" s="235"/>
      <c r="H3202" s="236" t="s">
        <v>19</v>
      </c>
      <c r="I3202" s="238"/>
      <c r="J3202" s="235"/>
      <c r="K3202" s="235"/>
      <c r="L3202" s="239"/>
      <c r="M3202" s="240"/>
      <c r="N3202" s="241"/>
      <c r="O3202" s="241"/>
      <c r="P3202" s="241"/>
      <c r="Q3202" s="241"/>
      <c r="R3202" s="241"/>
      <c r="S3202" s="241"/>
      <c r="T3202" s="242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3" t="s">
        <v>248</v>
      </c>
      <c r="AU3202" s="243" t="s">
        <v>78</v>
      </c>
      <c r="AV3202" s="13" t="s">
        <v>76</v>
      </c>
      <c r="AW3202" s="13" t="s">
        <v>32</v>
      </c>
      <c r="AX3202" s="13" t="s">
        <v>69</v>
      </c>
      <c r="AY3202" s="243" t="s">
        <v>238</v>
      </c>
    </row>
    <row r="3203" s="14" customFormat="1">
      <c r="A3203" s="14"/>
      <c r="B3203" s="244"/>
      <c r="C3203" s="245"/>
      <c r="D3203" s="227" t="s">
        <v>248</v>
      </c>
      <c r="E3203" s="246" t="s">
        <v>19</v>
      </c>
      <c r="F3203" s="247" t="s">
        <v>761</v>
      </c>
      <c r="G3203" s="245"/>
      <c r="H3203" s="248">
        <v>4.8499999999999996</v>
      </c>
      <c r="I3203" s="249"/>
      <c r="J3203" s="245"/>
      <c r="K3203" s="245"/>
      <c r="L3203" s="250"/>
      <c r="M3203" s="251"/>
      <c r="N3203" s="252"/>
      <c r="O3203" s="252"/>
      <c r="P3203" s="252"/>
      <c r="Q3203" s="252"/>
      <c r="R3203" s="252"/>
      <c r="S3203" s="252"/>
      <c r="T3203" s="253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4" t="s">
        <v>248</v>
      </c>
      <c r="AU3203" s="254" t="s">
        <v>78</v>
      </c>
      <c r="AV3203" s="14" t="s">
        <v>78</v>
      </c>
      <c r="AW3203" s="14" t="s">
        <v>32</v>
      </c>
      <c r="AX3203" s="14" t="s">
        <v>69</v>
      </c>
      <c r="AY3203" s="254" t="s">
        <v>238</v>
      </c>
    </row>
    <row r="3204" s="14" customFormat="1">
      <c r="A3204" s="14"/>
      <c r="B3204" s="244"/>
      <c r="C3204" s="245"/>
      <c r="D3204" s="227" t="s">
        <v>248</v>
      </c>
      <c r="E3204" s="246" t="s">
        <v>19</v>
      </c>
      <c r="F3204" s="247" t="s">
        <v>762</v>
      </c>
      <c r="G3204" s="245"/>
      <c r="H3204" s="248">
        <v>1.46</v>
      </c>
      <c r="I3204" s="249"/>
      <c r="J3204" s="245"/>
      <c r="K3204" s="245"/>
      <c r="L3204" s="250"/>
      <c r="M3204" s="251"/>
      <c r="N3204" s="252"/>
      <c r="O3204" s="252"/>
      <c r="P3204" s="252"/>
      <c r="Q3204" s="252"/>
      <c r="R3204" s="252"/>
      <c r="S3204" s="252"/>
      <c r="T3204" s="253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4" t="s">
        <v>248</v>
      </c>
      <c r="AU3204" s="254" t="s">
        <v>78</v>
      </c>
      <c r="AV3204" s="14" t="s">
        <v>78</v>
      </c>
      <c r="AW3204" s="14" t="s">
        <v>32</v>
      </c>
      <c r="AX3204" s="14" t="s">
        <v>69</v>
      </c>
      <c r="AY3204" s="254" t="s">
        <v>238</v>
      </c>
    </row>
    <row r="3205" s="14" customFormat="1">
      <c r="A3205" s="14"/>
      <c r="B3205" s="244"/>
      <c r="C3205" s="245"/>
      <c r="D3205" s="227" t="s">
        <v>248</v>
      </c>
      <c r="E3205" s="246" t="s">
        <v>19</v>
      </c>
      <c r="F3205" s="247" t="s">
        <v>764</v>
      </c>
      <c r="G3205" s="245"/>
      <c r="H3205" s="248">
        <v>3.2599999999999998</v>
      </c>
      <c r="I3205" s="249"/>
      <c r="J3205" s="245"/>
      <c r="K3205" s="245"/>
      <c r="L3205" s="250"/>
      <c r="M3205" s="251"/>
      <c r="N3205" s="252"/>
      <c r="O3205" s="252"/>
      <c r="P3205" s="252"/>
      <c r="Q3205" s="252"/>
      <c r="R3205" s="252"/>
      <c r="S3205" s="252"/>
      <c r="T3205" s="253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4" t="s">
        <v>248</v>
      </c>
      <c r="AU3205" s="254" t="s">
        <v>78</v>
      </c>
      <c r="AV3205" s="14" t="s">
        <v>78</v>
      </c>
      <c r="AW3205" s="14" t="s">
        <v>32</v>
      </c>
      <c r="AX3205" s="14" t="s">
        <v>69</v>
      </c>
      <c r="AY3205" s="254" t="s">
        <v>238</v>
      </c>
    </row>
    <row r="3206" s="14" customFormat="1">
      <c r="A3206" s="14"/>
      <c r="B3206" s="244"/>
      <c r="C3206" s="245"/>
      <c r="D3206" s="227" t="s">
        <v>248</v>
      </c>
      <c r="E3206" s="246" t="s">
        <v>19</v>
      </c>
      <c r="F3206" s="247" t="s">
        <v>765</v>
      </c>
      <c r="G3206" s="245"/>
      <c r="H3206" s="248">
        <v>7.4400000000000004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248</v>
      </c>
      <c r="AU3206" s="254" t="s">
        <v>78</v>
      </c>
      <c r="AV3206" s="14" t="s">
        <v>78</v>
      </c>
      <c r="AW3206" s="14" t="s">
        <v>32</v>
      </c>
      <c r="AX3206" s="14" t="s">
        <v>69</v>
      </c>
      <c r="AY3206" s="254" t="s">
        <v>238</v>
      </c>
    </row>
    <row r="3207" s="14" customFormat="1">
      <c r="A3207" s="14"/>
      <c r="B3207" s="244"/>
      <c r="C3207" s="245"/>
      <c r="D3207" s="227" t="s">
        <v>248</v>
      </c>
      <c r="E3207" s="246" t="s">
        <v>19</v>
      </c>
      <c r="F3207" s="247" t="s">
        <v>768</v>
      </c>
      <c r="G3207" s="245"/>
      <c r="H3207" s="248">
        <v>1.97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248</v>
      </c>
      <c r="AU3207" s="254" t="s">
        <v>78</v>
      </c>
      <c r="AV3207" s="14" t="s">
        <v>78</v>
      </c>
      <c r="AW3207" s="14" t="s">
        <v>32</v>
      </c>
      <c r="AX3207" s="14" t="s">
        <v>69</v>
      </c>
      <c r="AY3207" s="254" t="s">
        <v>238</v>
      </c>
    </row>
    <row r="3208" s="14" customFormat="1">
      <c r="A3208" s="14"/>
      <c r="B3208" s="244"/>
      <c r="C3208" s="245"/>
      <c r="D3208" s="227" t="s">
        <v>248</v>
      </c>
      <c r="E3208" s="246" t="s">
        <v>19</v>
      </c>
      <c r="F3208" s="247" t="s">
        <v>769</v>
      </c>
      <c r="G3208" s="245"/>
      <c r="H3208" s="248">
        <v>2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248</v>
      </c>
      <c r="AU3208" s="254" t="s">
        <v>78</v>
      </c>
      <c r="AV3208" s="14" t="s">
        <v>78</v>
      </c>
      <c r="AW3208" s="14" t="s">
        <v>32</v>
      </c>
      <c r="AX3208" s="14" t="s">
        <v>69</v>
      </c>
      <c r="AY3208" s="254" t="s">
        <v>238</v>
      </c>
    </row>
    <row r="3209" s="14" customFormat="1">
      <c r="A3209" s="14"/>
      <c r="B3209" s="244"/>
      <c r="C3209" s="245"/>
      <c r="D3209" s="227" t="s">
        <v>248</v>
      </c>
      <c r="E3209" s="246" t="s">
        <v>19</v>
      </c>
      <c r="F3209" s="247" t="s">
        <v>770</v>
      </c>
      <c r="G3209" s="245"/>
      <c r="H3209" s="248">
        <v>1.44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248</v>
      </c>
      <c r="AU3209" s="254" t="s">
        <v>78</v>
      </c>
      <c r="AV3209" s="14" t="s">
        <v>78</v>
      </c>
      <c r="AW3209" s="14" t="s">
        <v>32</v>
      </c>
      <c r="AX3209" s="14" t="s">
        <v>69</v>
      </c>
      <c r="AY3209" s="254" t="s">
        <v>238</v>
      </c>
    </row>
    <row r="3210" s="14" customFormat="1">
      <c r="A3210" s="14"/>
      <c r="B3210" s="244"/>
      <c r="C3210" s="245"/>
      <c r="D3210" s="227" t="s">
        <v>248</v>
      </c>
      <c r="E3210" s="246" t="s">
        <v>19</v>
      </c>
      <c r="F3210" s="247" t="s">
        <v>771</v>
      </c>
      <c r="G3210" s="245"/>
      <c r="H3210" s="248">
        <v>6.3200000000000003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248</v>
      </c>
      <c r="AU3210" s="254" t="s">
        <v>78</v>
      </c>
      <c r="AV3210" s="14" t="s">
        <v>78</v>
      </c>
      <c r="AW3210" s="14" t="s">
        <v>32</v>
      </c>
      <c r="AX3210" s="14" t="s">
        <v>69</v>
      </c>
      <c r="AY3210" s="254" t="s">
        <v>238</v>
      </c>
    </row>
    <row r="3211" s="14" customFormat="1">
      <c r="A3211" s="14"/>
      <c r="B3211" s="244"/>
      <c r="C3211" s="245"/>
      <c r="D3211" s="227" t="s">
        <v>248</v>
      </c>
      <c r="E3211" s="246" t="s">
        <v>19</v>
      </c>
      <c r="F3211" s="247" t="s">
        <v>772</v>
      </c>
      <c r="G3211" s="245"/>
      <c r="H3211" s="248">
        <v>1.44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248</v>
      </c>
      <c r="AU3211" s="254" t="s">
        <v>78</v>
      </c>
      <c r="AV3211" s="14" t="s">
        <v>78</v>
      </c>
      <c r="AW3211" s="14" t="s">
        <v>32</v>
      </c>
      <c r="AX3211" s="14" t="s">
        <v>69</v>
      </c>
      <c r="AY3211" s="254" t="s">
        <v>238</v>
      </c>
    </row>
    <row r="3212" s="14" customFormat="1">
      <c r="A3212" s="14"/>
      <c r="B3212" s="244"/>
      <c r="C3212" s="245"/>
      <c r="D3212" s="227" t="s">
        <v>248</v>
      </c>
      <c r="E3212" s="246" t="s">
        <v>19</v>
      </c>
      <c r="F3212" s="247" t="s">
        <v>773</v>
      </c>
      <c r="G3212" s="245"/>
      <c r="H3212" s="248">
        <v>4.2599999999999998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248</v>
      </c>
      <c r="AU3212" s="254" t="s">
        <v>78</v>
      </c>
      <c r="AV3212" s="14" t="s">
        <v>78</v>
      </c>
      <c r="AW3212" s="14" t="s">
        <v>32</v>
      </c>
      <c r="AX3212" s="14" t="s">
        <v>69</v>
      </c>
      <c r="AY3212" s="254" t="s">
        <v>238</v>
      </c>
    </row>
    <row r="3213" s="14" customFormat="1">
      <c r="A3213" s="14"/>
      <c r="B3213" s="244"/>
      <c r="C3213" s="245"/>
      <c r="D3213" s="227" t="s">
        <v>248</v>
      </c>
      <c r="E3213" s="246" t="s">
        <v>19</v>
      </c>
      <c r="F3213" s="247" t="s">
        <v>1303</v>
      </c>
      <c r="G3213" s="245"/>
      <c r="H3213" s="248">
        <v>1.9199999999999999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248</v>
      </c>
      <c r="AU3213" s="254" t="s">
        <v>78</v>
      </c>
      <c r="AV3213" s="14" t="s">
        <v>78</v>
      </c>
      <c r="AW3213" s="14" t="s">
        <v>32</v>
      </c>
      <c r="AX3213" s="14" t="s">
        <v>69</v>
      </c>
      <c r="AY3213" s="254" t="s">
        <v>238</v>
      </c>
    </row>
    <row r="3214" s="16" customFormat="1">
      <c r="A3214" s="16"/>
      <c r="B3214" s="266"/>
      <c r="C3214" s="267"/>
      <c r="D3214" s="227" t="s">
        <v>248</v>
      </c>
      <c r="E3214" s="268" t="s">
        <v>19</v>
      </c>
      <c r="F3214" s="269" t="s">
        <v>264</v>
      </c>
      <c r="G3214" s="267"/>
      <c r="H3214" s="270">
        <v>36.359999999999999</v>
      </c>
      <c r="I3214" s="271"/>
      <c r="J3214" s="267"/>
      <c r="K3214" s="267"/>
      <c r="L3214" s="272"/>
      <c r="M3214" s="273"/>
      <c r="N3214" s="274"/>
      <c r="O3214" s="274"/>
      <c r="P3214" s="274"/>
      <c r="Q3214" s="274"/>
      <c r="R3214" s="274"/>
      <c r="S3214" s="274"/>
      <c r="T3214" s="275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T3214" s="276" t="s">
        <v>248</v>
      </c>
      <c r="AU3214" s="276" t="s">
        <v>78</v>
      </c>
      <c r="AV3214" s="16" t="s">
        <v>109</v>
      </c>
      <c r="AW3214" s="16" t="s">
        <v>32</v>
      </c>
      <c r="AX3214" s="16" t="s">
        <v>69</v>
      </c>
      <c r="AY3214" s="276" t="s">
        <v>238</v>
      </c>
    </row>
    <row r="3215" s="13" customFormat="1">
      <c r="A3215" s="13"/>
      <c r="B3215" s="234"/>
      <c r="C3215" s="235"/>
      <c r="D3215" s="227" t="s">
        <v>248</v>
      </c>
      <c r="E3215" s="236" t="s">
        <v>19</v>
      </c>
      <c r="F3215" s="237" t="s">
        <v>774</v>
      </c>
      <c r="G3215" s="235"/>
      <c r="H3215" s="236" t="s">
        <v>19</v>
      </c>
      <c r="I3215" s="238"/>
      <c r="J3215" s="235"/>
      <c r="K3215" s="235"/>
      <c r="L3215" s="239"/>
      <c r="M3215" s="240"/>
      <c r="N3215" s="241"/>
      <c r="O3215" s="241"/>
      <c r="P3215" s="241"/>
      <c r="Q3215" s="241"/>
      <c r="R3215" s="241"/>
      <c r="S3215" s="241"/>
      <c r="T3215" s="242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3" t="s">
        <v>248</v>
      </c>
      <c r="AU3215" s="243" t="s">
        <v>78</v>
      </c>
      <c r="AV3215" s="13" t="s">
        <v>76</v>
      </c>
      <c r="AW3215" s="13" t="s">
        <v>32</v>
      </c>
      <c r="AX3215" s="13" t="s">
        <v>69</v>
      </c>
      <c r="AY3215" s="243" t="s">
        <v>238</v>
      </c>
    </row>
    <row r="3216" s="14" customFormat="1">
      <c r="A3216" s="14"/>
      <c r="B3216" s="244"/>
      <c r="C3216" s="245"/>
      <c r="D3216" s="227" t="s">
        <v>248</v>
      </c>
      <c r="E3216" s="246" t="s">
        <v>19</v>
      </c>
      <c r="F3216" s="247" t="s">
        <v>775</v>
      </c>
      <c r="G3216" s="245"/>
      <c r="H3216" s="248">
        <v>8.5800000000000001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248</v>
      </c>
      <c r="AU3216" s="254" t="s">
        <v>78</v>
      </c>
      <c r="AV3216" s="14" t="s">
        <v>78</v>
      </c>
      <c r="AW3216" s="14" t="s">
        <v>32</v>
      </c>
      <c r="AX3216" s="14" t="s">
        <v>69</v>
      </c>
      <c r="AY3216" s="254" t="s">
        <v>238</v>
      </c>
    </row>
    <row r="3217" s="14" customFormat="1">
      <c r="A3217" s="14"/>
      <c r="B3217" s="244"/>
      <c r="C3217" s="245"/>
      <c r="D3217" s="227" t="s">
        <v>248</v>
      </c>
      <c r="E3217" s="246" t="s">
        <v>19</v>
      </c>
      <c r="F3217" s="247" t="s">
        <v>776</v>
      </c>
      <c r="G3217" s="245"/>
      <c r="H3217" s="248">
        <v>0.69999999999999996</v>
      </c>
      <c r="I3217" s="249"/>
      <c r="J3217" s="245"/>
      <c r="K3217" s="245"/>
      <c r="L3217" s="250"/>
      <c r="M3217" s="251"/>
      <c r="N3217" s="252"/>
      <c r="O3217" s="252"/>
      <c r="P3217" s="252"/>
      <c r="Q3217" s="252"/>
      <c r="R3217" s="252"/>
      <c r="S3217" s="252"/>
      <c r="T3217" s="253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4" t="s">
        <v>248</v>
      </c>
      <c r="AU3217" s="254" t="s">
        <v>78</v>
      </c>
      <c r="AV3217" s="14" t="s">
        <v>78</v>
      </c>
      <c r="AW3217" s="14" t="s">
        <v>32</v>
      </c>
      <c r="AX3217" s="14" t="s">
        <v>69</v>
      </c>
      <c r="AY3217" s="254" t="s">
        <v>238</v>
      </c>
    </row>
    <row r="3218" s="14" customFormat="1">
      <c r="A3218" s="14"/>
      <c r="B3218" s="244"/>
      <c r="C3218" s="245"/>
      <c r="D3218" s="227" t="s">
        <v>248</v>
      </c>
      <c r="E3218" s="246" t="s">
        <v>19</v>
      </c>
      <c r="F3218" s="247" t="s">
        <v>777</v>
      </c>
      <c r="G3218" s="245"/>
      <c r="H3218" s="248">
        <v>1.6000000000000001</v>
      </c>
      <c r="I3218" s="249"/>
      <c r="J3218" s="245"/>
      <c r="K3218" s="245"/>
      <c r="L3218" s="250"/>
      <c r="M3218" s="251"/>
      <c r="N3218" s="252"/>
      <c r="O3218" s="252"/>
      <c r="P3218" s="252"/>
      <c r="Q3218" s="252"/>
      <c r="R3218" s="252"/>
      <c r="S3218" s="252"/>
      <c r="T3218" s="253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4" t="s">
        <v>248</v>
      </c>
      <c r="AU3218" s="254" t="s">
        <v>78</v>
      </c>
      <c r="AV3218" s="14" t="s">
        <v>78</v>
      </c>
      <c r="AW3218" s="14" t="s">
        <v>32</v>
      </c>
      <c r="AX3218" s="14" t="s">
        <v>69</v>
      </c>
      <c r="AY3218" s="254" t="s">
        <v>238</v>
      </c>
    </row>
    <row r="3219" s="14" customFormat="1">
      <c r="A3219" s="14"/>
      <c r="B3219" s="244"/>
      <c r="C3219" s="245"/>
      <c r="D3219" s="227" t="s">
        <v>248</v>
      </c>
      <c r="E3219" s="246" t="s">
        <v>19</v>
      </c>
      <c r="F3219" s="247" t="s">
        <v>778</v>
      </c>
      <c r="G3219" s="245"/>
      <c r="H3219" s="248">
        <v>7.0300000000000002</v>
      </c>
      <c r="I3219" s="249"/>
      <c r="J3219" s="245"/>
      <c r="K3219" s="245"/>
      <c r="L3219" s="250"/>
      <c r="M3219" s="251"/>
      <c r="N3219" s="252"/>
      <c r="O3219" s="252"/>
      <c r="P3219" s="252"/>
      <c r="Q3219" s="252"/>
      <c r="R3219" s="252"/>
      <c r="S3219" s="252"/>
      <c r="T3219" s="253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4" t="s">
        <v>248</v>
      </c>
      <c r="AU3219" s="254" t="s">
        <v>78</v>
      </c>
      <c r="AV3219" s="14" t="s">
        <v>78</v>
      </c>
      <c r="AW3219" s="14" t="s">
        <v>32</v>
      </c>
      <c r="AX3219" s="14" t="s">
        <v>69</v>
      </c>
      <c r="AY3219" s="254" t="s">
        <v>238</v>
      </c>
    </row>
    <row r="3220" s="16" customFormat="1">
      <c r="A3220" s="16"/>
      <c r="B3220" s="266"/>
      <c r="C3220" s="267"/>
      <c r="D3220" s="227" t="s">
        <v>248</v>
      </c>
      <c r="E3220" s="268" t="s">
        <v>19</v>
      </c>
      <c r="F3220" s="269" t="s">
        <v>541</v>
      </c>
      <c r="G3220" s="267"/>
      <c r="H3220" s="270">
        <v>17.91</v>
      </c>
      <c r="I3220" s="271"/>
      <c r="J3220" s="267"/>
      <c r="K3220" s="267"/>
      <c r="L3220" s="272"/>
      <c r="M3220" s="273"/>
      <c r="N3220" s="274"/>
      <c r="O3220" s="274"/>
      <c r="P3220" s="274"/>
      <c r="Q3220" s="274"/>
      <c r="R3220" s="274"/>
      <c r="S3220" s="274"/>
      <c r="T3220" s="275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T3220" s="276" t="s">
        <v>248</v>
      </c>
      <c r="AU3220" s="276" t="s">
        <v>78</v>
      </c>
      <c r="AV3220" s="16" t="s">
        <v>109</v>
      </c>
      <c r="AW3220" s="16" t="s">
        <v>32</v>
      </c>
      <c r="AX3220" s="16" t="s">
        <v>69</v>
      </c>
      <c r="AY3220" s="276" t="s">
        <v>238</v>
      </c>
    </row>
    <row r="3221" s="13" customFormat="1">
      <c r="A3221" s="13"/>
      <c r="B3221" s="234"/>
      <c r="C3221" s="235"/>
      <c r="D3221" s="227" t="s">
        <v>248</v>
      </c>
      <c r="E3221" s="236" t="s">
        <v>19</v>
      </c>
      <c r="F3221" s="237" t="s">
        <v>779</v>
      </c>
      <c r="G3221" s="235"/>
      <c r="H3221" s="236" t="s">
        <v>19</v>
      </c>
      <c r="I3221" s="238"/>
      <c r="J3221" s="235"/>
      <c r="K3221" s="235"/>
      <c r="L3221" s="239"/>
      <c r="M3221" s="240"/>
      <c r="N3221" s="241"/>
      <c r="O3221" s="241"/>
      <c r="P3221" s="241"/>
      <c r="Q3221" s="241"/>
      <c r="R3221" s="241"/>
      <c r="S3221" s="241"/>
      <c r="T3221" s="242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3" t="s">
        <v>248</v>
      </c>
      <c r="AU3221" s="243" t="s">
        <v>78</v>
      </c>
      <c r="AV3221" s="13" t="s">
        <v>76</v>
      </c>
      <c r="AW3221" s="13" t="s">
        <v>32</v>
      </c>
      <c r="AX3221" s="13" t="s">
        <v>69</v>
      </c>
      <c r="AY3221" s="243" t="s">
        <v>238</v>
      </c>
    </row>
    <row r="3222" s="14" customFormat="1">
      <c r="A3222" s="14"/>
      <c r="B3222" s="244"/>
      <c r="C3222" s="245"/>
      <c r="D3222" s="227" t="s">
        <v>248</v>
      </c>
      <c r="E3222" s="246" t="s">
        <v>19</v>
      </c>
      <c r="F3222" s="247" t="s">
        <v>781</v>
      </c>
      <c r="G3222" s="245"/>
      <c r="H3222" s="248">
        <v>6.5899999999999999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248</v>
      </c>
      <c r="AU3222" s="254" t="s">
        <v>78</v>
      </c>
      <c r="AV3222" s="14" t="s">
        <v>78</v>
      </c>
      <c r="AW3222" s="14" t="s">
        <v>32</v>
      </c>
      <c r="AX3222" s="14" t="s">
        <v>69</v>
      </c>
      <c r="AY3222" s="254" t="s">
        <v>238</v>
      </c>
    </row>
    <row r="3223" s="14" customFormat="1">
      <c r="A3223" s="14"/>
      <c r="B3223" s="244"/>
      <c r="C3223" s="245"/>
      <c r="D3223" s="227" t="s">
        <v>248</v>
      </c>
      <c r="E3223" s="246" t="s">
        <v>19</v>
      </c>
      <c r="F3223" s="247" t="s">
        <v>782</v>
      </c>
      <c r="G3223" s="245"/>
      <c r="H3223" s="248">
        <v>3.9500000000000002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248</v>
      </c>
      <c r="AU3223" s="254" t="s">
        <v>78</v>
      </c>
      <c r="AV3223" s="14" t="s">
        <v>78</v>
      </c>
      <c r="AW3223" s="14" t="s">
        <v>32</v>
      </c>
      <c r="AX3223" s="14" t="s">
        <v>69</v>
      </c>
      <c r="AY3223" s="254" t="s">
        <v>238</v>
      </c>
    </row>
    <row r="3224" s="16" customFormat="1">
      <c r="A3224" s="16"/>
      <c r="B3224" s="266"/>
      <c r="C3224" s="267"/>
      <c r="D3224" s="227" t="s">
        <v>248</v>
      </c>
      <c r="E3224" s="268" t="s">
        <v>19</v>
      </c>
      <c r="F3224" s="269" t="s">
        <v>550</v>
      </c>
      <c r="G3224" s="267"/>
      <c r="H3224" s="270">
        <v>10.539999999999999</v>
      </c>
      <c r="I3224" s="271"/>
      <c r="J3224" s="267"/>
      <c r="K3224" s="267"/>
      <c r="L3224" s="272"/>
      <c r="M3224" s="273"/>
      <c r="N3224" s="274"/>
      <c r="O3224" s="274"/>
      <c r="P3224" s="274"/>
      <c r="Q3224" s="274"/>
      <c r="R3224" s="274"/>
      <c r="S3224" s="274"/>
      <c r="T3224" s="275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76" t="s">
        <v>248</v>
      </c>
      <c r="AU3224" s="276" t="s">
        <v>78</v>
      </c>
      <c r="AV3224" s="16" t="s">
        <v>109</v>
      </c>
      <c r="AW3224" s="16" t="s">
        <v>32</v>
      </c>
      <c r="AX3224" s="16" t="s">
        <v>69</v>
      </c>
      <c r="AY3224" s="276" t="s">
        <v>238</v>
      </c>
    </row>
    <row r="3225" s="15" customFormat="1">
      <c r="A3225" s="15"/>
      <c r="B3225" s="255"/>
      <c r="C3225" s="256"/>
      <c r="D3225" s="227" t="s">
        <v>248</v>
      </c>
      <c r="E3225" s="257" t="s">
        <v>19</v>
      </c>
      <c r="F3225" s="258" t="s">
        <v>253</v>
      </c>
      <c r="G3225" s="256"/>
      <c r="H3225" s="259">
        <v>64.810000000000002</v>
      </c>
      <c r="I3225" s="260"/>
      <c r="J3225" s="256"/>
      <c r="K3225" s="256"/>
      <c r="L3225" s="261"/>
      <c r="M3225" s="262"/>
      <c r="N3225" s="263"/>
      <c r="O3225" s="263"/>
      <c r="P3225" s="263"/>
      <c r="Q3225" s="263"/>
      <c r="R3225" s="263"/>
      <c r="S3225" s="263"/>
      <c r="T3225" s="264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65" t="s">
        <v>248</v>
      </c>
      <c r="AU3225" s="265" t="s">
        <v>78</v>
      </c>
      <c r="AV3225" s="15" t="s">
        <v>244</v>
      </c>
      <c r="AW3225" s="15" t="s">
        <v>32</v>
      </c>
      <c r="AX3225" s="15" t="s">
        <v>76</v>
      </c>
      <c r="AY3225" s="265" t="s">
        <v>238</v>
      </c>
    </row>
    <row r="3226" s="2" customFormat="1" ht="24.15" customHeight="1">
      <c r="A3226" s="39"/>
      <c r="B3226" s="40"/>
      <c r="C3226" s="214" t="s">
        <v>2175</v>
      </c>
      <c r="D3226" s="214" t="s">
        <v>240</v>
      </c>
      <c r="E3226" s="215" t="s">
        <v>2856</v>
      </c>
      <c r="F3226" s="216" t="s">
        <v>2857</v>
      </c>
      <c r="G3226" s="217" t="s">
        <v>112</v>
      </c>
      <c r="H3226" s="218">
        <v>411.12</v>
      </c>
      <c r="I3226" s="219"/>
      <c r="J3226" s="220">
        <f>ROUND(I3226*H3226,2)</f>
        <v>0</v>
      </c>
      <c r="K3226" s="216" t="s">
        <v>243</v>
      </c>
      <c r="L3226" s="45"/>
      <c r="M3226" s="221" t="s">
        <v>19</v>
      </c>
      <c r="N3226" s="222" t="s">
        <v>40</v>
      </c>
      <c r="O3226" s="85"/>
      <c r="P3226" s="223">
        <f>O3226*H3226</f>
        <v>0</v>
      </c>
      <c r="Q3226" s="223">
        <v>0.0063</v>
      </c>
      <c r="R3226" s="223">
        <f>Q3226*H3226</f>
        <v>2.5900560000000001</v>
      </c>
      <c r="S3226" s="223">
        <v>0</v>
      </c>
      <c r="T3226" s="224">
        <f>S3226*H3226</f>
        <v>0</v>
      </c>
      <c r="U3226" s="39"/>
      <c r="V3226" s="39"/>
      <c r="W3226" s="39"/>
      <c r="X3226" s="39"/>
      <c r="Y3226" s="39"/>
      <c r="Z3226" s="39"/>
      <c r="AA3226" s="39"/>
      <c r="AB3226" s="39"/>
      <c r="AC3226" s="39"/>
      <c r="AD3226" s="39"/>
      <c r="AE3226" s="39"/>
      <c r="AR3226" s="225" t="s">
        <v>295</v>
      </c>
      <c r="AT3226" s="225" t="s">
        <v>240</v>
      </c>
      <c r="AU3226" s="225" t="s">
        <v>78</v>
      </c>
      <c r="AY3226" s="18" t="s">
        <v>238</v>
      </c>
      <c r="BE3226" s="226">
        <f>IF(N3226="základní",J3226,0)</f>
        <v>0</v>
      </c>
      <c r="BF3226" s="226">
        <f>IF(N3226="snížená",J3226,0)</f>
        <v>0</v>
      </c>
      <c r="BG3226" s="226">
        <f>IF(N3226="zákl. přenesená",J3226,0)</f>
        <v>0</v>
      </c>
      <c r="BH3226" s="226">
        <f>IF(N3226="sníž. přenesená",J3226,0)</f>
        <v>0</v>
      </c>
      <c r="BI3226" s="226">
        <f>IF(N3226="nulová",J3226,0)</f>
        <v>0</v>
      </c>
      <c r="BJ3226" s="18" t="s">
        <v>76</v>
      </c>
      <c r="BK3226" s="226">
        <f>ROUND(I3226*H3226,2)</f>
        <v>0</v>
      </c>
      <c r="BL3226" s="18" t="s">
        <v>295</v>
      </c>
      <c r="BM3226" s="225" t="s">
        <v>2858</v>
      </c>
    </row>
    <row r="3227" s="2" customFormat="1">
      <c r="A3227" s="39"/>
      <c r="B3227" s="40"/>
      <c r="C3227" s="41"/>
      <c r="D3227" s="227" t="s">
        <v>245</v>
      </c>
      <c r="E3227" s="41"/>
      <c r="F3227" s="228" t="s">
        <v>2857</v>
      </c>
      <c r="G3227" s="41"/>
      <c r="H3227" s="41"/>
      <c r="I3227" s="229"/>
      <c r="J3227" s="41"/>
      <c r="K3227" s="41"/>
      <c r="L3227" s="45"/>
      <c r="M3227" s="230"/>
      <c r="N3227" s="231"/>
      <c r="O3227" s="85"/>
      <c r="P3227" s="85"/>
      <c r="Q3227" s="85"/>
      <c r="R3227" s="85"/>
      <c r="S3227" s="85"/>
      <c r="T3227" s="86"/>
      <c r="U3227" s="39"/>
      <c r="V3227" s="39"/>
      <c r="W3227" s="39"/>
      <c r="X3227" s="39"/>
      <c r="Y3227" s="39"/>
      <c r="Z3227" s="39"/>
      <c r="AA3227" s="39"/>
      <c r="AB3227" s="39"/>
      <c r="AC3227" s="39"/>
      <c r="AD3227" s="39"/>
      <c r="AE3227" s="39"/>
      <c r="AT3227" s="18" t="s">
        <v>245</v>
      </c>
      <c r="AU3227" s="18" t="s">
        <v>78</v>
      </c>
    </row>
    <row r="3228" s="2" customFormat="1">
      <c r="A3228" s="39"/>
      <c r="B3228" s="40"/>
      <c r="C3228" s="41"/>
      <c r="D3228" s="232" t="s">
        <v>246</v>
      </c>
      <c r="E3228" s="41"/>
      <c r="F3228" s="233" t="s">
        <v>2859</v>
      </c>
      <c r="G3228" s="41"/>
      <c r="H3228" s="41"/>
      <c r="I3228" s="229"/>
      <c r="J3228" s="41"/>
      <c r="K3228" s="41"/>
      <c r="L3228" s="45"/>
      <c r="M3228" s="230"/>
      <c r="N3228" s="231"/>
      <c r="O3228" s="85"/>
      <c r="P3228" s="85"/>
      <c r="Q3228" s="85"/>
      <c r="R3228" s="85"/>
      <c r="S3228" s="85"/>
      <c r="T3228" s="86"/>
      <c r="U3228" s="39"/>
      <c r="V3228" s="39"/>
      <c r="W3228" s="39"/>
      <c r="X3228" s="39"/>
      <c r="Y3228" s="39"/>
      <c r="Z3228" s="39"/>
      <c r="AA3228" s="39"/>
      <c r="AB3228" s="39"/>
      <c r="AC3228" s="39"/>
      <c r="AD3228" s="39"/>
      <c r="AE3228" s="39"/>
      <c r="AT3228" s="18" t="s">
        <v>246</v>
      </c>
      <c r="AU3228" s="18" t="s">
        <v>78</v>
      </c>
    </row>
    <row r="3229" s="13" customFormat="1">
      <c r="A3229" s="13"/>
      <c r="B3229" s="234"/>
      <c r="C3229" s="235"/>
      <c r="D3229" s="227" t="s">
        <v>248</v>
      </c>
      <c r="E3229" s="236" t="s">
        <v>19</v>
      </c>
      <c r="F3229" s="237" t="s">
        <v>321</v>
      </c>
      <c r="G3229" s="235"/>
      <c r="H3229" s="236" t="s">
        <v>19</v>
      </c>
      <c r="I3229" s="238"/>
      <c r="J3229" s="235"/>
      <c r="K3229" s="235"/>
      <c r="L3229" s="239"/>
      <c r="M3229" s="240"/>
      <c r="N3229" s="241"/>
      <c r="O3229" s="241"/>
      <c r="P3229" s="241"/>
      <c r="Q3229" s="241"/>
      <c r="R3229" s="241"/>
      <c r="S3229" s="241"/>
      <c r="T3229" s="242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3" t="s">
        <v>248</v>
      </c>
      <c r="AU3229" s="243" t="s">
        <v>78</v>
      </c>
      <c r="AV3229" s="13" t="s">
        <v>76</v>
      </c>
      <c r="AW3229" s="13" t="s">
        <v>32</v>
      </c>
      <c r="AX3229" s="13" t="s">
        <v>69</v>
      </c>
      <c r="AY3229" s="243" t="s">
        <v>238</v>
      </c>
    </row>
    <row r="3230" s="14" customFormat="1">
      <c r="A3230" s="14"/>
      <c r="B3230" s="244"/>
      <c r="C3230" s="245"/>
      <c r="D3230" s="227" t="s">
        <v>248</v>
      </c>
      <c r="E3230" s="246" t="s">
        <v>19</v>
      </c>
      <c r="F3230" s="247" t="s">
        <v>155</v>
      </c>
      <c r="G3230" s="245"/>
      <c r="H3230" s="248">
        <v>411.12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248</v>
      </c>
      <c r="AU3230" s="254" t="s">
        <v>78</v>
      </c>
      <c r="AV3230" s="14" t="s">
        <v>78</v>
      </c>
      <c r="AW3230" s="14" t="s">
        <v>32</v>
      </c>
      <c r="AX3230" s="14" t="s">
        <v>69</v>
      </c>
      <c r="AY3230" s="254" t="s">
        <v>238</v>
      </c>
    </row>
    <row r="3231" s="15" customFormat="1">
      <c r="A3231" s="15"/>
      <c r="B3231" s="255"/>
      <c r="C3231" s="256"/>
      <c r="D3231" s="227" t="s">
        <v>248</v>
      </c>
      <c r="E3231" s="257" t="s">
        <v>19</v>
      </c>
      <c r="F3231" s="258" t="s">
        <v>253</v>
      </c>
      <c r="G3231" s="256"/>
      <c r="H3231" s="259">
        <v>411.12</v>
      </c>
      <c r="I3231" s="260"/>
      <c r="J3231" s="256"/>
      <c r="K3231" s="256"/>
      <c r="L3231" s="261"/>
      <c r="M3231" s="262"/>
      <c r="N3231" s="263"/>
      <c r="O3231" s="263"/>
      <c r="P3231" s="263"/>
      <c r="Q3231" s="263"/>
      <c r="R3231" s="263"/>
      <c r="S3231" s="263"/>
      <c r="T3231" s="264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65" t="s">
        <v>248</v>
      </c>
      <c r="AU3231" s="265" t="s">
        <v>78</v>
      </c>
      <c r="AV3231" s="15" t="s">
        <v>244</v>
      </c>
      <c r="AW3231" s="15" t="s">
        <v>32</v>
      </c>
      <c r="AX3231" s="15" t="s">
        <v>76</v>
      </c>
      <c r="AY3231" s="265" t="s">
        <v>238</v>
      </c>
    </row>
    <row r="3232" s="2" customFormat="1" ht="33" customHeight="1">
      <c r="A3232" s="39"/>
      <c r="B3232" s="40"/>
      <c r="C3232" s="277" t="s">
        <v>2860</v>
      </c>
      <c r="D3232" s="277" t="s">
        <v>425</v>
      </c>
      <c r="E3232" s="278" t="s">
        <v>2861</v>
      </c>
      <c r="F3232" s="279" t="s">
        <v>2862</v>
      </c>
      <c r="G3232" s="280" t="s">
        <v>112</v>
      </c>
      <c r="H3232" s="281">
        <v>452.23200000000003</v>
      </c>
      <c r="I3232" s="282"/>
      <c r="J3232" s="283">
        <f>ROUND(I3232*H3232,2)</f>
        <v>0</v>
      </c>
      <c r="K3232" s="279" t="s">
        <v>243</v>
      </c>
      <c r="L3232" s="284"/>
      <c r="M3232" s="285" t="s">
        <v>19</v>
      </c>
      <c r="N3232" s="286" t="s">
        <v>40</v>
      </c>
      <c r="O3232" s="85"/>
      <c r="P3232" s="223">
        <f>O3232*H3232</f>
        <v>0</v>
      </c>
      <c r="Q3232" s="223">
        <v>0.019199999999999998</v>
      </c>
      <c r="R3232" s="223">
        <f>Q3232*H3232</f>
        <v>8.6828544000000001</v>
      </c>
      <c r="S3232" s="223">
        <v>0</v>
      </c>
      <c r="T3232" s="224">
        <f>S3232*H3232</f>
        <v>0</v>
      </c>
      <c r="U3232" s="39"/>
      <c r="V3232" s="39"/>
      <c r="W3232" s="39"/>
      <c r="X3232" s="39"/>
      <c r="Y3232" s="39"/>
      <c r="Z3232" s="39"/>
      <c r="AA3232" s="39"/>
      <c r="AB3232" s="39"/>
      <c r="AC3232" s="39"/>
      <c r="AD3232" s="39"/>
      <c r="AE3232" s="39"/>
      <c r="AR3232" s="225" t="s">
        <v>371</v>
      </c>
      <c r="AT3232" s="225" t="s">
        <v>425</v>
      </c>
      <c r="AU3232" s="225" t="s">
        <v>78</v>
      </c>
      <c r="AY3232" s="18" t="s">
        <v>238</v>
      </c>
      <c r="BE3232" s="226">
        <f>IF(N3232="základní",J3232,0)</f>
        <v>0</v>
      </c>
      <c r="BF3232" s="226">
        <f>IF(N3232="snížená",J3232,0)</f>
        <v>0</v>
      </c>
      <c r="BG3232" s="226">
        <f>IF(N3232="zákl. přenesená",J3232,0)</f>
        <v>0</v>
      </c>
      <c r="BH3232" s="226">
        <f>IF(N3232="sníž. přenesená",J3232,0)</f>
        <v>0</v>
      </c>
      <c r="BI3232" s="226">
        <f>IF(N3232="nulová",J3232,0)</f>
        <v>0</v>
      </c>
      <c r="BJ3232" s="18" t="s">
        <v>76</v>
      </c>
      <c r="BK3232" s="226">
        <f>ROUND(I3232*H3232,2)</f>
        <v>0</v>
      </c>
      <c r="BL3232" s="18" t="s">
        <v>295</v>
      </c>
      <c r="BM3232" s="225" t="s">
        <v>2863</v>
      </c>
    </row>
    <row r="3233" s="2" customFormat="1">
      <c r="A3233" s="39"/>
      <c r="B3233" s="40"/>
      <c r="C3233" s="41"/>
      <c r="D3233" s="227" t="s">
        <v>245</v>
      </c>
      <c r="E3233" s="41"/>
      <c r="F3233" s="228" t="s">
        <v>2862</v>
      </c>
      <c r="G3233" s="41"/>
      <c r="H3233" s="41"/>
      <c r="I3233" s="229"/>
      <c r="J3233" s="41"/>
      <c r="K3233" s="41"/>
      <c r="L3233" s="45"/>
      <c r="M3233" s="230"/>
      <c r="N3233" s="231"/>
      <c r="O3233" s="85"/>
      <c r="P3233" s="85"/>
      <c r="Q3233" s="85"/>
      <c r="R3233" s="85"/>
      <c r="S3233" s="85"/>
      <c r="T3233" s="86"/>
      <c r="U3233" s="39"/>
      <c r="V3233" s="39"/>
      <c r="W3233" s="39"/>
      <c r="X3233" s="39"/>
      <c r="Y3233" s="39"/>
      <c r="Z3233" s="39"/>
      <c r="AA3233" s="39"/>
      <c r="AB3233" s="39"/>
      <c r="AC3233" s="39"/>
      <c r="AD3233" s="39"/>
      <c r="AE3233" s="39"/>
      <c r="AT3233" s="18" t="s">
        <v>245</v>
      </c>
      <c r="AU3233" s="18" t="s">
        <v>78</v>
      </c>
    </row>
    <row r="3234" s="13" customFormat="1">
      <c r="A3234" s="13"/>
      <c r="B3234" s="234"/>
      <c r="C3234" s="235"/>
      <c r="D3234" s="227" t="s">
        <v>248</v>
      </c>
      <c r="E3234" s="236" t="s">
        <v>19</v>
      </c>
      <c r="F3234" s="237" t="s">
        <v>321</v>
      </c>
      <c r="G3234" s="235"/>
      <c r="H3234" s="236" t="s">
        <v>19</v>
      </c>
      <c r="I3234" s="238"/>
      <c r="J3234" s="235"/>
      <c r="K3234" s="235"/>
      <c r="L3234" s="239"/>
      <c r="M3234" s="240"/>
      <c r="N3234" s="241"/>
      <c r="O3234" s="241"/>
      <c r="P3234" s="241"/>
      <c r="Q3234" s="241"/>
      <c r="R3234" s="241"/>
      <c r="S3234" s="241"/>
      <c r="T3234" s="242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3" t="s">
        <v>248</v>
      </c>
      <c r="AU3234" s="243" t="s">
        <v>78</v>
      </c>
      <c r="AV3234" s="13" t="s">
        <v>76</v>
      </c>
      <c r="AW3234" s="13" t="s">
        <v>32</v>
      </c>
      <c r="AX3234" s="13" t="s">
        <v>69</v>
      </c>
      <c r="AY3234" s="243" t="s">
        <v>238</v>
      </c>
    </row>
    <row r="3235" s="14" customFormat="1">
      <c r="A3235" s="14"/>
      <c r="B3235" s="244"/>
      <c r="C3235" s="245"/>
      <c r="D3235" s="227" t="s">
        <v>248</v>
      </c>
      <c r="E3235" s="246" t="s">
        <v>19</v>
      </c>
      <c r="F3235" s="247" t="s">
        <v>2864</v>
      </c>
      <c r="G3235" s="245"/>
      <c r="H3235" s="248">
        <v>452.23200000000003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248</v>
      </c>
      <c r="AU3235" s="254" t="s">
        <v>78</v>
      </c>
      <c r="AV3235" s="14" t="s">
        <v>78</v>
      </c>
      <c r="AW3235" s="14" t="s">
        <v>32</v>
      </c>
      <c r="AX3235" s="14" t="s">
        <v>69</v>
      </c>
      <c r="AY3235" s="254" t="s">
        <v>238</v>
      </c>
    </row>
    <row r="3236" s="15" customFormat="1">
      <c r="A3236" s="15"/>
      <c r="B3236" s="255"/>
      <c r="C3236" s="256"/>
      <c r="D3236" s="227" t="s">
        <v>248</v>
      </c>
      <c r="E3236" s="257" t="s">
        <v>19</v>
      </c>
      <c r="F3236" s="258" t="s">
        <v>253</v>
      </c>
      <c r="G3236" s="256"/>
      <c r="H3236" s="259">
        <v>452.23200000000003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248</v>
      </c>
      <c r="AU3236" s="265" t="s">
        <v>78</v>
      </c>
      <c r="AV3236" s="15" t="s">
        <v>244</v>
      </c>
      <c r="AW3236" s="15" t="s">
        <v>32</v>
      </c>
      <c r="AX3236" s="15" t="s">
        <v>76</v>
      </c>
      <c r="AY3236" s="265" t="s">
        <v>238</v>
      </c>
    </row>
    <row r="3237" s="2" customFormat="1" ht="24.15" customHeight="1">
      <c r="A3237" s="39"/>
      <c r="B3237" s="40"/>
      <c r="C3237" s="214" t="s">
        <v>2180</v>
      </c>
      <c r="D3237" s="214" t="s">
        <v>240</v>
      </c>
      <c r="E3237" s="215" t="s">
        <v>2865</v>
      </c>
      <c r="F3237" s="216" t="s">
        <v>2866</v>
      </c>
      <c r="G3237" s="217" t="s">
        <v>112</v>
      </c>
      <c r="H3237" s="218">
        <v>95.400000000000006</v>
      </c>
      <c r="I3237" s="219"/>
      <c r="J3237" s="220">
        <f>ROUND(I3237*H3237,2)</f>
        <v>0</v>
      </c>
      <c r="K3237" s="216" t="s">
        <v>243</v>
      </c>
      <c r="L3237" s="45"/>
      <c r="M3237" s="221" t="s">
        <v>19</v>
      </c>
      <c r="N3237" s="222" t="s">
        <v>40</v>
      </c>
      <c r="O3237" s="85"/>
      <c r="P3237" s="223">
        <f>O3237*H3237</f>
        <v>0</v>
      </c>
      <c r="Q3237" s="223">
        <v>0</v>
      </c>
      <c r="R3237" s="223">
        <f>Q3237*H3237</f>
        <v>0</v>
      </c>
      <c r="S3237" s="223">
        <v>0</v>
      </c>
      <c r="T3237" s="224">
        <f>S3237*H3237</f>
        <v>0</v>
      </c>
      <c r="U3237" s="39"/>
      <c r="V3237" s="39"/>
      <c r="W3237" s="39"/>
      <c r="X3237" s="39"/>
      <c r="Y3237" s="39"/>
      <c r="Z3237" s="39"/>
      <c r="AA3237" s="39"/>
      <c r="AB3237" s="39"/>
      <c r="AC3237" s="39"/>
      <c r="AD3237" s="39"/>
      <c r="AE3237" s="39"/>
      <c r="AR3237" s="225" t="s">
        <v>295</v>
      </c>
      <c r="AT3237" s="225" t="s">
        <v>240</v>
      </c>
      <c r="AU3237" s="225" t="s">
        <v>78</v>
      </c>
      <c r="AY3237" s="18" t="s">
        <v>238</v>
      </c>
      <c r="BE3237" s="226">
        <f>IF(N3237="základní",J3237,0)</f>
        <v>0</v>
      </c>
      <c r="BF3237" s="226">
        <f>IF(N3237="snížená",J3237,0)</f>
        <v>0</v>
      </c>
      <c r="BG3237" s="226">
        <f>IF(N3237="zákl. přenesená",J3237,0)</f>
        <v>0</v>
      </c>
      <c r="BH3237" s="226">
        <f>IF(N3237="sníž. přenesená",J3237,0)</f>
        <v>0</v>
      </c>
      <c r="BI3237" s="226">
        <f>IF(N3237="nulová",J3237,0)</f>
        <v>0</v>
      </c>
      <c r="BJ3237" s="18" t="s">
        <v>76</v>
      </c>
      <c r="BK3237" s="226">
        <f>ROUND(I3237*H3237,2)</f>
        <v>0</v>
      </c>
      <c r="BL3237" s="18" t="s">
        <v>295</v>
      </c>
      <c r="BM3237" s="225" t="s">
        <v>2867</v>
      </c>
    </row>
    <row r="3238" s="2" customFormat="1">
      <c r="A3238" s="39"/>
      <c r="B3238" s="40"/>
      <c r="C3238" s="41"/>
      <c r="D3238" s="227" t="s">
        <v>245</v>
      </c>
      <c r="E3238" s="41"/>
      <c r="F3238" s="228" t="s">
        <v>2866</v>
      </c>
      <c r="G3238" s="41"/>
      <c r="H3238" s="41"/>
      <c r="I3238" s="229"/>
      <c r="J3238" s="41"/>
      <c r="K3238" s="41"/>
      <c r="L3238" s="45"/>
      <c r="M3238" s="230"/>
      <c r="N3238" s="231"/>
      <c r="O3238" s="85"/>
      <c r="P3238" s="85"/>
      <c r="Q3238" s="85"/>
      <c r="R3238" s="85"/>
      <c r="S3238" s="85"/>
      <c r="T3238" s="86"/>
      <c r="U3238" s="39"/>
      <c r="V3238" s="39"/>
      <c r="W3238" s="39"/>
      <c r="X3238" s="39"/>
      <c r="Y3238" s="39"/>
      <c r="Z3238" s="39"/>
      <c r="AA3238" s="39"/>
      <c r="AB3238" s="39"/>
      <c r="AC3238" s="39"/>
      <c r="AD3238" s="39"/>
      <c r="AE3238" s="39"/>
      <c r="AT3238" s="18" t="s">
        <v>245</v>
      </c>
      <c r="AU3238" s="18" t="s">
        <v>78</v>
      </c>
    </row>
    <row r="3239" s="2" customFormat="1">
      <c r="A3239" s="39"/>
      <c r="B3239" s="40"/>
      <c r="C3239" s="41"/>
      <c r="D3239" s="232" t="s">
        <v>246</v>
      </c>
      <c r="E3239" s="41"/>
      <c r="F3239" s="233" t="s">
        <v>2868</v>
      </c>
      <c r="G3239" s="41"/>
      <c r="H3239" s="41"/>
      <c r="I3239" s="229"/>
      <c r="J3239" s="41"/>
      <c r="K3239" s="41"/>
      <c r="L3239" s="45"/>
      <c r="M3239" s="230"/>
      <c r="N3239" s="231"/>
      <c r="O3239" s="85"/>
      <c r="P3239" s="85"/>
      <c r="Q3239" s="85"/>
      <c r="R3239" s="85"/>
      <c r="S3239" s="85"/>
      <c r="T3239" s="86"/>
      <c r="U3239" s="39"/>
      <c r="V3239" s="39"/>
      <c r="W3239" s="39"/>
      <c r="X3239" s="39"/>
      <c r="Y3239" s="39"/>
      <c r="Z3239" s="39"/>
      <c r="AA3239" s="39"/>
      <c r="AB3239" s="39"/>
      <c r="AC3239" s="39"/>
      <c r="AD3239" s="39"/>
      <c r="AE3239" s="39"/>
      <c r="AT3239" s="18" t="s">
        <v>246</v>
      </c>
      <c r="AU3239" s="18" t="s">
        <v>78</v>
      </c>
    </row>
    <row r="3240" s="13" customFormat="1">
      <c r="A3240" s="13"/>
      <c r="B3240" s="234"/>
      <c r="C3240" s="235"/>
      <c r="D3240" s="227" t="s">
        <v>248</v>
      </c>
      <c r="E3240" s="236" t="s">
        <v>19</v>
      </c>
      <c r="F3240" s="237" t="s">
        <v>533</v>
      </c>
      <c r="G3240" s="235"/>
      <c r="H3240" s="236" t="s">
        <v>19</v>
      </c>
      <c r="I3240" s="238"/>
      <c r="J3240" s="235"/>
      <c r="K3240" s="235"/>
      <c r="L3240" s="239"/>
      <c r="M3240" s="240"/>
      <c r="N3240" s="241"/>
      <c r="O3240" s="241"/>
      <c r="P3240" s="241"/>
      <c r="Q3240" s="241"/>
      <c r="R3240" s="241"/>
      <c r="S3240" s="241"/>
      <c r="T3240" s="242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3" t="s">
        <v>248</v>
      </c>
      <c r="AU3240" s="243" t="s">
        <v>78</v>
      </c>
      <c r="AV3240" s="13" t="s">
        <v>76</v>
      </c>
      <c r="AW3240" s="13" t="s">
        <v>32</v>
      </c>
      <c r="AX3240" s="13" t="s">
        <v>69</v>
      </c>
      <c r="AY3240" s="243" t="s">
        <v>238</v>
      </c>
    </row>
    <row r="3241" s="14" customFormat="1">
      <c r="A3241" s="14"/>
      <c r="B3241" s="244"/>
      <c r="C3241" s="245"/>
      <c r="D3241" s="227" t="s">
        <v>248</v>
      </c>
      <c r="E3241" s="246" t="s">
        <v>19</v>
      </c>
      <c r="F3241" s="247" t="s">
        <v>2706</v>
      </c>
      <c r="G3241" s="245"/>
      <c r="H3241" s="248">
        <v>3.3799999999999999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248</v>
      </c>
      <c r="AU3241" s="254" t="s">
        <v>78</v>
      </c>
      <c r="AV3241" s="14" t="s">
        <v>78</v>
      </c>
      <c r="AW3241" s="14" t="s">
        <v>32</v>
      </c>
      <c r="AX3241" s="14" t="s">
        <v>69</v>
      </c>
      <c r="AY3241" s="254" t="s">
        <v>238</v>
      </c>
    </row>
    <row r="3242" s="14" customFormat="1">
      <c r="A3242" s="14"/>
      <c r="B3242" s="244"/>
      <c r="C3242" s="245"/>
      <c r="D3242" s="227" t="s">
        <v>248</v>
      </c>
      <c r="E3242" s="246" t="s">
        <v>19</v>
      </c>
      <c r="F3242" s="247" t="s">
        <v>2710</v>
      </c>
      <c r="G3242" s="245"/>
      <c r="H3242" s="248">
        <v>2.27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248</v>
      </c>
      <c r="AU3242" s="254" t="s">
        <v>78</v>
      </c>
      <c r="AV3242" s="14" t="s">
        <v>78</v>
      </c>
      <c r="AW3242" s="14" t="s">
        <v>32</v>
      </c>
      <c r="AX3242" s="14" t="s">
        <v>69</v>
      </c>
      <c r="AY3242" s="254" t="s">
        <v>238</v>
      </c>
    </row>
    <row r="3243" s="14" customFormat="1">
      <c r="A3243" s="14"/>
      <c r="B3243" s="244"/>
      <c r="C3243" s="245"/>
      <c r="D3243" s="227" t="s">
        <v>248</v>
      </c>
      <c r="E3243" s="246" t="s">
        <v>19</v>
      </c>
      <c r="F3243" s="247" t="s">
        <v>2711</v>
      </c>
      <c r="G3243" s="245"/>
      <c r="H3243" s="248">
        <v>4.1900000000000004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248</v>
      </c>
      <c r="AU3243" s="254" t="s">
        <v>78</v>
      </c>
      <c r="AV3243" s="14" t="s">
        <v>78</v>
      </c>
      <c r="AW3243" s="14" t="s">
        <v>32</v>
      </c>
      <c r="AX3243" s="14" t="s">
        <v>69</v>
      </c>
      <c r="AY3243" s="254" t="s">
        <v>238</v>
      </c>
    </row>
    <row r="3244" s="14" customFormat="1">
      <c r="A3244" s="14"/>
      <c r="B3244" s="244"/>
      <c r="C3244" s="245"/>
      <c r="D3244" s="227" t="s">
        <v>248</v>
      </c>
      <c r="E3244" s="246" t="s">
        <v>19</v>
      </c>
      <c r="F3244" s="247" t="s">
        <v>2712</v>
      </c>
      <c r="G3244" s="245"/>
      <c r="H3244" s="248">
        <v>1.71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248</v>
      </c>
      <c r="AU3244" s="254" t="s">
        <v>78</v>
      </c>
      <c r="AV3244" s="14" t="s">
        <v>78</v>
      </c>
      <c r="AW3244" s="14" t="s">
        <v>32</v>
      </c>
      <c r="AX3244" s="14" t="s">
        <v>69</v>
      </c>
      <c r="AY3244" s="254" t="s">
        <v>238</v>
      </c>
    </row>
    <row r="3245" s="14" customFormat="1">
      <c r="A3245" s="14"/>
      <c r="B3245" s="244"/>
      <c r="C3245" s="245"/>
      <c r="D3245" s="227" t="s">
        <v>248</v>
      </c>
      <c r="E3245" s="246" t="s">
        <v>19</v>
      </c>
      <c r="F3245" s="247" t="s">
        <v>2715</v>
      </c>
      <c r="G3245" s="245"/>
      <c r="H3245" s="248">
        <v>1.97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248</v>
      </c>
      <c r="AU3245" s="254" t="s">
        <v>78</v>
      </c>
      <c r="AV3245" s="14" t="s">
        <v>78</v>
      </c>
      <c r="AW3245" s="14" t="s">
        <v>32</v>
      </c>
      <c r="AX3245" s="14" t="s">
        <v>69</v>
      </c>
      <c r="AY3245" s="254" t="s">
        <v>238</v>
      </c>
    </row>
    <row r="3246" s="14" customFormat="1">
      <c r="A3246" s="14"/>
      <c r="B3246" s="244"/>
      <c r="C3246" s="245"/>
      <c r="D3246" s="227" t="s">
        <v>248</v>
      </c>
      <c r="E3246" s="246" t="s">
        <v>19</v>
      </c>
      <c r="F3246" s="247" t="s">
        <v>2716</v>
      </c>
      <c r="G3246" s="245"/>
      <c r="H3246" s="248">
        <v>2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248</v>
      </c>
      <c r="AU3246" s="254" t="s">
        <v>78</v>
      </c>
      <c r="AV3246" s="14" t="s">
        <v>78</v>
      </c>
      <c r="AW3246" s="14" t="s">
        <v>32</v>
      </c>
      <c r="AX3246" s="14" t="s">
        <v>69</v>
      </c>
      <c r="AY3246" s="254" t="s">
        <v>238</v>
      </c>
    </row>
    <row r="3247" s="14" customFormat="1">
      <c r="A3247" s="14"/>
      <c r="B3247" s="244"/>
      <c r="C3247" s="245"/>
      <c r="D3247" s="227" t="s">
        <v>248</v>
      </c>
      <c r="E3247" s="246" t="s">
        <v>19</v>
      </c>
      <c r="F3247" s="247" t="s">
        <v>2718</v>
      </c>
      <c r="G3247" s="245"/>
      <c r="H3247" s="248">
        <v>4.5999999999999996</v>
      </c>
      <c r="I3247" s="249"/>
      <c r="J3247" s="245"/>
      <c r="K3247" s="245"/>
      <c r="L3247" s="250"/>
      <c r="M3247" s="251"/>
      <c r="N3247" s="252"/>
      <c r="O3247" s="252"/>
      <c r="P3247" s="252"/>
      <c r="Q3247" s="252"/>
      <c r="R3247" s="252"/>
      <c r="S3247" s="252"/>
      <c r="T3247" s="253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4" t="s">
        <v>248</v>
      </c>
      <c r="AU3247" s="254" t="s">
        <v>78</v>
      </c>
      <c r="AV3247" s="14" t="s">
        <v>78</v>
      </c>
      <c r="AW3247" s="14" t="s">
        <v>32</v>
      </c>
      <c r="AX3247" s="14" t="s">
        <v>69</v>
      </c>
      <c r="AY3247" s="254" t="s">
        <v>238</v>
      </c>
    </row>
    <row r="3248" s="14" customFormat="1">
      <c r="A3248" s="14"/>
      <c r="B3248" s="244"/>
      <c r="C3248" s="245"/>
      <c r="D3248" s="227" t="s">
        <v>248</v>
      </c>
      <c r="E3248" s="246" t="s">
        <v>19</v>
      </c>
      <c r="F3248" s="247" t="s">
        <v>2719</v>
      </c>
      <c r="G3248" s="245"/>
      <c r="H3248" s="248">
        <v>4.5999999999999996</v>
      </c>
      <c r="I3248" s="249"/>
      <c r="J3248" s="245"/>
      <c r="K3248" s="245"/>
      <c r="L3248" s="250"/>
      <c r="M3248" s="251"/>
      <c r="N3248" s="252"/>
      <c r="O3248" s="252"/>
      <c r="P3248" s="252"/>
      <c r="Q3248" s="252"/>
      <c r="R3248" s="252"/>
      <c r="S3248" s="252"/>
      <c r="T3248" s="253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4" t="s">
        <v>248</v>
      </c>
      <c r="AU3248" s="254" t="s">
        <v>78</v>
      </c>
      <c r="AV3248" s="14" t="s">
        <v>78</v>
      </c>
      <c r="AW3248" s="14" t="s">
        <v>32</v>
      </c>
      <c r="AX3248" s="14" t="s">
        <v>69</v>
      </c>
      <c r="AY3248" s="254" t="s">
        <v>238</v>
      </c>
    </row>
    <row r="3249" s="14" customFormat="1">
      <c r="A3249" s="14"/>
      <c r="B3249" s="244"/>
      <c r="C3249" s="245"/>
      <c r="D3249" s="227" t="s">
        <v>248</v>
      </c>
      <c r="E3249" s="246" t="s">
        <v>19</v>
      </c>
      <c r="F3249" s="247" t="s">
        <v>2720</v>
      </c>
      <c r="G3249" s="245"/>
      <c r="H3249" s="248">
        <v>1.4299999999999999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248</v>
      </c>
      <c r="AU3249" s="254" t="s">
        <v>78</v>
      </c>
      <c r="AV3249" s="14" t="s">
        <v>78</v>
      </c>
      <c r="AW3249" s="14" t="s">
        <v>32</v>
      </c>
      <c r="AX3249" s="14" t="s">
        <v>69</v>
      </c>
      <c r="AY3249" s="254" t="s">
        <v>238</v>
      </c>
    </row>
    <row r="3250" s="14" customFormat="1">
      <c r="A3250" s="14"/>
      <c r="B3250" s="244"/>
      <c r="C3250" s="245"/>
      <c r="D3250" s="227" t="s">
        <v>248</v>
      </c>
      <c r="E3250" s="246" t="s">
        <v>19</v>
      </c>
      <c r="F3250" s="247" t="s">
        <v>2724</v>
      </c>
      <c r="G3250" s="245"/>
      <c r="H3250" s="248">
        <v>1.44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248</v>
      </c>
      <c r="AU3250" s="254" t="s">
        <v>78</v>
      </c>
      <c r="AV3250" s="14" t="s">
        <v>78</v>
      </c>
      <c r="AW3250" s="14" t="s">
        <v>32</v>
      </c>
      <c r="AX3250" s="14" t="s">
        <v>69</v>
      </c>
      <c r="AY3250" s="254" t="s">
        <v>238</v>
      </c>
    </row>
    <row r="3251" s="14" customFormat="1">
      <c r="A3251" s="14"/>
      <c r="B3251" s="244"/>
      <c r="C3251" s="245"/>
      <c r="D3251" s="227" t="s">
        <v>248</v>
      </c>
      <c r="E3251" s="246" t="s">
        <v>19</v>
      </c>
      <c r="F3251" s="247" t="s">
        <v>2727</v>
      </c>
      <c r="G3251" s="245"/>
      <c r="H3251" s="248">
        <v>4.3200000000000003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248</v>
      </c>
      <c r="AU3251" s="254" t="s">
        <v>78</v>
      </c>
      <c r="AV3251" s="14" t="s">
        <v>78</v>
      </c>
      <c r="AW3251" s="14" t="s">
        <v>32</v>
      </c>
      <c r="AX3251" s="14" t="s">
        <v>69</v>
      </c>
      <c r="AY3251" s="254" t="s">
        <v>238</v>
      </c>
    </row>
    <row r="3252" s="14" customFormat="1">
      <c r="A3252" s="14"/>
      <c r="B3252" s="244"/>
      <c r="C3252" s="245"/>
      <c r="D3252" s="227" t="s">
        <v>248</v>
      </c>
      <c r="E3252" s="246" t="s">
        <v>19</v>
      </c>
      <c r="F3252" s="247" t="s">
        <v>2728</v>
      </c>
      <c r="G3252" s="245"/>
      <c r="H3252" s="248">
        <v>1.9199999999999999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248</v>
      </c>
      <c r="AU3252" s="254" t="s">
        <v>78</v>
      </c>
      <c r="AV3252" s="14" t="s">
        <v>78</v>
      </c>
      <c r="AW3252" s="14" t="s">
        <v>32</v>
      </c>
      <c r="AX3252" s="14" t="s">
        <v>69</v>
      </c>
      <c r="AY3252" s="254" t="s">
        <v>238</v>
      </c>
    </row>
    <row r="3253" s="14" customFormat="1">
      <c r="A3253" s="14"/>
      <c r="B3253" s="244"/>
      <c r="C3253" s="245"/>
      <c r="D3253" s="227" t="s">
        <v>248</v>
      </c>
      <c r="E3253" s="246" t="s">
        <v>19</v>
      </c>
      <c r="F3253" s="247" t="s">
        <v>2731</v>
      </c>
      <c r="G3253" s="245"/>
      <c r="H3253" s="248">
        <v>1.6000000000000001</v>
      </c>
      <c r="I3253" s="249"/>
      <c r="J3253" s="245"/>
      <c r="K3253" s="245"/>
      <c r="L3253" s="250"/>
      <c r="M3253" s="251"/>
      <c r="N3253" s="252"/>
      <c r="O3253" s="252"/>
      <c r="P3253" s="252"/>
      <c r="Q3253" s="252"/>
      <c r="R3253" s="252"/>
      <c r="S3253" s="252"/>
      <c r="T3253" s="253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4" t="s">
        <v>248</v>
      </c>
      <c r="AU3253" s="254" t="s">
        <v>78</v>
      </c>
      <c r="AV3253" s="14" t="s">
        <v>78</v>
      </c>
      <c r="AW3253" s="14" t="s">
        <v>32</v>
      </c>
      <c r="AX3253" s="14" t="s">
        <v>69</v>
      </c>
      <c r="AY3253" s="254" t="s">
        <v>238</v>
      </c>
    </row>
    <row r="3254" s="14" customFormat="1">
      <c r="A3254" s="14"/>
      <c r="B3254" s="244"/>
      <c r="C3254" s="245"/>
      <c r="D3254" s="227" t="s">
        <v>248</v>
      </c>
      <c r="E3254" s="246" t="s">
        <v>19</v>
      </c>
      <c r="F3254" s="247" t="s">
        <v>2732</v>
      </c>
      <c r="G3254" s="245"/>
      <c r="H3254" s="248">
        <v>1.6000000000000001</v>
      </c>
      <c r="I3254" s="249"/>
      <c r="J3254" s="245"/>
      <c r="K3254" s="245"/>
      <c r="L3254" s="250"/>
      <c r="M3254" s="251"/>
      <c r="N3254" s="252"/>
      <c r="O3254" s="252"/>
      <c r="P3254" s="252"/>
      <c r="Q3254" s="252"/>
      <c r="R3254" s="252"/>
      <c r="S3254" s="252"/>
      <c r="T3254" s="253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4" t="s">
        <v>248</v>
      </c>
      <c r="AU3254" s="254" t="s">
        <v>78</v>
      </c>
      <c r="AV3254" s="14" t="s">
        <v>78</v>
      </c>
      <c r="AW3254" s="14" t="s">
        <v>32</v>
      </c>
      <c r="AX3254" s="14" t="s">
        <v>69</v>
      </c>
      <c r="AY3254" s="254" t="s">
        <v>238</v>
      </c>
    </row>
    <row r="3255" s="14" customFormat="1">
      <c r="A3255" s="14"/>
      <c r="B3255" s="244"/>
      <c r="C3255" s="245"/>
      <c r="D3255" s="227" t="s">
        <v>248</v>
      </c>
      <c r="E3255" s="246" t="s">
        <v>19</v>
      </c>
      <c r="F3255" s="247" t="s">
        <v>2733</v>
      </c>
      <c r="G3255" s="245"/>
      <c r="H3255" s="248">
        <v>1.6399999999999999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248</v>
      </c>
      <c r="AU3255" s="254" t="s">
        <v>78</v>
      </c>
      <c r="AV3255" s="14" t="s">
        <v>78</v>
      </c>
      <c r="AW3255" s="14" t="s">
        <v>32</v>
      </c>
      <c r="AX3255" s="14" t="s">
        <v>69</v>
      </c>
      <c r="AY3255" s="254" t="s">
        <v>238</v>
      </c>
    </row>
    <row r="3256" s="14" customFormat="1">
      <c r="A3256" s="14"/>
      <c r="B3256" s="244"/>
      <c r="C3256" s="245"/>
      <c r="D3256" s="227" t="s">
        <v>248</v>
      </c>
      <c r="E3256" s="246" t="s">
        <v>19</v>
      </c>
      <c r="F3256" s="247" t="s">
        <v>2734</v>
      </c>
      <c r="G3256" s="245"/>
      <c r="H3256" s="248">
        <v>3.1600000000000001</v>
      </c>
      <c r="I3256" s="249"/>
      <c r="J3256" s="245"/>
      <c r="K3256" s="245"/>
      <c r="L3256" s="250"/>
      <c r="M3256" s="251"/>
      <c r="N3256" s="252"/>
      <c r="O3256" s="252"/>
      <c r="P3256" s="252"/>
      <c r="Q3256" s="252"/>
      <c r="R3256" s="252"/>
      <c r="S3256" s="252"/>
      <c r="T3256" s="253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4" t="s">
        <v>248</v>
      </c>
      <c r="AU3256" s="254" t="s">
        <v>78</v>
      </c>
      <c r="AV3256" s="14" t="s">
        <v>78</v>
      </c>
      <c r="AW3256" s="14" t="s">
        <v>32</v>
      </c>
      <c r="AX3256" s="14" t="s">
        <v>69</v>
      </c>
      <c r="AY3256" s="254" t="s">
        <v>238</v>
      </c>
    </row>
    <row r="3257" s="14" customFormat="1">
      <c r="A3257" s="14"/>
      <c r="B3257" s="244"/>
      <c r="C3257" s="245"/>
      <c r="D3257" s="227" t="s">
        <v>248</v>
      </c>
      <c r="E3257" s="246" t="s">
        <v>19</v>
      </c>
      <c r="F3257" s="247" t="s">
        <v>2738</v>
      </c>
      <c r="G3257" s="245"/>
      <c r="H3257" s="248">
        <v>1.6000000000000001</v>
      </c>
      <c r="I3257" s="249"/>
      <c r="J3257" s="245"/>
      <c r="K3257" s="245"/>
      <c r="L3257" s="250"/>
      <c r="M3257" s="251"/>
      <c r="N3257" s="252"/>
      <c r="O3257" s="252"/>
      <c r="P3257" s="252"/>
      <c r="Q3257" s="252"/>
      <c r="R3257" s="252"/>
      <c r="S3257" s="252"/>
      <c r="T3257" s="253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4" t="s">
        <v>248</v>
      </c>
      <c r="AU3257" s="254" t="s">
        <v>78</v>
      </c>
      <c r="AV3257" s="14" t="s">
        <v>78</v>
      </c>
      <c r="AW3257" s="14" t="s">
        <v>32</v>
      </c>
      <c r="AX3257" s="14" t="s">
        <v>69</v>
      </c>
      <c r="AY3257" s="254" t="s">
        <v>238</v>
      </c>
    </row>
    <row r="3258" s="14" customFormat="1">
      <c r="A3258" s="14"/>
      <c r="B3258" s="244"/>
      <c r="C3258" s="245"/>
      <c r="D3258" s="227" t="s">
        <v>248</v>
      </c>
      <c r="E3258" s="246" t="s">
        <v>19</v>
      </c>
      <c r="F3258" s="247" t="s">
        <v>2739</v>
      </c>
      <c r="G3258" s="245"/>
      <c r="H3258" s="248">
        <v>1.6000000000000001</v>
      </c>
      <c r="I3258" s="249"/>
      <c r="J3258" s="245"/>
      <c r="K3258" s="245"/>
      <c r="L3258" s="250"/>
      <c r="M3258" s="251"/>
      <c r="N3258" s="252"/>
      <c r="O3258" s="252"/>
      <c r="P3258" s="252"/>
      <c r="Q3258" s="252"/>
      <c r="R3258" s="252"/>
      <c r="S3258" s="252"/>
      <c r="T3258" s="253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4" t="s">
        <v>248</v>
      </c>
      <c r="AU3258" s="254" t="s">
        <v>78</v>
      </c>
      <c r="AV3258" s="14" t="s">
        <v>78</v>
      </c>
      <c r="AW3258" s="14" t="s">
        <v>32</v>
      </c>
      <c r="AX3258" s="14" t="s">
        <v>69</v>
      </c>
      <c r="AY3258" s="254" t="s">
        <v>238</v>
      </c>
    </row>
    <row r="3259" s="14" customFormat="1">
      <c r="A3259" s="14"/>
      <c r="B3259" s="244"/>
      <c r="C3259" s="245"/>
      <c r="D3259" s="227" t="s">
        <v>248</v>
      </c>
      <c r="E3259" s="246" t="s">
        <v>19</v>
      </c>
      <c r="F3259" s="247" t="s">
        <v>2740</v>
      </c>
      <c r="G3259" s="245"/>
      <c r="H3259" s="248">
        <v>1.8200000000000001</v>
      </c>
      <c r="I3259" s="249"/>
      <c r="J3259" s="245"/>
      <c r="K3259" s="245"/>
      <c r="L3259" s="250"/>
      <c r="M3259" s="251"/>
      <c r="N3259" s="252"/>
      <c r="O3259" s="252"/>
      <c r="P3259" s="252"/>
      <c r="Q3259" s="252"/>
      <c r="R3259" s="252"/>
      <c r="S3259" s="252"/>
      <c r="T3259" s="253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4" t="s">
        <v>248</v>
      </c>
      <c r="AU3259" s="254" t="s">
        <v>78</v>
      </c>
      <c r="AV3259" s="14" t="s">
        <v>78</v>
      </c>
      <c r="AW3259" s="14" t="s">
        <v>32</v>
      </c>
      <c r="AX3259" s="14" t="s">
        <v>69</v>
      </c>
      <c r="AY3259" s="254" t="s">
        <v>238</v>
      </c>
    </row>
    <row r="3260" s="14" customFormat="1">
      <c r="A3260" s="14"/>
      <c r="B3260" s="244"/>
      <c r="C3260" s="245"/>
      <c r="D3260" s="227" t="s">
        <v>248</v>
      </c>
      <c r="E3260" s="246" t="s">
        <v>19</v>
      </c>
      <c r="F3260" s="247" t="s">
        <v>2741</v>
      </c>
      <c r="G3260" s="245"/>
      <c r="H3260" s="248">
        <v>3.0699999999999998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248</v>
      </c>
      <c r="AU3260" s="254" t="s">
        <v>78</v>
      </c>
      <c r="AV3260" s="14" t="s">
        <v>78</v>
      </c>
      <c r="AW3260" s="14" t="s">
        <v>32</v>
      </c>
      <c r="AX3260" s="14" t="s">
        <v>69</v>
      </c>
      <c r="AY3260" s="254" t="s">
        <v>238</v>
      </c>
    </row>
    <row r="3261" s="14" customFormat="1">
      <c r="A3261" s="14"/>
      <c r="B3261" s="244"/>
      <c r="C3261" s="245"/>
      <c r="D3261" s="227" t="s">
        <v>248</v>
      </c>
      <c r="E3261" s="246" t="s">
        <v>19</v>
      </c>
      <c r="F3261" s="247" t="s">
        <v>2743</v>
      </c>
      <c r="G3261" s="245"/>
      <c r="H3261" s="248">
        <v>2.0499999999999998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248</v>
      </c>
      <c r="AU3261" s="254" t="s">
        <v>78</v>
      </c>
      <c r="AV3261" s="14" t="s">
        <v>78</v>
      </c>
      <c r="AW3261" s="14" t="s">
        <v>32</v>
      </c>
      <c r="AX3261" s="14" t="s">
        <v>69</v>
      </c>
      <c r="AY3261" s="254" t="s">
        <v>238</v>
      </c>
    </row>
    <row r="3262" s="14" customFormat="1">
      <c r="A3262" s="14"/>
      <c r="B3262" s="244"/>
      <c r="C3262" s="245"/>
      <c r="D3262" s="227" t="s">
        <v>248</v>
      </c>
      <c r="E3262" s="246" t="s">
        <v>19</v>
      </c>
      <c r="F3262" s="247" t="s">
        <v>2744</v>
      </c>
      <c r="G3262" s="245"/>
      <c r="H3262" s="248">
        <v>4.7199999999999998</v>
      </c>
      <c r="I3262" s="249"/>
      <c r="J3262" s="245"/>
      <c r="K3262" s="245"/>
      <c r="L3262" s="250"/>
      <c r="M3262" s="251"/>
      <c r="N3262" s="252"/>
      <c r="O3262" s="252"/>
      <c r="P3262" s="252"/>
      <c r="Q3262" s="252"/>
      <c r="R3262" s="252"/>
      <c r="S3262" s="252"/>
      <c r="T3262" s="253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4" t="s">
        <v>248</v>
      </c>
      <c r="AU3262" s="254" t="s">
        <v>78</v>
      </c>
      <c r="AV3262" s="14" t="s">
        <v>78</v>
      </c>
      <c r="AW3262" s="14" t="s">
        <v>32</v>
      </c>
      <c r="AX3262" s="14" t="s">
        <v>69</v>
      </c>
      <c r="AY3262" s="254" t="s">
        <v>238</v>
      </c>
    </row>
    <row r="3263" s="14" customFormat="1">
      <c r="A3263" s="14"/>
      <c r="B3263" s="244"/>
      <c r="C3263" s="245"/>
      <c r="D3263" s="227" t="s">
        <v>248</v>
      </c>
      <c r="E3263" s="246" t="s">
        <v>19</v>
      </c>
      <c r="F3263" s="247" t="s">
        <v>2745</v>
      </c>
      <c r="G3263" s="245"/>
      <c r="H3263" s="248">
        <v>1.6000000000000001</v>
      </c>
      <c r="I3263" s="249"/>
      <c r="J3263" s="245"/>
      <c r="K3263" s="245"/>
      <c r="L3263" s="250"/>
      <c r="M3263" s="251"/>
      <c r="N3263" s="252"/>
      <c r="O3263" s="252"/>
      <c r="P3263" s="252"/>
      <c r="Q3263" s="252"/>
      <c r="R3263" s="252"/>
      <c r="S3263" s="252"/>
      <c r="T3263" s="253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4" t="s">
        <v>248</v>
      </c>
      <c r="AU3263" s="254" t="s">
        <v>78</v>
      </c>
      <c r="AV3263" s="14" t="s">
        <v>78</v>
      </c>
      <c r="AW3263" s="14" t="s">
        <v>32</v>
      </c>
      <c r="AX3263" s="14" t="s">
        <v>69</v>
      </c>
      <c r="AY3263" s="254" t="s">
        <v>238</v>
      </c>
    </row>
    <row r="3264" s="14" customFormat="1">
      <c r="A3264" s="14"/>
      <c r="B3264" s="244"/>
      <c r="C3264" s="245"/>
      <c r="D3264" s="227" t="s">
        <v>248</v>
      </c>
      <c r="E3264" s="246" t="s">
        <v>19</v>
      </c>
      <c r="F3264" s="247" t="s">
        <v>2746</v>
      </c>
      <c r="G3264" s="245"/>
      <c r="H3264" s="248">
        <v>1.6000000000000001</v>
      </c>
      <c r="I3264" s="249"/>
      <c r="J3264" s="245"/>
      <c r="K3264" s="245"/>
      <c r="L3264" s="250"/>
      <c r="M3264" s="251"/>
      <c r="N3264" s="252"/>
      <c r="O3264" s="252"/>
      <c r="P3264" s="252"/>
      <c r="Q3264" s="252"/>
      <c r="R3264" s="252"/>
      <c r="S3264" s="252"/>
      <c r="T3264" s="253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4" t="s">
        <v>248</v>
      </c>
      <c r="AU3264" s="254" t="s">
        <v>78</v>
      </c>
      <c r="AV3264" s="14" t="s">
        <v>78</v>
      </c>
      <c r="AW3264" s="14" t="s">
        <v>32</v>
      </c>
      <c r="AX3264" s="14" t="s">
        <v>69</v>
      </c>
      <c r="AY3264" s="254" t="s">
        <v>238</v>
      </c>
    </row>
    <row r="3265" s="16" customFormat="1">
      <c r="A3265" s="16"/>
      <c r="B3265" s="266"/>
      <c r="C3265" s="267"/>
      <c r="D3265" s="227" t="s">
        <v>248</v>
      </c>
      <c r="E3265" s="268" t="s">
        <v>19</v>
      </c>
      <c r="F3265" s="269" t="s">
        <v>561</v>
      </c>
      <c r="G3265" s="267"/>
      <c r="H3265" s="270">
        <v>59.890000000000001</v>
      </c>
      <c r="I3265" s="271"/>
      <c r="J3265" s="267"/>
      <c r="K3265" s="267"/>
      <c r="L3265" s="272"/>
      <c r="M3265" s="273"/>
      <c r="N3265" s="274"/>
      <c r="O3265" s="274"/>
      <c r="P3265" s="274"/>
      <c r="Q3265" s="274"/>
      <c r="R3265" s="274"/>
      <c r="S3265" s="274"/>
      <c r="T3265" s="275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T3265" s="276" t="s">
        <v>248</v>
      </c>
      <c r="AU3265" s="276" t="s">
        <v>78</v>
      </c>
      <c r="AV3265" s="16" t="s">
        <v>109</v>
      </c>
      <c r="AW3265" s="16" t="s">
        <v>32</v>
      </c>
      <c r="AX3265" s="16" t="s">
        <v>69</v>
      </c>
      <c r="AY3265" s="276" t="s">
        <v>238</v>
      </c>
    </row>
    <row r="3266" s="13" customFormat="1">
      <c r="A3266" s="13"/>
      <c r="B3266" s="234"/>
      <c r="C3266" s="235"/>
      <c r="D3266" s="227" t="s">
        <v>248</v>
      </c>
      <c r="E3266" s="236" t="s">
        <v>19</v>
      </c>
      <c r="F3266" s="237" t="s">
        <v>533</v>
      </c>
      <c r="G3266" s="235"/>
      <c r="H3266" s="236" t="s">
        <v>19</v>
      </c>
      <c r="I3266" s="238"/>
      <c r="J3266" s="235"/>
      <c r="K3266" s="235"/>
      <c r="L3266" s="239"/>
      <c r="M3266" s="240"/>
      <c r="N3266" s="241"/>
      <c r="O3266" s="241"/>
      <c r="P3266" s="241"/>
      <c r="Q3266" s="241"/>
      <c r="R3266" s="241"/>
      <c r="S3266" s="241"/>
      <c r="T3266" s="242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3" t="s">
        <v>248</v>
      </c>
      <c r="AU3266" s="243" t="s">
        <v>78</v>
      </c>
      <c r="AV3266" s="13" t="s">
        <v>76</v>
      </c>
      <c r="AW3266" s="13" t="s">
        <v>32</v>
      </c>
      <c r="AX3266" s="13" t="s">
        <v>69</v>
      </c>
      <c r="AY3266" s="243" t="s">
        <v>238</v>
      </c>
    </row>
    <row r="3267" s="13" customFormat="1">
      <c r="A3267" s="13"/>
      <c r="B3267" s="234"/>
      <c r="C3267" s="235"/>
      <c r="D3267" s="227" t="s">
        <v>248</v>
      </c>
      <c r="E3267" s="236" t="s">
        <v>19</v>
      </c>
      <c r="F3267" s="237" t="s">
        <v>2748</v>
      </c>
      <c r="G3267" s="235"/>
      <c r="H3267" s="236" t="s">
        <v>19</v>
      </c>
      <c r="I3267" s="238"/>
      <c r="J3267" s="235"/>
      <c r="K3267" s="235"/>
      <c r="L3267" s="239"/>
      <c r="M3267" s="240"/>
      <c r="N3267" s="241"/>
      <c r="O3267" s="241"/>
      <c r="P3267" s="241"/>
      <c r="Q3267" s="241"/>
      <c r="R3267" s="241"/>
      <c r="S3267" s="241"/>
      <c r="T3267" s="242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3" t="s">
        <v>248</v>
      </c>
      <c r="AU3267" s="243" t="s">
        <v>78</v>
      </c>
      <c r="AV3267" s="13" t="s">
        <v>76</v>
      </c>
      <c r="AW3267" s="13" t="s">
        <v>32</v>
      </c>
      <c r="AX3267" s="13" t="s">
        <v>69</v>
      </c>
      <c r="AY3267" s="243" t="s">
        <v>238</v>
      </c>
    </row>
    <row r="3268" s="14" customFormat="1">
      <c r="A3268" s="14"/>
      <c r="B3268" s="244"/>
      <c r="C3268" s="245"/>
      <c r="D3268" s="227" t="s">
        <v>248</v>
      </c>
      <c r="E3268" s="246" t="s">
        <v>19</v>
      </c>
      <c r="F3268" s="247" t="s">
        <v>2749</v>
      </c>
      <c r="G3268" s="245"/>
      <c r="H3268" s="248">
        <v>8.5500000000000007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248</v>
      </c>
      <c r="AU3268" s="254" t="s">
        <v>78</v>
      </c>
      <c r="AV3268" s="14" t="s">
        <v>78</v>
      </c>
      <c r="AW3268" s="14" t="s">
        <v>32</v>
      </c>
      <c r="AX3268" s="14" t="s">
        <v>69</v>
      </c>
      <c r="AY3268" s="254" t="s">
        <v>238</v>
      </c>
    </row>
    <row r="3269" s="14" customFormat="1">
      <c r="A3269" s="14"/>
      <c r="B3269" s="244"/>
      <c r="C3269" s="245"/>
      <c r="D3269" s="227" t="s">
        <v>248</v>
      </c>
      <c r="E3269" s="246" t="s">
        <v>19</v>
      </c>
      <c r="F3269" s="247" t="s">
        <v>2750</v>
      </c>
      <c r="G3269" s="245"/>
      <c r="H3269" s="248">
        <v>13.48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248</v>
      </c>
      <c r="AU3269" s="254" t="s">
        <v>78</v>
      </c>
      <c r="AV3269" s="14" t="s">
        <v>78</v>
      </c>
      <c r="AW3269" s="14" t="s">
        <v>32</v>
      </c>
      <c r="AX3269" s="14" t="s">
        <v>69</v>
      </c>
      <c r="AY3269" s="254" t="s">
        <v>238</v>
      </c>
    </row>
    <row r="3270" s="14" customFormat="1">
      <c r="A3270" s="14"/>
      <c r="B3270" s="244"/>
      <c r="C3270" s="245"/>
      <c r="D3270" s="227" t="s">
        <v>248</v>
      </c>
      <c r="E3270" s="246" t="s">
        <v>19</v>
      </c>
      <c r="F3270" s="247" t="s">
        <v>2751</v>
      </c>
      <c r="G3270" s="245"/>
      <c r="H3270" s="248">
        <v>13.48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248</v>
      </c>
      <c r="AU3270" s="254" t="s">
        <v>78</v>
      </c>
      <c r="AV3270" s="14" t="s">
        <v>78</v>
      </c>
      <c r="AW3270" s="14" t="s">
        <v>32</v>
      </c>
      <c r="AX3270" s="14" t="s">
        <v>69</v>
      </c>
      <c r="AY3270" s="254" t="s">
        <v>238</v>
      </c>
    </row>
    <row r="3271" s="16" customFormat="1">
      <c r="A3271" s="16"/>
      <c r="B3271" s="266"/>
      <c r="C3271" s="267"/>
      <c r="D3271" s="227" t="s">
        <v>248</v>
      </c>
      <c r="E3271" s="268" t="s">
        <v>19</v>
      </c>
      <c r="F3271" s="269" t="s">
        <v>561</v>
      </c>
      <c r="G3271" s="267"/>
      <c r="H3271" s="270">
        <v>35.509999999999998</v>
      </c>
      <c r="I3271" s="271"/>
      <c r="J3271" s="267"/>
      <c r="K3271" s="267"/>
      <c r="L3271" s="272"/>
      <c r="M3271" s="273"/>
      <c r="N3271" s="274"/>
      <c r="O3271" s="274"/>
      <c r="P3271" s="274"/>
      <c r="Q3271" s="274"/>
      <c r="R3271" s="274"/>
      <c r="S3271" s="274"/>
      <c r="T3271" s="275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76" t="s">
        <v>248</v>
      </c>
      <c r="AU3271" s="276" t="s">
        <v>78</v>
      </c>
      <c r="AV3271" s="16" t="s">
        <v>109</v>
      </c>
      <c r="AW3271" s="16" t="s">
        <v>32</v>
      </c>
      <c r="AX3271" s="16" t="s">
        <v>69</v>
      </c>
      <c r="AY3271" s="276" t="s">
        <v>238</v>
      </c>
    </row>
    <row r="3272" s="13" customFormat="1">
      <c r="A3272" s="13"/>
      <c r="B3272" s="234"/>
      <c r="C3272" s="235"/>
      <c r="D3272" s="227" t="s">
        <v>248</v>
      </c>
      <c r="E3272" s="236" t="s">
        <v>19</v>
      </c>
      <c r="F3272" s="237" t="s">
        <v>321</v>
      </c>
      <c r="G3272" s="235"/>
      <c r="H3272" s="236" t="s">
        <v>19</v>
      </c>
      <c r="I3272" s="238"/>
      <c r="J3272" s="235"/>
      <c r="K3272" s="235"/>
      <c r="L3272" s="239"/>
      <c r="M3272" s="240"/>
      <c r="N3272" s="241"/>
      <c r="O3272" s="241"/>
      <c r="P3272" s="241"/>
      <c r="Q3272" s="241"/>
      <c r="R3272" s="241"/>
      <c r="S3272" s="241"/>
      <c r="T3272" s="242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3" t="s">
        <v>248</v>
      </c>
      <c r="AU3272" s="243" t="s">
        <v>78</v>
      </c>
      <c r="AV3272" s="13" t="s">
        <v>76</v>
      </c>
      <c r="AW3272" s="13" t="s">
        <v>32</v>
      </c>
      <c r="AX3272" s="13" t="s">
        <v>69</v>
      </c>
      <c r="AY3272" s="243" t="s">
        <v>238</v>
      </c>
    </row>
    <row r="3273" s="13" customFormat="1">
      <c r="A3273" s="13"/>
      <c r="B3273" s="234"/>
      <c r="C3273" s="235"/>
      <c r="D3273" s="227" t="s">
        <v>248</v>
      </c>
      <c r="E3273" s="236" t="s">
        <v>19</v>
      </c>
      <c r="F3273" s="237" t="s">
        <v>2869</v>
      </c>
      <c r="G3273" s="235"/>
      <c r="H3273" s="236" t="s">
        <v>19</v>
      </c>
      <c r="I3273" s="238"/>
      <c r="J3273" s="235"/>
      <c r="K3273" s="235"/>
      <c r="L3273" s="239"/>
      <c r="M3273" s="240"/>
      <c r="N3273" s="241"/>
      <c r="O3273" s="241"/>
      <c r="P3273" s="241"/>
      <c r="Q3273" s="241"/>
      <c r="R3273" s="241"/>
      <c r="S3273" s="241"/>
      <c r="T3273" s="242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3" t="s">
        <v>248</v>
      </c>
      <c r="AU3273" s="243" t="s">
        <v>78</v>
      </c>
      <c r="AV3273" s="13" t="s">
        <v>76</v>
      </c>
      <c r="AW3273" s="13" t="s">
        <v>32</v>
      </c>
      <c r="AX3273" s="13" t="s">
        <v>69</v>
      </c>
      <c r="AY3273" s="243" t="s">
        <v>238</v>
      </c>
    </row>
    <row r="3274" s="15" customFormat="1">
      <c r="A3274" s="15"/>
      <c r="B3274" s="255"/>
      <c r="C3274" s="256"/>
      <c r="D3274" s="227" t="s">
        <v>248</v>
      </c>
      <c r="E3274" s="257" t="s">
        <v>19</v>
      </c>
      <c r="F3274" s="258" t="s">
        <v>253</v>
      </c>
      <c r="G3274" s="256"/>
      <c r="H3274" s="259">
        <v>95.400000000000006</v>
      </c>
      <c r="I3274" s="260"/>
      <c r="J3274" s="256"/>
      <c r="K3274" s="256"/>
      <c r="L3274" s="261"/>
      <c r="M3274" s="262"/>
      <c r="N3274" s="263"/>
      <c r="O3274" s="263"/>
      <c r="P3274" s="263"/>
      <c r="Q3274" s="263"/>
      <c r="R3274" s="263"/>
      <c r="S3274" s="263"/>
      <c r="T3274" s="264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T3274" s="265" t="s">
        <v>248</v>
      </c>
      <c r="AU3274" s="265" t="s">
        <v>78</v>
      </c>
      <c r="AV3274" s="15" t="s">
        <v>244</v>
      </c>
      <c r="AW3274" s="15" t="s">
        <v>32</v>
      </c>
      <c r="AX3274" s="15" t="s">
        <v>76</v>
      </c>
      <c r="AY3274" s="265" t="s">
        <v>238</v>
      </c>
    </row>
    <row r="3275" s="2" customFormat="1" ht="24.15" customHeight="1">
      <c r="A3275" s="39"/>
      <c r="B3275" s="40"/>
      <c r="C3275" s="214" t="s">
        <v>2870</v>
      </c>
      <c r="D3275" s="214" t="s">
        <v>240</v>
      </c>
      <c r="E3275" s="215" t="s">
        <v>2871</v>
      </c>
      <c r="F3275" s="216" t="s">
        <v>2872</v>
      </c>
      <c r="G3275" s="217" t="s">
        <v>112</v>
      </c>
      <c r="H3275" s="218">
        <v>172.63</v>
      </c>
      <c r="I3275" s="219"/>
      <c r="J3275" s="220">
        <f>ROUND(I3275*H3275,2)</f>
        <v>0</v>
      </c>
      <c r="K3275" s="216" t="s">
        <v>243</v>
      </c>
      <c r="L3275" s="45"/>
      <c r="M3275" s="221" t="s">
        <v>19</v>
      </c>
      <c r="N3275" s="222" t="s">
        <v>40</v>
      </c>
      <c r="O3275" s="85"/>
      <c r="P3275" s="223">
        <f>O3275*H3275</f>
        <v>0</v>
      </c>
      <c r="Q3275" s="223">
        <v>0.0015</v>
      </c>
      <c r="R3275" s="223">
        <f>Q3275*H3275</f>
        <v>0.25894499999999998</v>
      </c>
      <c r="S3275" s="223">
        <v>0</v>
      </c>
      <c r="T3275" s="224">
        <f>S3275*H3275</f>
        <v>0</v>
      </c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39"/>
      <c r="AE3275" s="39"/>
      <c r="AR3275" s="225" t="s">
        <v>295</v>
      </c>
      <c r="AT3275" s="225" t="s">
        <v>240</v>
      </c>
      <c r="AU3275" s="225" t="s">
        <v>78</v>
      </c>
      <c r="AY3275" s="18" t="s">
        <v>238</v>
      </c>
      <c r="BE3275" s="226">
        <f>IF(N3275="základní",J3275,0)</f>
        <v>0</v>
      </c>
      <c r="BF3275" s="226">
        <f>IF(N3275="snížená",J3275,0)</f>
        <v>0</v>
      </c>
      <c r="BG3275" s="226">
        <f>IF(N3275="zákl. přenesená",J3275,0)</f>
        <v>0</v>
      </c>
      <c r="BH3275" s="226">
        <f>IF(N3275="sníž. přenesená",J3275,0)</f>
        <v>0</v>
      </c>
      <c r="BI3275" s="226">
        <f>IF(N3275="nulová",J3275,0)</f>
        <v>0</v>
      </c>
      <c r="BJ3275" s="18" t="s">
        <v>76</v>
      </c>
      <c r="BK3275" s="226">
        <f>ROUND(I3275*H3275,2)</f>
        <v>0</v>
      </c>
      <c r="BL3275" s="18" t="s">
        <v>295</v>
      </c>
      <c r="BM3275" s="225" t="s">
        <v>2873</v>
      </c>
    </row>
    <row r="3276" s="2" customFormat="1">
      <c r="A3276" s="39"/>
      <c r="B3276" s="40"/>
      <c r="C3276" s="41"/>
      <c r="D3276" s="227" t="s">
        <v>245</v>
      </c>
      <c r="E3276" s="41"/>
      <c r="F3276" s="228" t="s">
        <v>2872</v>
      </c>
      <c r="G3276" s="41"/>
      <c r="H3276" s="41"/>
      <c r="I3276" s="229"/>
      <c r="J3276" s="41"/>
      <c r="K3276" s="41"/>
      <c r="L3276" s="45"/>
      <c r="M3276" s="230"/>
      <c r="N3276" s="231"/>
      <c r="O3276" s="85"/>
      <c r="P3276" s="85"/>
      <c r="Q3276" s="85"/>
      <c r="R3276" s="85"/>
      <c r="S3276" s="85"/>
      <c r="T3276" s="86"/>
      <c r="U3276" s="39"/>
      <c r="V3276" s="39"/>
      <c r="W3276" s="39"/>
      <c r="X3276" s="39"/>
      <c r="Y3276" s="39"/>
      <c r="Z3276" s="39"/>
      <c r="AA3276" s="39"/>
      <c r="AB3276" s="39"/>
      <c r="AC3276" s="39"/>
      <c r="AD3276" s="39"/>
      <c r="AE3276" s="39"/>
      <c r="AT3276" s="18" t="s">
        <v>245</v>
      </c>
      <c r="AU3276" s="18" t="s">
        <v>78</v>
      </c>
    </row>
    <row r="3277" s="2" customFormat="1">
      <c r="A3277" s="39"/>
      <c r="B3277" s="40"/>
      <c r="C3277" s="41"/>
      <c r="D3277" s="232" t="s">
        <v>246</v>
      </c>
      <c r="E3277" s="41"/>
      <c r="F3277" s="233" t="s">
        <v>2874</v>
      </c>
      <c r="G3277" s="41"/>
      <c r="H3277" s="41"/>
      <c r="I3277" s="229"/>
      <c r="J3277" s="41"/>
      <c r="K3277" s="41"/>
      <c r="L3277" s="45"/>
      <c r="M3277" s="230"/>
      <c r="N3277" s="231"/>
      <c r="O3277" s="85"/>
      <c r="P3277" s="85"/>
      <c r="Q3277" s="85"/>
      <c r="R3277" s="85"/>
      <c r="S3277" s="85"/>
      <c r="T3277" s="86"/>
      <c r="U3277" s="39"/>
      <c r="V3277" s="39"/>
      <c r="W3277" s="39"/>
      <c r="X3277" s="39"/>
      <c r="Y3277" s="39"/>
      <c r="Z3277" s="39"/>
      <c r="AA3277" s="39"/>
      <c r="AB3277" s="39"/>
      <c r="AC3277" s="39"/>
      <c r="AD3277" s="39"/>
      <c r="AE3277" s="39"/>
      <c r="AT3277" s="18" t="s">
        <v>246</v>
      </c>
      <c r="AU3277" s="18" t="s">
        <v>78</v>
      </c>
    </row>
    <row r="3278" s="13" customFormat="1">
      <c r="A3278" s="13"/>
      <c r="B3278" s="234"/>
      <c r="C3278" s="235"/>
      <c r="D3278" s="227" t="s">
        <v>248</v>
      </c>
      <c r="E3278" s="236" t="s">
        <v>19</v>
      </c>
      <c r="F3278" s="237" t="s">
        <v>533</v>
      </c>
      <c r="G3278" s="235"/>
      <c r="H3278" s="236" t="s">
        <v>19</v>
      </c>
      <c r="I3278" s="238"/>
      <c r="J3278" s="235"/>
      <c r="K3278" s="235"/>
      <c r="L3278" s="239"/>
      <c r="M3278" s="240"/>
      <c r="N3278" s="241"/>
      <c r="O3278" s="241"/>
      <c r="P3278" s="241"/>
      <c r="Q3278" s="241"/>
      <c r="R3278" s="241"/>
      <c r="S3278" s="241"/>
      <c r="T3278" s="242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3" t="s">
        <v>248</v>
      </c>
      <c r="AU3278" s="243" t="s">
        <v>78</v>
      </c>
      <c r="AV3278" s="13" t="s">
        <v>76</v>
      </c>
      <c r="AW3278" s="13" t="s">
        <v>32</v>
      </c>
      <c r="AX3278" s="13" t="s">
        <v>69</v>
      </c>
      <c r="AY3278" s="243" t="s">
        <v>238</v>
      </c>
    </row>
    <row r="3279" s="13" customFormat="1">
      <c r="A3279" s="13"/>
      <c r="B3279" s="234"/>
      <c r="C3279" s="235"/>
      <c r="D3279" s="227" t="s">
        <v>248</v>
      </c>
      <c r="E3279" s="236" t="s">
        <v>19</v>
      </c>
      <c r="F3279" s="237" t="s">
        <v>830</v>
      </c>
      <c r="G3279" s="235"/>
      <c r="H3279" s="236" t="s">
        <v>19</v>
      </c>
      <c r="I3279" s="238"/>
      <c r="J3279" s="235"/>
      <c r="K3279" s="235"/>
      <c r="L3279" s="239"/>
      <c r="M3279" s="240"/>
      <c r="N3279" s="241"/>
      <c r="O3279" s="241"/>
      <c r="P3279" s="241"/>
      <c r="Q3279" s="241"/>
      <c r="R3279" s="241"/>
      <c r="S3279" s="241"/>
      <c r="T3279" s="242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3" t="s">
        <v>248</v>
      </c>
      <c r="AU3279" s="243" t="s">
        <v>78</v>
      </c>
      <c r="AV3279" s="13" t="s">
        <v>76</v>
      </c>
      <c r="AW3279" s="13" t="s">
        <v>32</v>
      </c>
      <c r="AX3279" s="13" t="s">
        <v>69</v>
      </c>
      <c r="AY3279" s="243" t="s">
        <v>238</v>
      </c>
    </row>
    <row r="3280" s="14" customFormat="1">
      <c r="A3280" s="14"/>
      <c r="B3280" s="244"/>
      <c r="C3280" s="245"/>
      <c r="D3280" s="227" t="s">
        <v>248</v>
      </c>
      <c r="E3280" s="246" t="s">
        <v>19</v>
      </c>
      <c r="F3280" s="247" t="s">
        <v>2710</v>
      </c>
      <c r="G3280" s="245"/>
      <c r="H3280" s="248">
        <v>2.27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248</v>
      </c>
      <c r="AU3280" s="254" t="s">
        <v>78</v>
      </c>
      <c r="AV3280" s="14" t="s">
        <v>78</v>
      </c>
      <c r="AW3280" s="14" t="s">
        <v>32</v>
      </c>
      <c r="AX3280" s="14" t="s">
        <v>69</v>
      </c>
      <c r="AY3280" s="254" t="s">
        <v>238</v>
      </c>
    </row>
    <row r="3281" s="14" customFormat="1">
      <c r="A3281" s="14"/>
      <c r="B3281" s="244"/>
      <c r="C3281" s="245"/>
      <c r="D3281" s="227" t="s">
        <v>248</v>
      </c>
      <c r="E3281" s="246" t="s">
        <v>19</v>
      </c>
      <c r="F3281" s="247" t="s">
        <v>2711</v>
      </c>
      <c r="G3281" s="245"/>
      <c r="H3281" s="248">
        <v>4.1900000000000004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248</v>
      </c>
      <c r="AU3281" s="254" t="s">
        <v>78</v>
      </c>
      <c r="AV3281" s="14" t="s">
        <v>78</v>
      </c>
      <c r="AW3281" s="14" t="s">
        <v>32</v>
      </c>
      <c r="AX3281" s="14" t="s">
        <v>69</v>
      </c>
      <c r="AY3281" s="254" t="s">
        <v>238</v>
      </c>
    </row>
    <row r="3282" s="14" customFormat="1">
      <c r="A3282" s="14"/>
      <c r="B3282" s="244"/>
      <c r="C3282" s="245"/>
      <c r="D3282" s="227" t="s">
        <v>248</v>
      </c>
      <c r="E3282" s="246" t="s">
        <v>19</v>
      </c>
      <c r="F3282" s="247" t="s">
        <v>2712</v>
      </c>
      <c r="G3282" s="245"/>
      <c r="H3282" s="248">
        <v>1.71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248</v>
      </c>
      <c r="AU3282" s="254" t="s">
        <v>78</v>
      </c>
      <c r="AV3282" s="14" t="s">
        <v>78</v>
      </c>
      <c r="AW3282" s="14" t="s">
        <v>32</v>
      </c>
      <c r="AX3282" s="14" t="s">
        <v>69</v>
      </c>
      <c r="AY3282" s="254" t="s">
        <v>238</v>
      </c>
    </row>
    <row r="3283" s="14" customFormat="1">
      <c r="A3283" s="14"/>
      <c r="B3283" s="244"/>
      <c r="C3283" s="245"/>
      <c r="D3283" s="227" t="s">
        <v>248</v>
      </c>
      <c r="E3283" s="246" t="s">
        <v>19</v>
      </c>
      <c r="F3283" s="247" t="s">
        <v>2713</v>
      </c>
      <c r="G3283" s="245"/>
      <c r="H3283" s="248">
        <v>5.5099999999999998</v>
      </c>
      <c r="I3283" s="249"/>
      <c r="J3283" s="245"/>
      <c r="K3283" s="245"/>
      <c r="L3283" s="250"/>
      <c r="M3283" s="251"/>
      <c r="N3283" s="252"/>
      <c r="O3283" s="252"/>
      <c r="P3283" s="252"/>
      <c r="Q3283" s="252"/>
      <c r="R3283" s="252"/>
      <c r="S3283" s="252"/>
      <c r="T3283" s="253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4" t="s">
        <v>248</v>
      </c>
      <c r="AU3283" s="254" t="s">
        <v>78</v>
      </c>
      <c r="AV3283" s="14" t="s">
        <v>78</v>
      </c>
      <c r="AW3283" s="14" t="s">
        <v>32</v>
      </c>
      <c r="AX3283" s="14" t="s">
        <v>69</v>
      </c>
      <c r="AY3283" s="254" t="s">
        <v>238</v>
      </c>
    </row>
    <row r="3284" s="14" customFormat="1">
      <c r="A3284" s="14"/>
      <c r="B3284" s="244"/>
      <c r="C3284" s="245"/>
      <c r="D3284" s="227" t="s">
        <v>248</v>
      </c>
      <c r="E3284" s="246" t="s">
        <v>19</v>
      </c>
      <c r="F3284" s="247" t="s">
        <v>2715</v>
      </c>
      <c r="G3284" s="245"/>
      <c r="H3284" s="248">
        <v>1.97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248</v>
      </c>
      <c r="AU3284" s="254" t="s">
        <v>78</v>
      </c>
      <c r="AV3284" s="14" t="s">
        <v>78</v>
      </c>
      <c r="AW3284" s="14" t="s">
        <v>32</v>
      </c>
      <c r="AX3284" s="14" t="s">
        <v>69</v>
      </c>
      <c r="AY3284" s="254" t="s">
        <v>238</v>
      </c>
    </row>
    <row r="3285" s="14" customFormat="1">
      <c r="A3285" s="14"/>
      <c r="B3285" s="244"/>
      <c r="C3285" s="245"/>
      <c r="D3285" s="227" t="s">
        <v>248</v>
      </c>
      <c r="E3285" s="246" t="s">
        <v>19</v>
      </c>
      <c r="F3285" s="247" t="s">
        <v>2716</v>
      </c>
      <c r="G3285" s="245"/>
      <c r="H3285" s="248">
        <v>2</v>
      </c>
      <c r="I3285" s="249"/>
      <c r="J3285" s="245"/>
      <c r="K3285" s="245"/>
      <c r="L3285" s="250"/>
      <c r="M3285" s="251"/>
      <c r="N3285" s="252"/>
      <c r="O3285" s="252"/>
      <c r="P3285" s="252"/>
      <c r="Q3285" s="252"/>
      <c r="R3285" s="252"/>
      <c r="S3285" s="252"/>
      <c r="T3285" s="253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4" t="s">
        <v>248</v>
      </c>
      <c r="AU3285" s="254" t="s">
        <v>78</v>
      </c>
      <c r="AV3285" s="14" t="s">
        <v>78</v>
      </c>
      <c r="AW3285" s="14" t="s">
        <v>32</v>
      </c>
      <c r="AX3285" s="14" t="s">
        <v>69</v>
      </c>
      <c r="AY3285" s="254" t="s">
        <v>238</v>
      </c>
    </row>
    <row r="3286" s="14" customFormat="1">
      <c r="A3286" s="14"/>
      <c r="B3286" s="244"/>
      <c r="C3286" s="245"/>
      <c r="D3286" s="227" t="s">
        <v>248</v>
      </c>
      <c r="E3286" s="246" t="s">
        <v>19</v>
      </c>
      <c r="F3286" s="247" t="s">
        <v>2724</v>
      </c>
      <c r="G3286" s="245"/>
      <c r="H3286" s="248">
        <v>1.44</v>
      </c>
      <c r="I3286" s="249"/>
      <c r="J3286" s="245"/>
      <c r="K3286" s="245"/>
      <c r="L3286" s="250"/>
      <c r="M3286" s="251"/>
      <c r="N3286" s="252"/>
      <c r="O3286" s="252"/>
      <c r="P3286" s="252"/>
      <c r="Q3286" s="252"/>
      <c r="R3286" s="252"/>
      <c r="S3286" s="252"/>
      <c r="T3286" s="253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4" t="s">
        <v>248</v>
      </c>
      <c r="AU3286" s="254" t="s">
        <v>78</v>
      </c>
      <c r="AV3286" s="14" t="s">
        <v>78</v>
      </c>
      <c r="AW3286" s="14" t="s">
        <v>32</v>
      </c>
      <c r="AX3286" s="14" t="s">
        <v>69</v>
      </c>
      <c r="AY3286" s="254" t="s">
        <v>238</v>
      </c>
    </row>
    <row r="3287" s="14" customFormat="1">
      <c r="A3287" s="14"/>
      <c r="B3287" s="244"/>
      <c r="C3287" s="245"/>
      <c r="D3287" s="227" t="s">
        <v>248</v>
      </c>
      <c r="E3287" s="246" t="s">
        <v>19</v>
      </c>
      <c r="F3287" s="247" t="s">
        <v>2725</v>
      </c>
      <c r="G3287" s="245"/>
      <c r="H3287" s="248">
        <v>6.3200000000000003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248</v>
      </c>
      <c r="AU3287" s="254" t="s">
        <v>78</v>
      </c>
      <c r="AV3287" s="14" t="s">
        <v>78</v>
      </c>
      <c r="AW3287" s="14" t="s">
        <v>32</v>
      </c>
      <c r="AX3287" s="14" t="s">
        <v>69</v>
      </c>
      <c r="AY3287" s="254" t="s">
        <v>238</v>
      </c>
    </row>
    <row r="3288" s="14" customFormat="1">
      <c r="A3288" s="14"/>
      <c r="B3288" s="244"/>
      <c r="C3288" s="245"/>
      <c r="D3288" s="227" t="s">
        <v>248</v>
      </c>
      <c r="E3288" s="246" t="s">
        <v>19</v>
      </c>
      <c r="F3288" s="247" t="s">
        <v>2727</v>
      </c>
      <c r="G3288" s="245"/>
      <c r="H3288" s="248">
        <v>4.3200000000000003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248</v>
      </c>
      <c r="AU3288" s="254" t="s">
        <v>78</v>
      </c>
      <c r="AV3288" s="14" t="s">
        <v>78</v>
      </c>
      <c r="AW3288" s="14" t="s">
        <v>32</v>
      </c>
      <c r="AX3288" s="14" t="s">
        <v>69</v>
      </c>
      <c r="AY3288" s="254" t="s">
        <v>238</v>
      </c>
    </row>
    <row r="3289" s="14" customFormat="1">
      <c r="A3289" s="14"/>
      <c r="B3289" s="244"/>
      <c r="C3289" s="245"/>
      <c r="D3289" s="227" t="s">
        <v>248</v>
      </c>
      <c r="E3289" s="246" t="s">
        <v>19</v>
      </c>
      <c r="F3289" s="247" t="s">
        <v>2728</v>
      </c>
      <c r="G3289" s="245"/>
      <c r="H3289" s="248">
        <v>1.9199999999999999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248</v>
      </c>
      <c r="AU3289" s="254" t="s">
        <v>78</v>
      </c>
      <c r="AV3289" s="14" t="s">
        <v>78</v>
      </c>
      <c r="AW3289" s="14" t="s">
        <v>32</v>
      </c>
      <c r="AX3289" s="14" t="s">
        <v>69</v>
      </c>
      <c r="AY3289" s="254" t="s">
        <v>238</v>
      </c>
    </row>
    <row r="3290" s="13" customFormat="1">
      <c r="A3290" s="13"/>
      <c r="B3290" s="234"/>
      <c r="C3290" s="235"/>
      <c r="D3290" s="227" t="s">
        <v>248</v>
      </c>
      <c r="E3290" s="236" t="s">
        <v>19</v>
      </c>
      <c r="F3290" s="237" t="s">
        <v>2729</v>
      </c>
      <c r="G3290" s="235"/>
      <c r="H3290" s="236" t="s">
        <v>19</v>
      </c>
      <c r="I3290" s="238"/>
      <c r="J3290" s="235"/>
      <c r="K3290" s="235"/>
      <c r="L3290" s="239"/>
      <c r="M3290" s="240"/>
      <c r="N3290" s="241"/>
      <c r="O3290" s="241"/>
      <c r="P3290" s="241"/>
      <c r="Q3290" s="241"/>
      <c r="R3290" s="241"/>
      <c r="S3290" s="241"/>
      <c r="T3290" s="242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3" t="s">
        <v>248</v>
      </c>
      <c r="AU3290" s="243" t="s">
        <v>78</v>
      </c>
      <c r="AV3290" s="13" t="s">
        <v>76</v>
      </c>
      <c r="AW3290" s="13" t="s">
        <v>32</v>
      </c>
      <c r="AX3290" s="13" t="s">
        <v>69</v>
      </c>
      <c r="AY3290" s="243" t="s">
        <v>238</v>
      </c>
    </row>
    <row r="3291" s="14" customFormat="1">
      <c r="A3291" s="14"/>
      <c r="B3291" s="244"/>
      <c r="C3291" s="245"/>
      <c r="D3291" s="227" t="s">
        <v>248</v>
      </c>
      <c r="E3291" s="246" t="s">
        <v>19</v>
      </c>
      <c r="F3291" s="247" t="s">
        <v>2731</v>
      </c>
      <c r="G3291" s="245"/>
      <c r="H3291" s="248">
        <v>1.6000000000000001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248</v>
      </c>
      <c r="AU3291" s="254" t="s">
        <v>78</v>
      </c>
      <c r="AV3291" s="14" t="s">
        <v>78</v>
      </c>
      <c r="AW3291" s="14" t="s">
        <v>32</v>
      </c>
      <c r="AX3291" s="14" t="s">
        <v>69</v>
      </c>
      <c r="AY3291" s="254" t="s">
        <v>238</v>
      </c>
    </row>
    <row r="3292" s="14" customFormat="1">
      <c r="A3292" s="14"/>
      <c r="B3292" s="244"/>
      <c r="C3292" s="245"/>
      <c r="D3292" s="227" t="s">
        <v>248</v>
      </c>
      <c r="E3292" s="246" t="s">
        <v>19</v>
      </c>
      <c r="F3292" s="247" t="s">
        <v>2732</v>
      </c>
      <c r="G3292" s="245"/>
      <c r="H3292" s="248">
        <v>1.6000000000000001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248</v>
      </c>
      <c r="AU3292" s="254" t="s">
        <v>78</v>
      </c>
      <c r="AV3292" s="14" t="s">
        <v>78</v>
      </c>
      <c r="AW3292" s="14" t="s">
        <v>32</v>
      </c>
      <c r="AX3292" s="14" t="s">
        <v>69</v>
      </c>
      <c r="AY3292" s="254" t="s">
        <v>238</v>
      </c>
    </row>
    <row r="3293" s="14" customFormat="1">
      <c r="A3293" s="14"/>
      <c r="B3293" s="244"/>
      <c r="C3293" s="245"/>
      <c r="D3293" s="227" t="s">
        <v>248</v>
      </c>
      <c r="E3293" s="246" t="s">
        <v>19</v>
      </c>
      <c r="F3293" s="247" t="s">
        <v>2733</v>
      </c>
      <c r="G3293" s="245"/>
      <c r="H3293" s="248">
        <v>1.6399999999999999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248</v>
      </c>
      <c r="AU3293" s="254" t="s">
        <v>78</v>
      </c>
      <c r="AV3293" s="14" t="s">
        <v>78</v>
      </c>
      <c r="AW3293" s="14" t="s">
        <v>32</v>
      </c>
      <c r="AX3293" s="14" t="s">
        <v>69</v>
      </c>
      <c r="AY3293" s="254" t="s">
        <v>238</v>
      </c>
    </row>
    <row r="3294" s="14" customFormat="1">
      <c r="A3294" s="14"/>
      <c r="B3294" s="244"/>
      <c r="C3294" s="245"/>
      <c r="D3294" s="227" t="s">
        <v>248</v>
      </c>
      <c r="E3294" s="246" t="s">
        <v>19</v>
      </c>
      <c r="F3294" s="247" t="s">
        <v>2734</v>
      </c>
      <c r="G3294" s="245"/>
      <c r="H3294" s="248">
        <v>3.1600000000000001</v>
      </c>
      <c r="I3294" s="249"/>
      <c r="J3294" s="245"/>
      <c r="K3294" s="245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4" t="s">
        <v>248</v>
      </c>
      <c r="AU3294" s="254" t="s">
        <v>78</v>
      </c>
      <c r="AV3294" s="14" t="s">
        <v>78</v>
      </c>
      <c r="AW3294" s="14" t="s">
        <v>32</v>
      </c>
      <c r="AX3294" s="14" t="s">
        <v>69</v>
      </c>
      <c r="AY3294" s="254" t="s">
        <v>238</v>
      </c>
    </row>
    <row r="3295" s="14" customFormat="1">
      <c r="A3295" s="14"/>
      <c r="B3295" s="244"/>
      <c r="C3295" s="245"/>
      <c r="D3295" s="227" t="s">
        <v>248</v>
      </c>
      <c r="E3295" s="246" t="s">
        <v>19</v>
      </c>
      <c r="F3295" s="247" t="s">
        <v>2735</v>
      </c>
      <c r="G3295" s="245"/>
      <c r="H3295" s="248">
        <v>36.299999999999997</v>
      </c>
      <c r="I3295" s="249"/>
      <c r="J3295" s="245"/>
      <c r="K3295" s="245"/>
      <c r="L3295" s="250"/>
      <c r="M3295" s="251"/>
      <c r="N3295" s="252"/>
      <c r="O3295" s="252"/>
      <c r="P3295" s="252"/>
      <c r="Q3295" s="252"/>
      <c r="R3295" s="252"/>
      <c r="S3295" s="252"/>
      <c r="T3295" s="253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4" t="s">
        <v>248</v>
      </c>
      <c r="AU3295" s="254" t="s">
        <v>78</v>
      </c>
      <c r="AV3295" s="14" t="s">
        <v>78</v>
      </c>
      <c r="AW3295" s="14" t="s">
        <v>32</v>
      </c>
      <c r="AX3295" s="14" t="s">
        <v>69</v>
      </c>
      <c r="AY3295" s="254" t="s">
        <v>238</v>
      </c>
    </row>
    <row r="3296" s="14" customFormat="1">
      <c r="A3296" s="14"/>
      <c r="B3296" s="244"/>
      <c r="C3296" s="245"/>
      <c r="D3296" s="227" t="s">
        <v>248</v>
      </c>
      <c r="E3296" s="246" t="s">
        <v>19</v>
      </c>
      <c r="F3296" s="247" t="s">
        <v>2736</v>
      </c>
      <c r="G3296" s="245"/>
      <c r="H3296" s="248">
        <v>37.020000000000003</v>
      </c>
      <c r="I3296" s="249"/>
      <c r="J3296" s="245"/>
      <c r="K3296" s="245"/>
      <c r="L3296" s="250"/>
      <c r="M3296" s="251"/>
      <c r="N3296" s="252"/>
      <c r="O3296" s="252"/>
      <c r="P3296" s="252"/>
      <c r="Q3296" s="252"/>
      <c r="R3296" s="252"/>
      <c r="S3296" s="252"/>
      <c r="T3296" s="253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4" t="s">
        <v>248</v>
      </c>
      <c r="AU3296" s="254" t="s">
        <v>78</v>
      </c>
      <c r="AV3296" s="14" t="s">
        <v>78</v>
      </c>
      <c r="AW3296" s="14" t="s">
        <v>32</v>
      </c>
      <c r="AX3296" s="14" t="s">
        <v>69</v>
      </c>
      <c r="AY3296" s="254" t="s">
        <v>238</v>
      </c>
    </row>
    <row r="3297" s="14" customFormat="1">
      <c r="A3297" s="14"/>
      <c r="B3297" s="244"/>
      <c r="C3297" s="245"/>
      <c r="D3297" s="227" t="s">
        <v>248</v>
      </c>
      <c r="E3297" s="246" t="s">
        <v>19</v>
      </c>
      <c r="F3297" s="247" t="s">
        <v>2737</v>
      </c>
      <c r="G3297" s="245"/>
      <c r="H3297" s="248">
        <v>36.299999999999997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248</v>
      </c>
      <c r="AU3297" s="254" t="s">
        <v>78</v>
      </c>
      <c r="AV3297" s="14" t="s">
        <v>78</v>
      </c>
      <c r="AW3297" s="14" t="s">
        <v>32</v>
      </c>
      <c r="AX3297" s="14" t="s">
        <v>69</v>
      </c>
      <c r="AY3297" s="254" t="s">
        <v>238</v>
      </c>
    </row>
    <row r="3298" s="14" customFormat="1">
      <c r="A3298" s="14"/>
      <c r="B3298" s="244"/>
      <c r="C3298" s="245"/>
      <c r="D3298" s="227" t="s">
        <v>248</v>
      </c>
      <c r="E3298" s="246" t="s">
        <v>19</v>
      </c>
      <c r="F3298" s="247" t="s">
        <v>2738</v>
      </c>
      <c r="G3298" s="245"/>
      <c r="H3298" s="248">
        <v>1.6000000000000001</v>
      </c>
      <c r="I3298" s="249"/>
      <c r="J3298" s="245"/>
      <c r="K3298" s="245"/>
      <c r="L3298" s="250"/>
      <c r="M3298" s="251"/>
      <c r="N3298" s="252"/>
      <c r="O3298" s="252"/>
      <c r="P3298" s="252"/>
      <c r="Q3298" s="252"/>
      <c r="R3298" s="252"/>
      <c r="S3298" s="252"/>
      <c r="T3298" s="253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4" t="s">
        <v>248</v>
      </c>
      <c r="AU3298" s="254" t="s">
        <v>78</v>
      </c>
      <c r="AV3298" s="14" t="s">
        <v>78</v>
      </c>
      <c r="AW3298" s="14" t="s">
        <v>32</v>
      </c>
      <c r="AX3298" s="14" t="s">
        <v>69</v>
      </c>
      <c r="AY3298" s="254" t="s">
        <v>238</v>
      </c>
    </row>
    <row r="3299" s="14" customFormat="1">
      <c r="A3299" s="14"/>
      <c r="B3299" s="244"/>
      <c r="C3299" s="245"/>
      <c r="D3299" s="227" t="s">
        <v>248</v>
      </c>
      <c r="E3299" s="246" t="s">
        <v>19</v>
      </c>
      <c r="F3299" s="247" t="s">
        <v>2739</v>
      </c>
      <c r="G3299" s="245"/>
      <c r="H3299" s="248">
        <v>1.6000000000000001</v>
      </c>
      <c r="I3299" s="249"/>
      <c r="J3299" s="245"/>
      <c r="K3299" s="245"/>
      <c r="L3299" s="250"/>
      <c r="M3299" s="251"/>
      <c r="N3299" s="252"/>
      <c r="O3299" s="252"/>
      <c r="P3299" s="252"/>
      <c r="Q3299" s="252"/>
      <c r="R3299" s="252"/>
      <c r="S3299" s="252"/>
      <c r="T3299" s="253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4" t="s">
        <v>248</v>
      </c>
      <c r="AU3299" s="254" t="s">
        <v>78</v>
      </c>
      <c r="AV3299" s="14" t="s">
        <v>78</v>
      </c>
      <c r="AW3299" s="14" t="s">
        <v>32</v>
      </c>
      <c r="AX3299" s="14" t="s">
        <v>69</v>
      </c>
      <c r="AY3299" s="254" t="s">
        <v>238</v>
      </c>
    </row>
    <row r="3300" s="14" customFormat="1">
      <c r="A3300" s="14"/>
      <c r="B3300" s="244"/>
      <c r="C3300" s="245"/>
      <c r="D3300" s="227" t="s">
        <v>248</v>
      </c>
      <c r="E3300" s="246" t="s">
        <v>19</v>
      </c>
      <c r="F3300" s="247" t="s">
        <v>2740</v>
      </c>
      <c r="G3300" s="245"/>
      <c r="H3300" s="248">
        <v>1.8200000000000001</v>
      </c>
      <c r="I3300" s="249"/>
      <c r="J3300" s="245"/>
      <c r="K3300" s="245"/>
      <c r="L3300" s="250"/>
      <c r="M3300" s="251"/>
      <c r="N3300" s="252"/>
      <c r="O3300" s="252"/>
      <c r="P3300" s="252"/>
      <c r="Q3300" s="252"/>
      <c r="R3300" s="252"/>
      <c r="S3300" s="252"/>
      <c r="T3300" s="253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4" t="s">
        <v>248</v>
      </c>
      <c r="AU3300" s="254" t="s">
        <v>78</v>
      </c>
      <c r="AV3300" s="14" t="s">
        <v>78</v>
      </c>
      <c r="AW3300" s="14" t="s">
        <v>32</v>
      </c>
      <c r="AX3300" s="14" t="s">
        <v>69</v>
      </c>
      <c r="AY3300" s="254" t="s">
        <v>238</v>
      </c>
    </row>
    <row r="3301" s="14" customFormat="1">
      <c r="A3301" s="14"/>
      <c r="B3301" s="244"/>
      <c r="C3301" s="245"/>
      <c r="D3301" s="227" t="s">
        <v>248</v>
      </c>
      <c r="E3301" s="246" t="s">
        <v>19</v>
      </c>
      <c r="F3301" s="247" t="s">
        <v>2741</v>
      </c>
      <c r="G3301" s="245"/>
      <c r="H3301" s="248">
        <v>3.0699999999999998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248</v>
      </c>
      <c r="AU3301" s="254" t="s">
        <v>78</v>
      </c>
      <c r="AV3301" s="14" t="s">
        <v>78</v>
      </c>
      <c r="AW3301" s="14" t="s">
        <v>32</v>
      </c>
      <c r="AX3301" s="14" t="s">
        <v>69</v>
      </c>
      <c r="AY3301" s="254" t="s">
        <v>238</v>
      </c>
    </row>
    <row r="3302" s="13" customFormat="1">
      <c r="A3302" s="13"/>
      <c r="B3302" s="234"/>
      <c r="C3302" s="235"/>
      <c r="D3302" s="227" t="s">
        <v>248</v>
      </c>
      <c r="E3302" s="236" t="s">
        <v>19</v>
      </c>
      <c r="F3302" s="237" t="s">
        <v>2742</v>
      </c>
      <c r="G3302" s="235"/>
      <c r="H3302" s="236" t="s">
        <v>19</v>
      </c>
      <c r="I3302" s="238"/>
      <c r="J3302" s="235"/>
      <c r="K3302" s="235"/>
      <c r="L3302" s="239"/>
      <c r="M3302" s="240"/>
      <c r="N3302" s="241"/>
      <c r="O3302" s="241"/>
      <c r="P3302" s="241"/>
      <c r="Q3302" s="241"/>
      <c r="R3302" s="241"/>
      <c r="S3302" s="241"/>
      <c r="T3302" s="242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3" t="s">
        <v>248</v>
      </c>
      <c r="AU3302" s="243" t="s">
        <v>78</v>
      </c>
      <c r="AV3302" s="13" t="s">
        <v>76</v>
      </c>
      <c r="AW3302" s="13" t="s">
        <v>32</v>
      </c>
      <c r="AX3302" s="13" t="s">
        <v>69</v>
      </c>
      <c r="AY3302" s="243" t="s">
        <v>238</v>
      </c>
    </row>
    <row r="3303" s="14" customFormat="1">
      <c r="A3303" s="14"/>
      <c r="B3303" s="244"/>
      <c r="C3303" s="245"/>
      <c r="D3303" s="227" t="s">
        <v>248</v>
      </c>
      <c r="E3303" s="246" t="s">
        <v>19</v>
      </c>
      <c r="F3303" s="247" t="s">
        <v>2743</v>
      </c>
      <c r="G3303" s="245"/>
      <c r="H3303" s="248">
        <v>2.0499999999999998</v>
      </c>
      <c r="I3303" s="249"/>
      <c r="J3303" s="245"/>
      <c r="K3303" s="245"/>
      <c r="L3303" s="250"/>
      <c r="M3303" s="251"/>
      <c r="N3303" s="252"/>
      <c r="O3303" s="252"/>
      <c r="P3303" s="252"/>
      <c r="Q3303" s="252"/>
      <c r="R3303" s="252"/>
      <c r="S3303" s="252"/>
      <c r="T3303" s="253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4" t="s">
        <v>248</v>
      </c>
      <c r="AU3303" s="254" t="s">
        <v>78</v>
      </c>
      <c r="AV3303" s="14" t="s">
        <v>78</v>
      </c>
      <c r="AW3303" s="14" t="s">
        <v>32</v>
      </c>
      <c r="AX3303" s="14" t="s">
        <v>69</v>
      </c>
      <c r="AY3303" s="254" t="s">
        <v>238</v>
      </c>
    </row>
    <row r="3304" s="14" customFormat="1">
      <c r="A3304" s="14"/>
      <c r="B3304" s="244"/>
      <c r="C3304" s="245"/>
      <c r="D3304" s="227" t="s">
        <v>248</v>
      </c>
      <c r="E3304" s="246" t="s">
        <v>19</v>
      </c>
      <c r="F3304" s="247" t="s">
        <v>2744</v>
      </c>
      <c r="G3304" s="245"/>
      <c r="H3304" s="248">
        <v>4.7199999999999998</v>
      </c>
      <c r="I3304" s="249"/>
      <c r="J3304" s="245"/>
      <c r="K3304" s="245"/>
      <c r="L3304" s="250"/>
      <c r="M3304" s="251"/>
      <c r="N3304" s="252"/>
      <c r="O3304" s="252"/>
      <c r="P3304" s="252"/>
      <c r="Q3304" s="252"/>
      <c r="R3304" s="252"/>
      <c r="S3304" s="252"/>
      <c r="T3304" s="253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4" t="s">
        <v>248</v>
      </c>
      <c r="AU3304" s="254" t="s">
        <v>78</v>
      </c>
      <c r="AV3304" s="14" t="s">
        <v>78</v>
      </c>
      <c r="AW3304" s="14" t="s">
        <v>32</v>
      </c>
      <c r="AX3304" s="14" t="s">
        <v>69</v>
      </c>
      <c r="AY3304" s="254" t="s">
        <v>238</v>
      </c>
    </row>
    <row r="3305" s="14" customFormat="1">
      <c r="A3305" s="14"/>
      <c r="B3305" s="244"/>
      <c r="C3305" s="245"/>
      <c r="D3305" s="227" t="s">
        <v>248</v>
      </c>
      <c r="E3305" s="246" t="s">
        <v>19</v>
      </c>
      <c r="F3305" s="247" t="s">
        <v>2745</v>
      </c>
      <c r="G3305" s="245"/>
      <c r="H3305" s="248">
        <v>1.6000000000000001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248</v>
      </c>
      <c r="AU3305" s="254" t="s">
        <v>78</v>
      </c>
      <c r="AV3305" s="14" t="s">
        <v>78</v>
      </c>
      <c r="AW3305" s="14" t="s">
        <v>32</v>
      </c>
      <c r="AX3305" s="14" t="s">
        <v>69</v>
      </c>
      <c r="AY3305" s="254" t="s">
        <v>238</v>
      </c>
    </row>
    <row r="3306" s="14" customFormat="1">
      <c r="A3306" s="14"/>
      <c r="B3306" s="244"/>
      <c r="C3306" s="245"/>
      <c r="D3306" s="227" t="s">
        <v>248</v>
      </c>
      <c r="E3306" s="246" t="s">
        <v>19</v>
      </c>
      <c r="F3306" s="247" t="s">
        <v>2746</v>
      </c>
      <c r="G3306" s="245"/>
      <c r="H3306" s="248">
        <v>1.6000000000000001</v>
      </c>
      <c r="I3306" s="249"/>
      <c r="J3306" s="245"/>
      <c r="K3306" s="245"/>
      <c r="L3306" s="250"/>
      <c r="M3306" s="251"/>
      <c r="N3306" s="252"/>
      <c r="O3306" s="252"/>
      <c r="P3306" s="252"/>
      <c r="Q3306" s="252"/>
      <c r="R3306" s="252"/>
      <c r="S3306" s="252"/>
      <c r="T3306" s="253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4" t="s">
        <v>248</v>
      </c>
      <c r="AU3306" s="254" t="s">
        <v>78</v>
      </c>
      <c r="AV3306" s="14" t="s">
        <v>78</v>
      </c>
      <c r="AW3306" s="14" t="s">
        <v>32</v>
      </c>
      <c r="AX3306" s="14" t="s">
        <v>69</v>
      </c>
      <c r="AY3306" s="254" t="s">
        <v>238</v>
      </c>
    </row>
    <row r="3307" s="14" customFormat="1">
      <c r="A3307" s="14"/>
      <c r="B3307" s="244"/>
      <c r="C3307" s="245"/>
      <c r="D3307" s="227" t="s">
        <v>248</v>
      </c>
      <c r="E3307" s="246" t="s">
        <v>19</v>
      </c>
      <c r="F3307" s="247" t="s">
        <v>2747</v>
      </c>
      <c r="G3307" s="245"/>
      <c r="H3307" s="248">
        <v>5.2999999999999998</v>
      </c>
      <c r="I3307" s="249"/>
      <c r="J3307" s="245"/>
      <c r="K3307" s="245"/>
      <c r="L3307" s="250"/>
      <c r="M3307" s="251"/>
      <c r="N3307" s="252"/>
      <c r="O3307" s="252"/>
      <c r="P3307" s="252"/>
      <c r="Q3307" s="252"/>
      <c r="R3307" s="252"/>
      <c r="S3307" s="252"/>
      <c r="T3307" s="253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4" t="s">
        <v>248</v>
      </c>
      <c r="AU3307" s="254" t="s">
        <v>78</v>
      </c>
      <c r="AV3307" s="14" t="s">
        <v>78</v>
      </c>
      <c r="AW3307" s="14" t="s">
        <v>32</v>
      </c>
      <c r="AX3307" s="14" t="s">
        <v>69</v>
      </c>
      <c r="AY3307" s="254" t="s">
        <v>238</v>
      </c>
    </row>
    <row r="3308" s="16" customFormat="1">
      <c r="A3308" s="16"/>
      <c r="B3308" s="266"/>
      <c r="C3308" s="267"/>
      <c r="D3308" s="227" t="s">
        <v>248</v>
      </c>
      <c r="E3308" s="268" t="s">
        <v>19</v>
      </c>
      <c r="F3308" s="269" t="s">
        <v>561</v>
      </c>
      <c r="G3308" s="267"/>
      <c r="H3308" s="270">
        <v>172.63</v>
      </c>
      <c r="I3308" s="271"/>
      <c r="J3308" s="267"/>
      <c r="K3308" s="267"/>
      <c r="L3308" s="272"/>
      <c r="M3308" s="273"/>
      <c r="N3308" s="274"/>
      <c r="O3308" s="274"/>
      <c r="P3308" s="274"/>
      <c r="Q3308" s="274"/>
      <c r="R3308" s="274"/>
      <c r="S3308" s="274"/>
      <c r="T3308" s="275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T3308" s="276" t="s">
        <v>248</v>
      </c>
      <c r="AU3308" s="276" t="s">
        <v>78</v>
      </c>
      <c r="AV3308" s="16" t="s">
        <v>109</v>
      </c>
      <c r="AW3308" s="16" t="s">
        <v>32</v>
      </c>
      <c r="AX3308" s="16" t="s">
        <v>69</v>
      </c>
      <c r="AY3308" s="276" t="s">
        <v>238</v>
      </c>
    </row>
    <row r="3309" s="13" customFormat="1">
      <c r="A3309" s="13"/>
      <c r="B3309" s="234"/>
      <c r="C3309" s="235"/>
      <c r="D3309" s="227" t="s">
        <v>248</v>
      </c>
      <c r="E3309" s="236" t="s">
        <v>19</v>
      </c>
      <c r="F3309" s="237" t="s">
        <v>321</v>
      </c>
      <c r="G3309" s="235"/>
      <c r="H3309" s="236" t="s">
        <v>19</v>
      </c>
      <c r="I3309" s="238"/>
      <c r="J3309" s="235"/>
      <c r="K3309" s="235"/>
      <c r="L3309" s="239"/>
      <c r="M3309" s="240"/>
      <c r="N3309" s="241"/>
      <c r="O3309" s="241"/>
      <c r="P3309" s="241"/>
      <c r="Q3309" s="241"/>
      <c r="R3309" s="241"/>
      <c r="S3309" s="241"/>
      <c r="T3309" s="242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3" t="s">
        <v>248</v>
      </c>
      <c r="AU3309" s="243" t="s">
        <v>78</v>
      </c>
      <c r="AV3309" s="13" t="s">
        <v>76</v>
      </c>
      <c r="AW3309" s="13" t="s">
        <v>32</v>
      </c>
      <c r="AX3309" s="13" t="s">
        <v>69</v>
      </c>
      <c r="AY3309" s="243" t="s">
        <v>238</v>
      </c>
    </row>
    <row r="3310" s="13" customFormat="1">
      <c r="A3310" s="13"/>
      <c r="B3310" s="234"/>
      <c r="C3310" s="235"/>
      <c r="D3310" s="227" t="s">
        <v>248</v>
      </c>
      <c r="E3310" s="236" t="s">
        <v>19</v>
      </c>
      <c r="F3310" s="237" t="s">
        <v>2875</v>
      </c>
      <c r="G3310" s="235"/>
      <c r="H3310" s="236" t="s">
        <v>19</v>
      </c>
      <c r="I3310" s="238"/>
      <c r="J3310" s="235"/>
      <c r="K3310" s="235"/>
      <c r="L3310" s="239"/>
      <c r="M3310" s="240"/>
      <c r="N3310" s="241"/>
      <c r="O3310" s="241"/>
      <c r="P3310" s="241"/>
      <c r="Q3310" s="241"/>
      <c r="R3310" s="241"/>
      <c r="S3310" s="241"/>
      <c r="T3310" s="242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3" t="s">
        <v>248</v>
      </c>
      <c r="AU3310" s="243" t="s">
        <v>78</v>
      </c>
      <c r="AV3310" s="13" t="s">
        <v>76</v>
      </c>
      <c r="AW3310" s="13" t="s">
        <v>32</v>
      </c>
      <c r="AX3310" s="13" t="s">
        <v>69</v>
      </c>
      <c r="AY3310" s="243" t="s">
        <v>238</v>
      </c>
    </row>
    <row r="3311" s="15" customFormat="1">
      <c r="A3311" s="15"/>
      <c r="B3311" s="255"/>
      <c r="C3311" s="256"/>
      <c r="D3311" s="227" t="s">
        <v>248</v>
      </c>
      <c r="E3311" s="257" t="s">
        <v>19</v>
      </c>
      <c r="F3311" s="258" t="s">
        <v>253</v>
      </c>
      <c r="G3311" s="256"/>
      <c r="H3311" s="259">
        <v>172.63</v>
      </c>
      <c r="I3311" s="260"/>
      <c r="J3311" s="256"/>
      <c r="K3311" s="256"/>
      <c r="L3311" s="261"/>
      <c r="M3311" s="262"/>
      <c r="N3311" s="263"/>
      <c r="O3311" s="263"/>
      <c r="P3311" s="263"/>
      <c r="Q3311" s="263"/>
      <c r="R3311" s="263"/>
      <c r="S3311" s="263"/>
      <c r="T3311" s="264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65" t="s">
        <v>248</v>
      </c>
      <c r="AU3311" s="265" t="s">
        <v>78</v>
      </c>
      <c r="AV3311" s="15" t="s">
        <v>244</v>
      </c>
      <c r="AW3311" s="15" t="s">
        <v>32</v>
      </c>
      <c r="AX3311" s="15" t="s">
        <v>76</v>
      </c>
      <c r="AY3311" s="265" t="s">
        <v>238</v>
      </c>
    </row>
    <row r="3312" s="2" customFormat="1" ht="16.5" customHeight="1">
      <c r="A3312" s="39"/>
      <c r="B3312" s="40"/>
      <c r="C3312" s="214" t="s">
        <v>2191</v>
      </c>
      <c r="D3312" s="214" t="s">
        <v>240</v>
      </c>
      <c r="E3312" s="215" t="s">
        <v>2876</v>
      </c>
      <c r="F3312" s="216" t="s">
        <v>2877</v>
      </c>
      <c r="G3312" s="217" t="s">
        <v>107</v>
      </c>
      <c r="H3312" s="218">
        <v>463.88999999999999</v>
      </c>
      <c r="I3312" s="219"/>
      <c r="J3312" s="220">
        <f>ROUND(I3312*H3312,2)</f>
        <v>0</v>
      </c>
      <c r="K3312" s="216" t="s">
        <v>243</v>
      </c>
      <c r="L3312" s="45"/>
      <c r="M3312" s="221" t="s">
        <v>19</v>
      </c>
      <c r="N3312" s="222" t="s">
        <v>40</v>
      </c>
      <c r="O3312" s="85"/>
      <c r="P3312" s="223">
        <f>O3312*H3312</f>
        <v>0</v>
      </c>
      <c r="Q3312" s="223">
        <v>3.0000000000000001E-05</v>
      </c>
      <c r="R3312" s="223">
        <f>Q3312*H3312</f>
        <v>0.013916700000000001</v>
      </c>
      <c r="S3312" s="223">
        <v>0</v>
      </c>
      <c r="T3312" s="224">
        <f>S3312*H3312</f>
        <v>0</v>
      </c>
      <c r="U3312" s="39"/>
      <c r="V3312" s="39"/>
      <c r="W3312" s="39"/>
      <c r="X3312" s="39"/>
      <c r="Y3312" s="39"/>
      <c r="Z3312" s="39"/>
      <c r="AA3312" s="39"/>
      <c r="AB3312" s="39"/>
      <c r="AC3312" s="39"/>
      <c r="AD3312" s="39"/>
      <c r="AE3312" s="39"/>
      <c r="AR3312" s="225" t="s">
        <v>295</v>
      </c>
      <c r="AT3312" s="225" t="s">
        <v>240</v>
      </c>
      <c r="AU3312" s="225" t="s">
        <v>78</v>
      </c>
      <c r="AY3312" s="18" t="s">
        <v>238</v>
      </c>
      <c r="BE3312" s="226">
        <f>IF(N3312="základní",J3312,0)</f>
        <v>0</v>
      </c>
      <c r="BF3312" s="226">
        <f>IF(N3312="snížená",J3312,0)</f>
        <v>0</v>
      </c>
      <c r="BG3312" s="226">
        <f>IF(N3312="zákl. přenesená",J3312,0)</f>
        <v>0</v>
      </c>
      <c r="BH3312" s="226">
        <f>IF(N3312="sníž. přenesená",J3312,0)</f>
        <v>0</v>
      </c>
      <c r="BI3312" s="226">
        <f>IF(N3312="nulová",J3312,0)</f>
        <v>0</v>
      </c>
      <c r="BJ3312" s="18" t="s">
        <v>76</v>
      </c>
      <c r="BK3312" s="226">
        <f>ROUND(I3312*H3312,2)</f>
        <v>0</v>
      </c>
      <c r="BL3312" s="18" t="s">
        <v>295</v>
      </c>
      <c r="BM3312" s="225" t="s">
        <v>2878</v>
      </c>
    </row>
    <row r="3313" s="2" customFormat="1">
      <c r="A3313" s="39"/>
      <c r="B3313" s="40"/>
      <c r="C3313" s="41"/>
      <c r="D3313" s="227" t="s">
        <v>245</v>
      </c>
      <c r="E3313" s="41"/>
      <c r="F3313" s="228" t="s">
        <v>2877</v>
      </c>
      <c r="G3313" s="41"/>
      <c r="H3313" s="41"/>
      <c r="I3313" s="229"/>
      <c r="J3313" s="41"/>
      <c r="K3313" s="41"/>
      <c r="L3313" s="45"/>
      <c r="M3313" s="230"/>
      <c r="N3313" s="231"/>
      <c r="O3313" s="85"/>
      <c r="P3313" s="85"/>
      <c r="Q3313" s="85"/>
      <c r="R3313" s="85"/>
      <c r="S3313" s="85"/>
      <c r="T3313" s="86"/>
      <c r="U3313" s="39"/>
      <c r="V3313" s="39"/>
      <c r="W3313" s="39"/>
      <c r="X3313" s="39"/>
      <c r="Y3313" s="39"/>
      <c r="Z3313" s="39"/>
      <c r="AA3313" s="39"/>
      <c r="AB3313" s="39"/>
      <c r="AC3313" s="39"/>
      <c r="AD3313" s="39"/>
      <c r="AE3313" s="39"/>
      <c r="AT3313" s="18" t="s">
        <v>245</v>
      </c>
      <c r="AU3313" s="18" t="s">
        <v>78</v>
      </c>
    </row>
    <row r="3314" s="2" customFormat="1">
      <c r="A3314" s="39"/>
      <c r="B3314" s="40"/>
      <c r="C3314" s="41"/>
      <c r="D3314" s="232" t="s">
        <v>246</v>
      </c>
      <c r="E3314" s="41"/>
      <c r="F3314" s="233" t="s">
        <v>2879</v>
      </c>
      <c r="G3314" s="41"/>
      <c r="H3314" s="41"/>
      <c r="I3314" s="229"/>
      <c r="J3314" s="41"/>
      <c r="K3314" s="41"/>
      <c r="L3314" s="45"/>
      <c r="M3314" s="230"/>
      <c r="N3314" s="231"/>
      <c r="O3314" s="85"/>
      <c r="P3314" s="85"/>
      <c r="Q3314" s="85"/>
      <c r="R3314" s="85"/>
      <c r="S3314" s="85"/>
      <c r="T3314" s="86"/>
      <c r="U3314" s="39"/>
      <c r="V3314" s="39"/>
      <c r="W3314" s="39"/>
      <c r="X3314" s="39"/>
      <c r="Y3314" s="39"/>
      <c r="Z3314" s="39"/>
      <c r="AA3314" s="39"/>
      <c r="AB3314" s="39"/>
      <c r="AC3314" s="39"/>
      <c r="AD3314" s="39"/>
      <c r="AE3314" s="39"/>
      <c r="AT3314" s="18" t="s">
        <v>246</v>
      </c>
      <c r="AU3314" s="18" t="s">
        <v>78</v>
      </c>
    </row>
    <row r="3315" s="13" customFormat="1">
      <c r="A3315" s="13"/>
      <c r="B3315" s="234"/>
      <c r="C3315" s="235"/>
      <c r="D3315" s="227" t="s">
        <v>248</v>
      </c>
      <c r="E3315" s="236" t="s">
        <v>19</v>
      </c>
      <c r="F3315" s="237" t="s">
        <v>321</v>
      </c>
      <c r="G3315" s="235"/>
      <c r="H3315" s="236" t="s">
        <v>19</v>
      </c>
      <c r="I3315" s="238"/>
      <c r="J3315" s="235"/>
      <c r="K3315" s="235"/>
      <c r="L3315" s="239"/>
      <c r="M3315" s="240"/>
      <c r="N3315" s="241"/>
      <c r="O3315" s="241"/>
      <c r="P3315" s="241"/>
      <c r="Q3315" s="241"/>
      <c r="R3315" s="241"/>
      <c r="S3315" s="241"/>
      <c r="T3315" s="242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3" t="s">
        <v>248</v>
      </c>
      <c r="AU3315" s="243" t="s">
        <v>78</v>
      </c>
      <c r="AV3315" s="13" t="s">
        <v>76</v>
      </c>
      <c r="AW3315" s="13" t="s">
        <v>32</v>
      </c>
      <c r="AX3315" s="13" t="s">
        <v>69</v>
      </c>
      <c r="AY3315" s="243" t="s">
        <v>238</v>
      </c>
    </row>
    <row r="3316" s="14" customFormat="1">
      <c r="A3316" s="14"/>
      <c r="B3316" s="244"/>
      <c r="C3316" s="245"/>
      <c r="D3316" s="227" t="s">
        <v>248</v>
      </c>
      <c r="E3316" s="246" t="s">
        <v>19</v>
      </c>
      <c r="F3316" s="247" t="s">
        <v>158</v>
      </c>
      <c r="G3316" s="245"/>
      <c r="H3316" s="248">
        <v>463.88999999999999</v>
      </c>
      <c r="I3316" s="249"/>
      <c r="J3316" s="245"/>
      <c r="K3316" s="245"/>
      <c r="L3316" s="250"/>
      <c r="M3316" s="251"/>
      <c r="N3316" s="252"/>
      <c r="O3316" s="252"/>
      <c r="P3316" s="252"/>
      <c r="Q3316" s="252"/>
      <c r="R3316" s="252"/>
      <c r="S3316" s="252"/>
      <c r="T3316" s="253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4" t="s">
        <v>248</v>
      </c>
      <c r="AU3316" s="254" t="s">
        <v>78</v>
      </c>
      <c r="AV3316" s="14" t="s">
        <v>78</v>
      </c>
      <c r="AW3316" s="14" t="s">
        <v>32</v>
      </c>
      <c r="AX3316" s="14" t="s">
        <v>69</v>
      </c>
      <c r="AY3316" s="254" t="s">
        <v>238</v>
      </c>
    </row>
    <row r="3317" s="15" customFormat="1">
      <c r="A3317" s="15"/>
      <c r="B3317" s="255"/>
      <c r="C3317" s="256"/>
      <c r="D3317" s="227" t="s">
        <v>248</v>
      </c>
      <c r="E3317" s="257" t="s">
        <v>19</v>
      </c>
      <c r="F3317" s="258" t="s">
        <v>253</v>
      </c>
      <c r="G3317" s="256"/>
      <c r="H3317" s="259">
        <v>463.88999999999999</v>
      </c>
      <c r="I3317" s="260"/>
      <c r="J3317" s="256"/>
      <c r="K3317" s="256"/>
      <c r="L3317" s="261"/>
      <c r="M3317" s="262"/>
      <c r="N3317" s="263"/>
      <c r="O3317" s="263"/>
      <c r="P3317" s="263"/>
      <c r="Q3317" s="263"/>
      <c r="R3317" s="263"/>
      <c r="S3317" s="263"/>
      <c r="T3317" s="264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65" t="s">
        <v>248</v>
      </c>
      <c r="AU3317" s="265" t="s">
        <v>78</v>
      </c>
      <c r="AV3317" s="15" t="s">
        <v>244</v>
      </c>
      <c r="AW3317" s="15" t="s">
        <v>32</v>
      </c>
      <c r="AX3317" s="15" t="s">
        <v>76</v>
      </c>
      <c r="AY3317" s="265" t="s">
        <v>238</v>
      </c>
    </row>
    <row r="3318" s="2" customFormat="1" ht="24.15" customHeight="1">
      <c r="A3318" s="39"/>
      <c r="B3318" s="40"/>
      <c r="C3318" s="214" t="s">
        <v>2880</v>
      </c>
      <c r="D3318" s="214" t="s">
        <v>240</v>
      </c>
      <c r="E3318" s="215" t="s">
        <v>2881</v>
      </c>
      <c r="F3318" s="216" t="s">
        <v>2882</v>
      </c>
      <c r="G3318" s="217" t="s">
        <v>107</v>
      </c>
      <c r="H3318" s="218">
        <v>463.88999999999999</v>
      </c>
      <c r="I3318" s="219"/>
      <c r="J3318" s="220">
        <f>ROUND(I3318*H3318,2)</f>
        <v>0</v>
      </c>
      <c r="K3318" s="216" t="s">
        <v>243</v>
      </c>
      <c r="L3318" s="45"/>
      <c r="M3318" s="221" t="s">
        <v>19</v>
      </c>
      <c r="N3318" s="222" t="s">
        <v>40</v>
      </c>
      <c r="O3318" s="85"/>
      <c r="P3318" s="223">
        <f>O3318*H3318</f>
        <v>0</v>
      </c>
      <c r="Q3318" s="223">
        <v>2.0000000000000002E-05</v>
      </c>
      <c r="R3318" s="223">
        <f>Q3318*H3318</f>
        <v>0.009277800000000001</v>
      </c>
      <c r="S3318" s="223">
        <v>0</v>
      </c>
      <c r="T3318" s="224">
        <f>S3318*H3318</f>
        <v>0</v>
      </c>
      <c r="U3318" s="39"/>
      <c r="V3318" s="39"/>
      <c r="W3318" s="39"/>
      <c r="X3318" s="39"/>
      <c r="Y3318" s="39"/>
      <c r="Z3318" s="39"/>
      <c r="AA3318" s="39"/>
      <c r="AB3318" s="39"/>
      <c r="AC3318" s="39"/>
      <c r="AD3318" s="39"/>
      <c r="AE3318" s="39"/>
      <c r="AR3318" s="225" t="s">
        <v>295</v>
      </c>
      <c r="AT3318" s="225" t="s">
        <v>240</v>
      </c>
      <c r="AU3318" s="225" t="s">
        <v>78</v>
      </c>
      <c r="AY3318" s="18" t="s">
        <v>238</v>
      </c>
      <c r="BE3318" s="226">
        <f>IF(N3318="základní",J3318,0)</f>
        <v>0</v>
      </c>
      <c r="BF3318" s="226">
        <f>IF(N3318="snížená",J3318,0)</f>
        <v>0</v>
      </c>
      <c r="BG3318" s="226">
        <f>IF(N3318="zákl. přenesená",J3318,0)</f>
        <v>0</v>
      </c>
      <c r="BH3318" s="226">
        <f>IF(N3318="sníž. přenesená",J3318,0)</f>
        <v>0</v>
      </c>
      <c r="BI3318" s="226">
        <f>IF(N3318="nulová",J3318,0)</f>
        <v>0</v>
      </c>
      <c r="BJ3318" s="18" t="s">
        <v>76</v>
      </c>
      <c r="BK3318" s="226">
        <f>ROUND(I3318*H3318,2)</f>
        <v>0</v>
      </c>
      <c r="BL3318" s="18" t="s">
        <v>295</v>
      </c>
      <c r="BM3318" s="225" t="s">
        <v>2883</v>
      </c>
    </row>
    <row r="3319" s="2" customFormat="1">
      <c r="A3319" s="39"/>
      <c r="B3319" s="40"/>
      <c r="C3319" s="41"/>
      <c r="D3319" s="227" t="s">
        <v>245</v>
      </c>
      <c r="E3319" s="41"/>
      <c r="F3319" s="228" t="s">
        <v>2882</v>
      </c>
      <c r="G3319" s="41"/>
      <c r="H3319" s="41"/>
      <c r="I3319" s="229"/>
      <c r="J3319" s="41"/>
      <c r="K3319" s="41"/>
      <c r="L3319" s="45"/>
      <c r="M3319" s="230"/>
      <c r="N3319" s="231"/>
      <c r="O3319" s="85"/>
      <c r="P3319" s="85"/>
      <c r="Q3319" s="85"/>
      <c r="R3319" s="85"/>
      <c r="S3319" s="85"/>
      <c r="T3319" s="86"/>
      <c r="U3319" s="39"/>
      <c r="V3319" s="39"/>
      <c r="W3319" s="39"/>
      <c r="X3319" s="39"/>
      <c r="Y3319" s="39"/>
      <c r="Z3319" s="39"/>
      <c r="AA3319" s="39"/>
      <c r="AB3319" s="39"/>
      <c r="AC3319" s="39"/>
      <c r="AD3319" s="39"/>
      <c r="AE3319" s="39"/>
      <c r="AT3319" s="18" t="s">
        <v>245</v>
      </c>
      <c r="AU3319" s="18" t="s">
        <v>78</v>
      </c>
    </row>
    <row r="3320" s="2" customFormat="1">
      <c r="A3320" s="39"/>
      <c r="B3320" s="40"/>
      <c r="C3320" s="41"/>
      <c r="D3320" s="232" t="s">
        <v>246</v>
      </c>
      <c r="E3320" s="41"/>
      <c r="F3320" s="233" t="s">
        <v>2884</v>
      </c>
      <c r="G3320" s="41"/>
      <c r="H3320" s="41"/>
      <c r="I3320" s="229"/>
      <c r="J3320" s="41"/>
      <c r="K3320" s="41"/>
      <c r="L3320" s="45"/>
      <c r="M3320" s="230"/>
      <c r="N3320" s="231"/>
      <c r="O3320" s="85"/>
      <c r="P3320" s="85"/>
      <c r="Q3320" s="85"/>
      <c r="R3320" s="85"/>
      <c r="S3320" s="85"/>
      <c r="T3320" s="86"/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39"/>
      <c r="AE3320" s="39"/>
      <c r="AT3320" s="18" t="s">
        <v>246</v>
      </c>
      <c r="AU3320" s="18" t="s">
        <v>78</v>
      </c>
    </row>
    <row r="3321" s="13" customFormat="1">
      <c r="A3321" s="13"/>
      <c r="B3321" s="234"/>
      <c r="C3321" s="235"/>
      <c r="D3321" s="227" t="s">
        <v>248</v>
      </c>
      <c r="E3321" s="236" t="s">
        <v>19</v>
      </c>
      <c r="F3321" s="237" t="s">
        <v>321</v>
      </c>
      <c r="G3321" s="235"/>
      <c r="H3321" s="236" t="s">
        <v>19</v>
      </c>
      <c r="I3321" s="238"/>
      <c r="J3321" s="235"/>
      <c r="K3321" s="235"/>
      <c r="L3321" s="239"/>
      <c r="M3321" s="240"/>
      <c r="N3321" s="241"/>
      <c r="O3321" s="241"/>
      <c r="P3321" s="241"/>
      <c r="Q3321" s="241"/>
      <c r="R3321" s="241"/>
      <c r="S3321" s="241"/>
      <c r="T3321" s="242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3" t="s">
        <v>248</v>
      </c>
      <c r="AU3321" s="243" t="s">
        <v>78</v>
      </c>
      <c r="AV3321" s="13" t="s">
        <v>76</v>
      </c>
      <c r="AW3321" s="13" t="s">
        <v>32</v>
      </c>
      <c r="AX3321" s="13" t="s">
        <v>69</v>
      </c>
      <c r="AY3321" s="243" t="s">
        <v>238</v>
      </c>
    </row>
    <row r="3322" s="14" customFormat="1">
      <c r="A3322" s="14"/>
      <c r="B3322" s="244"/>
      <c r="C3322" s="245"/>
      <c r="D3322" s="227" t="s">
        <v>248</v>
      </c>
      <c r="E3322" s="246" t="s">
        <v>19</v>
      </c>
      <c r="F3322" s="247" t="s">
        <v>158</v>
      </c>
      <c r="G3322" s="245"/>
      <c r="H3322" s="248">
        <v>463.88999999999999</v>
      </c>
      <c r="I3322" s="249"/>
      <c r="J3322" s="245"/>
      <c r="K3322" s="245"/>
      <c r="L3322" s="250"/>
      <c r="M3322" s="251"/>
      <c r="N3322" s="252"/>
      <c r="O3322" s="252"/>
      <c r="P3322" s="252"/>
      <c r="Q3322" s="252"/>
      <c r="R3322" s="252"/>
      <c r="S3322" s="252"/>
      <c r="T3322" s="253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4" t="s">
        <v>248</v>
      </c>
      <c r="AU3322" s="254" t="s">
        <v>78</v>
      </c>
      <c r="AV3322" s="14" t="s">
        <v>78</v>
      </c>
      <c r="AW3322" s="14" t="s">
        <v>32</v>
      </c>
      <c r="AX3322" s="14" t="s">
        <v>69</v>
      </c>
      <c r="AY3322" s="254" t="s">
        <v>238</v>
      </c>
    </row>
    <row r="3323" s="15" customFormat="1">
      <c r="A3323" s="15"/>
      <c r="B3323" s="255"/>
      <c r="C3323" s="256"/>
      <c r="D3323" s="227" t="s">
        <v>248</v>
      </c>
      <c r="E3323" s="257" t="s">
        <v>19</v>
      </c>
      <c r="F3323" s="258" t="s">
        <v>253</v>
      </c>
      <c r="G3323" s="256"/>
      <c r="H3323" s="259">
        <v>463.88999999999999</v>
      </c>
      <c r="I3323" s="260"/>
      <c r="J3323" s="256"/>
      <c r="K3323" s="256"/>
      <c r="L3323" s="261"/>
      <c r="M3323" s="262"/>
      <c r="N3323" s="263"/>
      <c r="O3323" s="263"/>
      <c r="P3323" s="263"/>
      <c r="Q3323" s="263"/>
      <c r="R3323" s="263"/>
      <c r="S3323" s="263"/>
      <c r="T3323" s="264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T3323" s="265" t="s">
        <v>248</v>
      </c>
      <c r="AU3323" s="265" t="s">
        <v>78</v>
      </c>
      <c r="AV3323" s="15" t="s">
        <v>244</v>
      </c>
      <c r="AW3323" s="15" t="s">
        <v>32</v>
      </c>
      <c r="AX3323" s="15" t="s">
        <v>76</v>
      </c>
      <c r="AY3323" s="265" t="s">
        <v>238</v>
      </c>
    </row>
    <row r="3324" s="2" customFormat="1" ht="21.75" customHeight="1">
      <c r="A3324" s="39"/>
      <c r="B3324" s="40"/>
      <c r="C3324" s="214" t="s">
        <v>2203</v>
      </c>
      <c r="D3324" s="214" t="s">
        <v>240</v>
      </c>
      <c r="E3324" s="215" t="s">
        <v>2885</v>
      </c>
      <c r="F3324" s="216" t="s">
        <v>2886</v>
      </c>
      <c r="G3324" s="217" t="s">
        <v>107</v>
      </c>
      <c r="H3324" s="218">
        <v>255.13999999999999</v>
      </c>
      <c r="I3324" s="219"/>
      <c r="J3324" s="220">
        <f>ROUND(I3324*H3324,2)</f>
        <v>0</v>
      </c>
      <c r="K3324" s="216" t="s">
        <v>243</v>
      </c>
      <c r="L3324" s="45"/>
      <c r="M3324" s="221" t="s">
        <v>19</v>
      </c>
      <c r="N3324" s="222" t="s">
        <v>40</v>
      </c>
      <c r="O3324" s="85"/>
      <c r="P3324" s="223">
        <f>O3324*H3324</f>
        <v>0</v>
      </c>
      <c r="Q3324" s="223">
        <v>0</v>
      </c>
      <c r="R3324" s="223">
        <f>Q3324*H3324</f>
        <v>0</v>
      </c>
      <c r="S3324" s="223">
        <v>0</v>
      </c>
      <c r="T3324" s="224">
        <f>S3324*H3324</f>
        <v>0</v>
      </c>
      <c r="U3324" s="39"/>
      <c r="V3324" s="39"/>
      <c r="W3324" s="39"/>
      <c r="X3324" s="39"/>
      <c r="Y3324" s="39"/>
      <c r="Z3324" s="39"/>
      <c r="AA3324" s="39"/>
      <c r="AB3324" s="39"/>
      <c r="AC3324" s="39"/>
      <c r="AD3324" s="39"/>
      <c r="AE3324" s="39"/>
      <c r="AR3324" s="225" t="s">
        <v>295</v>
      </c>
      <c r="AT3324" s="225" t="s">
        <v>240</v>
      </c>
      <c r="AU3324" s="225" t="s">
        <v>78</v>
      </c>
      <c r="AY3324" s="18" t="s">
        <v>238</v>
      </c>
      <c r="BE3324" s="226">
        <f>IF(N3324="základní",J3324,0)</f>
        <v>0</v>
      </c>
      <c r="BF3324" s="226">
        <f>IF(N3324="snížená",J3324,0)</f>
        <v>0</v>
      </c>
      <c r="BG3324" s="226">
        <f>IF(N3324="zákl. přenesená",J3324,0)</f>
        <v>0</v>
      </c>
      <c r="BH3324" s="226">
        <f>IF(N3324="sníž. přenesená",J3324,0)</f>
        <v>0</v>
      </c>
      <c r="BI3324" s="226">
        <f>IF(N3324="nulová",J3324,0)</f>
        <v>0</v>
      </c>
      <c r="BJ3324" s="18" t="s">
        <v>76</v>
      </c>
      <c r="BK3324" s="226">
        <f>ROUND(I3324*H3324,2)</f>
        <v>0</v>
      </c>
      <c r="BL3324" s="18" t="s">
        <v>295</v>
      </c>
      <c r="BM3324" s="225" t="s">
        <v>2887</v>
      </c>
    </row>
    <row r="3325" s="2" customFormat="1">
      <c r="A3325" s="39"/>
      <c r="B3325" s="40"/>
      <c r="C3325" s="41"/>
      <c r="D3325" s="227" t="s">
        <v>245</v>
      </c>
      <c r="E3325" s="41"/>
      <c r="F3325" s="228" t="s">
        <v>2886</v>
      </c>
      <c r="G3325" s="41"/>
      <c r="H3325" s="41"/>
      <c r="I3325" s="229"/>
      <c r="J3325" s="41"/>
      <c r="K3325" s="41"/>
      <c r="L3325" s="45"/>
      <c r="M3325" s="230"/>
      <c r="N3325" s="231"/>
      <c r="O3325" s="85"/>
      <c r="P3325" s="85"/>
      <c r="Q3325" s="85"/>
      <c r="R3325" s="85"/>
      <c r="S3325" s="85"/>
      <c r="T3325" s="86"/>
      <c r="U3325" s="39"/>
      <c r="V3325" s="39"/>
      <c r="W3325" s="39"/>
      <c r="X3325" s="39"/>
      <c r="Y3325" s="39"/>
      <c r="Z3325" s="39"/>
      <c r="AA3325" s="39"/>
      <c r="AB3325" s="39"/>
      <c r="AC3325" s="39"/>
      <c r="AD3325" s="39"/>
      <c r="AE3325" s="39"/>
      <c r="AT3325" s="18" t="s">
        <v>245</v>
      </c>
      <c r="AU3325" s="18" t="s">
        <v>78</v>
      </c>
    </row>
    <row r="3326" s="2" customFormat="1">
      <c r="A3326" s="39"/>
      <c r="B3326" s="40"/>
      <c r="C3326" s="41"/>
      <c r="D3326" s="232" t="s">
        <v>246</v>
      </c>
      <c r="E3326" s="41"/>
      <c r="F3326" s="233" t="s">
        <v>2888</v>
      </c>
      <c r="G3326" s="41"/>
      <c r="H3326" s="41"/>
      <c r="I3326" s="229"/>
      <c r="J3326" s="41"/>
      <c r="K3326" s="41"/>
      <c r="L3326" s="45"/>
      <c r="M3326" s="230"/>
      <c r="N3326" s="231"/>
      <c r="O3326" s="85"/>
      <c r="P3326" s="85"/>
      <c r="Q3326" s="85"/>
      <c r="R3326" s="85"/>
      <c r="S3326" s="85"/>
      <c r="T3326" s="86"/>
      <c r="U3326" s="39"/>
      <c r="V3326" s="39"/>
      <c r="W3326" s="39"/>
      <c r="X3326" s="39"/>
      <c r="Y3326" s="39"/>
      <c r="Z3326" s="39"/>
      <c r="AA3326" s="39"/>
      <c r="AB3326" s="39"/>
      <c r="AC3326" s="39"/>
      <c r="AD3326" s="39"/>
      <c r="AE3326" s="39"/>
      <c r="AT3326" s="18" t="s">
        <v>246</v>
      </c>
      <c r="AU3326" s="18" t="s">
        <v>78</v>
      </c>
    </row>
    <row r="3327" s="13" customFormat="1">
      <c r="A3327" s="13"/>
      <c r="B3327" s="234"/>
      <c r="C3327" s="235"/>
      <c r="D3327" s="227" t="s">
        <v>248</v>
      </c>
      <c r="E3327" s="236" t="s">
        <v>19</v>
      </c>
      <c r="F3327" s="237" t="s">
        <v>321</v>
      </c>
      <c r="G3327" s="235"/>
      <c r="H3327" s="236" t="s">
        <v>19</v>
      </c>
      <c r="I3327" s="238"/>
      <c r="J3327" s="235"/>
      <c r="K3327" s="235"/>
      <c r="L3327" s="239"/>
      <c r="M3327" s="240"/>
      <c r="N3327" s="241"/>
      <c r="O3327" s="241"/>
      <c r="P3327" s="241"/>
      <c r="Q3327" s="241"/>
      <c r="R3327" s="241"/>
      <c r="S3327" s="241"/>
      <c r="T3327" s="242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43" t="s">
        <v>248</v>
      </c>
      <c r="AU3327" s="243" t="s">
        <v>78</v>
      </c>
      <c r="AV3327" s="13" t="s">
        <v>76</v>
      </c>
      <c r="AW3327" s="13" t="s">
        <v>32</v>
      </c>
      <c r="AX3327" s="13" t="s">
        <v>69</v>
      </c>
      <c r="AY3327" s="243" t="s">
        <v>238</v>
      </c>
    </row>
    <row r="3328" s="14" customFormat="1">
      <c r="A3328" s="14"/>
      <c r="B3328" s="244"/>
      <c r="C3328" s="245"/>
      <c r="D3328" s="227" t="s">
        <v>248</v>
      </c>
      <c r="E3328" s="246" t="s">
        <v>19</v>
      </c>
      <c r="F3328" s="247" t="s">
        <v>2889</v>
      </c>
      <c r="G3328" s="245"/>
      <c r="H3328" s="248">
        <v>23.194500000000001</v>
      </c>
      <c r="I3328" s="249"/>
      <c r="J3328" s="245"/>
      <c r="K3328" s="245"/>
      <c r="L3328" s="250"/>
      <c r="M3328" s="251"/>
      <c r="N3328" s="252"/>
      <c r="O3328" s="252"/>
      <c r="P3328" s="252"/>
      <c r="Q3328" s="252"/>
      <c r="R3328" s="252"/>
      <c r="S3328" s="252"/>
      <c r="T3328" s="253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4" t="s">
        <v>248</v>
      </c>
      <c r="AU3328" s="254" t="s">
        <v>78</v>
      </c>
      <c r="AV3328" s="14" t="s">
        <v>78</v>
      </c>
      <c r="AW3328" s="14" t="s">
        <v>32</v>
      </c>
      <c r="AX3328" s="14" t="s">
        <v>69</v>
      </c>
      <c r="AY3328" s="254" t="s">
        <v>238</v>
      </c>
    </row>
    <row r="3329" s="14" customFormat="1">
      <c r="A3329" s="14"/>
      <c r="B3329" s="244"/>
      <c r="C3329" s="245"/>
      <c r="D3329" s="227" t="s">
        <v>248</v>
      </c>
      <c r="E3329" s="246" t="s">
        <v>19</v>
      </c>
      <c r="F3329" s="247" t="s">
        <v>2890</v>
      </c>
      <c r="G3329" s="245"/>
      <c r="H3329" s="248">
        <v>231.94499999999999</v>
      </c>
      <c r="I3329" s="249"/>
      <c r="J3329" s="245"/>
      <c r="K3329" s="245"/>
      <c r="L3329" s="250"/>
      <c r="M3329" s="251"/>
      <c r="N3329" s="252"/>
      <c r="O3329" s="252"/>
      <c r="P3329" s="252"/>
      <c r="Q3329" s="252"/>
      <c r="R3329" s="252"/>
      <c r="S3329" s="252"/>
      <c r="T3329" s="253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4" t="s">
        <v>248</v>
      </c>
      <c r="AU3329" s="254" t="s">
        <v>78</v>
      </c>
      <c r="AV3329" s="14" t="s">
        <v>78</v>
      </c>
      <c r="AW3329" s="14" t="s">
        <v>32</v>
      </c>
      <c r="AX3329" s="14" t="s">
        <v>69</v>
      </c>
      <c r="AY3329" s="254" t="s">
        <v>238</v>
      </c>
    </row>
    <row r="3330" s="15" customFormat="1">
      <c r="A3330" s="15"/>
      <c r="B3330" s="255"/>
      <c r="C3330" s="256"/>
      <c r="D3330" s="227" t="s">
        <v>248</v>
      </c>
      <c r="E3330" s="257" t="s">
        <v>19</v>
      </c>
      <c r="F3330" s="258" t="s">
        <v>253</v>
      </c>
      <c r="G3330" s="256"/>
      <c r="H3330" s="259">
        <v>255.1395</v>
      </c>
      <c r="I3330" s="260"/>
      <c r="J3330" s="256"/>
      <c r="K3330" s="256"/>
      <c r="L3330" s="261"/>
      <c r="M3330" s="262"/>
      <c r="N3330" s="263"/>
      <c r="O3330" s="263"/>
      <c r="P3330" s="263"/>
      <c r="Q3330" s="263"/>
      <c r="R3330" s="263"/>
      <c r="S3330" s="263"/>
      <c r="T3330" s="264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65" t="s">
        <v>248</v>
      </c>
      <c r="AU3330" s="265" t="s">
        <v>78</v>
      </c>
      <c r="AV3330" s="15" t="s">
        <v>244</v>
      </c>
      <c r="AW3330" s="15" t="s">
        <v>32</v>
      </c>
      <c r="AX3330" s="15" t="s">
        <v>76</v>
      </c>
      <c r="AY3330" s="265" t="s">
        <v>238</v>
      </c>
    </row>
    <row r="3331" s="2" customFormat="1" ht="16.5" customHeight="1">
      <c r="A3331" s="39"/>
      <c r="B3331" s="40"/>
      <c r="C3331" s="214" t="s">
        <v>2891</v>
      </c>
      <c r="D3331" s="214" t="s">
        <v>240</v>
      </c>
      <c r="E3331" s="215" t="s">
        <v>2892</v>
      </c>
      <c r="F3331" s="216" t="s">
        <v>2893</v>
      </c>
      <c r="G3331" s="217" t="s">
        <v>281</v>
      </c>
      <c r="H3331" s="218">
        <v>108</v>
      </c>
      <c r="I3331" s="219"/>
      <c r="J3331" s="220">
        <f>ROUND(I3331*H3331,2)</f>
        <v>0</v>
      </c>
      <c r="K3331" s="216" t="s">
        <v>243</v>
      </c>
      <c r="L3331" s="45"/>
      <c r="M3331" s="221" t="s">
        <v>19</v>
      </c>
      <c r="N3331" s="222" t="s">
        <v>40</v>
      </c>
      <c r="O3331" s="85"/>
      <c r="P3331" s="223">
        <f>O3331*H3331</f>
        <v>0</v>
      </c>
      <c r="Q3331" s="223">
        <v>0.00021000000000000001</v>
      </c>
      <c r="R3331" s="223">
        <f>Q3331*H3331</f>
        <v>0.022680000000000002</v>
      </c>
      <c r="S3331" s="223">
        <v>0</v>
      </c>
      <c r="T3331" s="224">
        <f>S3331*H3331</f>
        <v>0</v>
      </c>
      <c r="U3331" s="39"/>
      <c r="V3331" s="39"/>
      <c r="W3331" s="39"/>
      <c r="X3331" s="39"/>
      <c r="Y3331" s="39"/>
      <c r="Z3331" s="39"/>
      <c r="AA3331" s="39"/>
      <c r="AB3331" s="39"/>
      <c r="AC3331" s="39"/>
      <c r="AD3331" s="39"/>
      <c r="AE3331" s="39"/>
      <c r="AR3331" s="225" t="s">
        <v>295</v>
      </c>
      <c r="AT3331" s="225" t="s">
        <v>240</v>
      </c>
      <c r="AU3331" s="225" t="s">
        <v>78</v>
      </c>
      <c r="AY3331" s="18" t="s">
        <v>238</v>
      </c>
      <c r="BE3331" s="226">
        <f>IF(N3331="základní",J3331,0)</f>
        <v>0</v>
      </c>
      <c r="BF3331" s="226">
        <f>IF(N3331="snížená",J3331,0)</f>
        <v>0</v>
      </c>
      <c r="BG3331" s="226">
        <f>IF(N3331="zákl. přenesená",J3331,0)</f>
        <v>0</v>
      </c>
      <c r="BH3331" s="226">
        <f>IF(N3331="sníž. přenesená",J3331,0)</f>
        <v>0</v>
      </c>
      <c r="BI3331" s="226">
        <f>IF(N3331="nulová",J3331,0)</f>
        <v>0</v>
      </c>
      <c r="BJ3331" s="18" t="s">
        <v>76</v>
      </c>
      <c r="BK3331" s="226">
        <f>ROUND(I3331*H3331,2)</f>
        <v>0</v>
      </c>
      <c r="BL3331" s="18" t="s">
        <v>295</v>
      </c>
      <c r="BM3331" s="225" t="s">
        <v>2894</v>
      </c>
    </row>
    <row r="3332" s="2" customFormat="1">
      <c r="A3332" s="39"/>
      <c r="B3332" s="40"/>
      <c r="C3332" s="41"/>
      <c r="D3332" s="227" t="s">
        <v>245</v>
      </c>
      <c r="E3332" s="41"/>
      <c r="F3332" s="228" t="s">
        <v>2893</v>
      </c>
      <c r="G3332" s="41"/>
      <c r="H3332" s="41"/>
      <c r="I3332" s="229"/>
      <c r="J3332" s="41"/>
      <c r="K3332" s="41"/>
      <c r="L3332" s="45"/>
      <c r="M3332" s="230"/>
      <c r="N3332" s="231"/>
      <c r="O3332" s="85"/>
      <c r="P3332" s="85"/>
      <c r="Q3332" s="85"/>
      <c r="R3332" s="85"/>
      <c r="S3332" s="85"/>
      <c r="T3332" s="86"/>
      <c r="U3332" s="39"/>
      <c r="V3332" s="39"/>
      <c r="W3332" s="39"/>
      <c r="X3332" s="39"/>
      <c r="Y3332" s="39"/>
      <c r="Z3332" s="39"/>
      <c r="AA3332" s="39"/>
      <c r="AB3332" s="39"/>
      <c r="AC3332" s="39"/>
      <c r="AD3332" s="39"/>
      <c r="AE3332" s="39"/>
      <c r="AT3332" s="18" t="s">
        <v>245</v>
      </c>
      <c r="AU3332" s="18" t="s">
        <v>78</v>
      </c>
    </row>
    <row r="3333" s="2" customFormat="1">
      <c r="A3333" s="39"/>
      <c r="B3333" s="40"/>
      <c r="C3333" s="41"/>
      <c r="D3333" s="232" t="s">
        <v>246</v>
      </c>
      <c r="E3333" s="41"/>
      <c r="F3333" s="233" t="s">
        <v>2895</v>
      </c>
      <c r="G3333" s="41"/>
      <c r="H3333" s="41"/>
      <c r="I3333" s="229"/>
      <c r="J3333" s="41"/>
      <c r="K3333" s="41"/>
      <c r="L3333" s="45"/>
      <c r="M3333" s="230"/>
      <c r="N3333" s="231"/>
      <c r="O3333" s="85"/>
      <c r="P3333" s="85"/>
      <c r="Q3333" s="85"/>
      <c r="R3333" s="85"/>
      <c r="S3333" s="85"/>
      <c r="T3333" s="86"/>
      <c r="U3333" s="39"/>
      <c r="V3333" s="39"/>
      <c r="W3333" s="39"/>
      <c r="X3333" s="39"/>
      <c r="Y3333" s="39"/>
      <c r="Z3333" s="39"/>
      <c r="AA3333" s="39"/>
      <c r="AB3333" s="39"/>
      <c r="AC3333" s="39"/>
      <c r="AD3333" s="39"/>
      <c r="AE3333" s="39"/>
      <c r="AT3333" s="18" t="s">
        <v>246</v>
      </c>
      <c r="AU3333" s="18" t="s">
        <v>78</v>
      </c>
    </row>
    <row r="3334" s="13" customFormat="1">
      <c r="A3334" s="13"/>
      <c r="B3334" s="234"/>
      <c r="C3334" s="235"/>
      <c r="D3334" s="227" t="s">
        <v>248</v>
      </c>
      <c r="E3334" s="236" t="s">
        <v>19</v>
      </c>
      <c r="F3334" s="237" t="s">
        <v>533</v>
      </c>
      <c r="G3334" s="235"/>
      <c r="H3334" s="236" t="s">
        <v>19</v>
      </c>
      <c r="I3334" s="238"/>
      <c r="J3334" s="235"/>
      <c r="K3334" s="235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248</v>
      </c>
      <c r="AU3334" s="243" t="s">
        <v>78</v>
      </c>
      <c r="AV3334" s="13" t="s">
        <v>76</v>
      </c>
      <c r="AW3334" s="13" t="s">
        <v>32</v>
      </c>
      <c r="AX3334" s="13" t="s">
        <v>69</v>
      </c>
      <c r="AY3334" s="243" t="s">
        <v>238</v>
      </c>
    </row>
    <row r="3335" s="13" customFormat="1">
      <c r="A3335" s="13"/>
      <c r="B3335" s="234"/>
      <c r="C3335" s="235"/>
      <c r="D3335" s="227" t="s">
        <v>248</v>
      </c>
      <c r="E3335" s="236" t="s">
        <v>19</v>
      </c>
      <c r="F3335" s="237" t="s">
        <v>830</v>
      </c>
      <c r="G3335" s="235"/>
      <c r="H3335" s="236" t="s">
        <v>19</v>
      </c>
      <c r="I3335" s="238"/>
      <c r="J3335" s="235"/>
      <c r="K3335" s="235"/>
      <c r="L3335" s="239"/>
      <c r="M3335" s="240"/>
      <c r="N3335" s="241"/>
      <c r="O3335" s="241"/>
      <c r="P3335" s="241"/>
      <c r="Q3335" s="241"/>
      <c r="R3335" s="241"/>
      <c r="S3335" s="241"/>
      <c r="T3335" s="242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3" t="s">
        <v>248</v>
      </c>
      <c r="AU3335" s="243" t="s">
        <v>78</v>
      </c>
      <c r="AV3335" s="13" t="s">
        <v>76</v>
      </c>
      <c r="AW3335" s="13" t="s">
        <v>32</v>
      </c>
      <c r="AX3335" s="13" t="s">
        <v>69</v>
      </c>
      <c r="AY3335" s="243" t="s">
        <v>238</v>
      </c>
    </row>
    <row r="3336" s="14" customFormat="1">
      <c r="A3336" s="14"/>
      <c r="B3336" s="244"/>
      <c r="C3336" s="245"/>
      <c r="D3336" s="227" t="s">
        <v>248</v>
      </c>
      <c r="E3336" s="246" t="s">
        <v>19</v>
      </c>
      <c r="F3336" s="247" t="s">
        <v>2896</v>
      </c>
      <c r="G3336" s="245"/>
      <c r="H3336" s="248">
        <v>4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248</v>
      </c>
      <c r="AU3336" s="254" t="s">
        <v>78</v>
      </c>
      <c r="AV3336" s="14" t="s">
        <v>78</v>
      </c>
      <c r="AW3336" s="14" t="s">
        <v>32</v>
      </c>
      <c r="AX3336" s="14" t="s">
        <v>69</v>
      </c>
      <c r="AY3336" s="254" t="s">
        <v>238</v>
      </c>
    </row>
    <row r="3337" s="14" customFormat="1">
      <c r="A3337" s="14"/>
      <c r="B3337" s="244"/>
      <c r="C3337" s="245"/>
      <c r="D3337" s="227" t="s">
        <v>248</v>
      </c>
      <c r="E3337" s="246" t="s">
        <v>19</v>
      </c>
      <c r="F3337" s="247" t="s">
        <v>2897</v>
      </c>
      <c r="G3337" s="245"/>
      <c r="H3337" s="248">
        <v>4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248</v>
      </c>
      <c r="AU3337" s="254" t="s">
        <v>78</v>
      </c>
      <c r="AV3337" s="14" t="s">
        <v>78</v>
      </c>
      <c r="AW3337" s="14" t="s">
        <v>32</v>
      </c>
      <c r="AX3337" s="14" t="s">
        <v>69</v>
      </c>
      <c r="AY3337" s="254" t="s">
        <v>238</v>
      </c>
    </row>
    <row r="3338" s="14" customFormat="1">
      <c r="A3338" s="14"/>
      <c r="B3338" s="244"/>
      <c r="C3338" s="245"/>
      <c r="D3338" s="227" t="s">
        <v>248</v>
      </c>
      <c r="E3338" s="246" t="s">
        <v>19</v>
      </c>
      <c r="F3338" s="247" t="s">
        <v>2898</v>
      </c>
      <c r="G3338" s="245"/>
      <c r="H3338" s="248">
        <v>4</v>
      </c>
      <c r="I3338" s="249"/>
      <c r="J3338" s="245"/>
      <c r="K3338" s="245"/>
      <c r="L3338" s="250"/>
      <c r="M3338" s="251"/>
      <c r="N3338" s="252"/>
      <c r="O3338" s="252"/>
      <c r="P3338" s="252"/>
      <c r="Q3338" s="252"/>
      <c r="R3338" s="252"/>
      <c r="S3338" s="252"/>
      <c r="T3338" s="253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4" t="s">
        <v>248</v>
      </c>
      <c r="AU3338" s="254" t="s">
        <v>78</v>
      </c>
      <c r="AV3338" s="14" t="s">
        <v>78</v>
      </c>
      <c r="AW3338" s="14" t="s">
        <v>32</v>
      </c>
      <c r="AX3338" s="14" t="s">
        <v>69</v>
      </c>
      <c r="AY3338" s="254" t="s">
        <v>238</v>
      </c>
    </row>
    <row r="3339" s="14" customFormat="1">
      <c r="A3339" s="14"/>
      <c r="B3339" s="244"/>
      <c r="C3339" s="245"/>
      <c r="D3339" s="227" t="s">
        <v>248</v>
      </c>
      <c r="E3339" s="246" t="s">
        <v>19</v>
      </c>
      <c r="F3339" s="247" t="s">
        <v>2899</v>
      </c>
      <c r="G3339" s="245"/>
      <c r="H3339" s="248">
        <v>4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248</v>
      </c>
      <c r="AU3339" s="254" t="s">
        <v>78</v>
      </c>
      <c r="AV3339" s="14" t="s">
        <v>78</v>
      </c>
      <c r="AW3339" s="14" t="s">
        <v>32</v>
      </c>
      <c r="AX3339" s="14" t="s">
        <v>69</v>
      </c>
      <c r="AY3339" s="254" t="s">
        <v>238</v>
      </c>
    </row>
    <row r="3340" s="14" customFormat="1">
      <c r="A3340" s="14"/>
      <c r="B3340" s="244"/>
      <c r="C3340" s="245"/>
      <c r="D3340" s="227" t="s">
        <v>248</v>
      </c>
      <c r="E3340" s="246" t="s">
        <v>19</v>
      </c>
      <c r="F3340" s="247" t="s">
        <v>2900</v>
      </c>
      <c r="G3340" s="245"/>
      <c r="H3340" s="248">
        <v>4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248</v>
      </c>
      <c r="AU3340" s="254" t="s">
        <v>78</v>
      </c>
      <c r="AV3340" s="14" t="s">
        <v>78</v>
      </c>
      <c r="AW3340" s="14" t="s">
        <v>32</v>
      </c>
      <c r="AX3340" s="14" t="s">
        <v>69</v>
      </c>
      <c r="AY3340" s="254" t="s">
        <v>238</v>
      </c>
    </row>
    <row r="3341" s="14" customFormat="1">
      <c r="A3341" s="14"/>
      <c r="B3341" s="244"/>
      <c r="C3341" s="245"/>
      <c r="D3341" s="227" t="s">
        <v>248</v>
      </c>
      <c r="E3341" s="246" t="s">
        <v>19</v>
      </c>
      <c r="F3341" s="247" t="s">
        <v>2901</v>
      </c>
      <c r="G3341" s="245"/>
      <c r="H3341" s="248">
        <v>4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248</v>
      </c>
      <c r="AU3341" s="254" t="s">
        <v>78</v>
      </c>
      <c r="AV3341" s="14" t="s">
        <v>78</v>
      </c>
      <c r="AW3341" s="14" t="s">
        <v>32</v>
      </c>
      <c r="AX3341" s="14" t="s">
        <v>69</v>
      </c>
      <c r="AY3341" s="254" t="s">
        <v>238</v>
      </c>
    </row>
    <row r="3342" s="14" customFormat="1">
      <c r="A3342" s="14"/>
      <c r="B3342" s="244"/>
      <c r="C3342" s="245"/>
      <c r="D3342" s="227" t="s">
        <v>248</v>
      </c>
      <c r="E3342" s="246" t="s">
        <v>19</v>
      </c>
      <c r="F3342" s="247" t="s">
        <v>2902</v>
      </c>
      <c r="G3342" s="245"/>
      <c r="H3342" s="248">
        <v>4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248</v>
      </c>
      <c r="AU3342" s="254" t="s">
        <v>78</v>
      </c>
      <c r="AV3342" s="14" t="s">
        <v>78</v>
      </c>
      <c r="AW3342" s="14" t="s">
        <v>32</v>
      </c>
      <c r="AX3342" s="14" t="s">
        <v>69</v>
      </c>
      <c r="AY3342" s="254" t="s">
        <v>238</v>
      </c>
    </row>
    <row r="3343" s="14" customFormat="1">
      <c r="A3343" s="14"/>
      <c r="B3343" s="244"/>
      <c r="C3343" s="245"/>
      <c r="D3343" s="227" t="s">
        <v>248</v>
      </c>
      <c r="E3343" s="246" t="s">
        <v>19</v>
      </c>
      <c r="F3343" s="247" t="s">
        <v>2903</v>
      </c>
      <c r="G3343" s="245"/>
      <c r="H3343" s="248">
        <v>4</v>
      </c>
      <c r="I3343" s="249"/>
      <c r="J3343" s="245"/>
      <c r="K3343" s="245"/>
      <c r="L3343" s="250"/>
      <c r="M3343" s="251"/>
      <c r="N3343" s="252"/>
      <c r="O3343" s="252"/>
      <c r="P3343" s="252"/>
      <c r="Q3343" s="252"/>
      <c r="R3343" s="252"/>
      <c r="S3343" s="252"/>
      <c r="T3343" s="253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4" t="s">
        <v>248</v>
      </c>
      <c r="AU3343" s="254" t="s">
        <v>78</v>
      </c>
      <c r="AV3343" s="14" t="s">
        <v>78</v>
      </c>
      <c r="AW3343" s="14" t="s">
        <v>32</v>
      </c>
      <c r="AX3343" s="14" t="s">
        <v>69</v>
      </c>
      <c r="AY3343" s="254" t="s">
        <v>238</v>
      </c>
    </row>
    <row r="3344" s="14" customFormat="1">
      <c r="A3344" s="14"/>
      <c r="B3344" s="244"/>
      <c r="C3344" s="245"/>
      <c r="D3344" s="227" t="s">
        <v>248</v>
      </c>
      <c r="E3344" s="246" t="s">
        <v>19</v>
      </c>
      <c r="F3344" s="247" t="s">
        <v>2904</v>
      </c>
      <c r="G3344" s="245"/>
      <c r="H3344" s="248">
        <v>4</v>
      </c>
      <c r="I3344" s="249"/>
      <c r="J3344" s="245"/>
      <c r="K3344" s="245"/>
      <c r="L3344" s="250"/>
      <c r="M3344" s="251"/>
      <c r="N3344" s="252"/>
      <c r="O3344" s="252"/>
      <c r="P3344" s="252"/>
      <c r="Q3344" s="252"/>
      <c r="R3344" s="252"/>
      <c r="S3344" s="252"/>
      <c r="T3344" s="253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4" t="s">
        <v>248</v>
      </c>
      <c r="AU3344" s="254" t="s">
        <v>78</v>
      </c>
      <c r="AV3344" s="14" t="s">
        <v>78</v>
      </c>
      <c r="AW3344" s="14" t="s">
        <v>32</v>
      </c>
      <c r="AX3344" s="14" t="s">
        <v>69</v>
      </c>
      <c r="AY3344" s="254" t="s">
        <v>238</v>
      </c>
    </row>
    <row r="3345" s="14" customFormat="1">
      <c r="A3345" s="14"/>
      <c r="B3345" s="244"/>
      <c r="C3345" s="245"/>
      <c r="D3345" s="227" t="s">
        <v>248</v>
      </c>
      <c r="E3345" s="246" t="s">
        <v>19</v>
      </c>
      <c r="F3345" s="247" t="s">
        <v>2905</v>
      </c>
      <c r="G3345" s="245"/>
      <c r="H3345" s="248">
        <v>4</v>
      </c>
      <c r="I3345" s="249"/>
      <c r="J3345" s="245"/>
      <c r="K3345" s="245"/>
      <c r="L3345" s="250"/>
      <c r="M3345" s="251"/>
      <c r="N3345" s="252"/>
      <c r="O3345" s="252"/>
      <c r="P3345" s="252"/>
      <c r="Q3345" s="252"/>
      <c r="R3345" s="252"/>
      <c r="S3345" s="252"/>
      <c r="T3345" s="253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4" t="s">
        <v>248</v>
      </c>
      <c r="AU3345" s="254" t="s">
        <v>78</v>
      </c>
      <c r="AV3345" s="14" t="s">
        <v>78</v>
      </c>
      <c r="AW3345" s="14" t="s">
        <v>32</v>
      </c>
      <c r="AX3345" s="14" t="s">
        <v>69</v>
      </c>
      <c r="AY3345" s="254" t="s">
        <v>238</v>
      </c>
    </row>
    <row r="3346" s="13" customFormat="1">
      <c r="A3346" s="13"/>
      <c r="B3346" s="234"/>
      <c r="C3346" s="235"/>
      <c r="D3346" s="227" t="s">
        <v>248</v>
      </c>
      <c r="E3346" s="236" t="s">
        <v>19</v>
      </c>
      <c r="F3346" s="237" t="s">
        <v>2729</v>
      </c>
      <c r="G3346" s="235"/>
      <c r="H3346" s="236" t="s">
        <v>19</v>
      </c>
      <c r="I3346" s="238"/>
      <c r="J3346" s="235"/>
      <c r="K3346" s="235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248</v>
      </c>
      <c r="AU3346" s="243" t="s">
        <v>78</v>
      </c>
      <c r="AV3346" s="13" t="s">
        <v>76</v>
      </c>
      <c r="AW3346" s="13" t="s">
        <v>32</v>
      </c>
      <c r="AX3346" s="13" t="s">
        <v>69</v>
      </c>
      <c r="AY3346" s="243" t="s">
        <v>238</v>
      </c>
    </row>
    <row r="3347" s="14" customFormat="1">
      <c r="A3347" s="14"/>
      <c r="B3347" s="244"/>
      <c r="C3347" s="245"/>
      <c r="D3347" s="227" t="s">
        <v>248</v>
      </c>
      <c r="E3347" s="246" t="s">
        <v>19</v>
      </c>
      <c r="F3347" s="247" t="s">
        <v>2906</v>
      </c>
      <c r="G3347" s="245"/>
      <c r="H3347" s="248">
        <v>4</v>
      </c>
      <c r="I3347" s="249"/>
      <c r="J3347" s="245"/>
      <c r="K3347" s="245"/>
      <c r="L3347" s="250"/>
      <c r="M3347" s="251"/>
      <c r="N3347" s="252"/>
      <c r="O3347" s="252"/>
      <c r="P3347" s="252"/>
      <c r="Q3347" s="252"/>
      <c r="R3347" s="252"/>
      <c r="S3347" s="252"/>
      <c r="T3347" s="253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4" t="s">
        <v>248</v>
      </c>
      <c r="AU3347" s="254" t="s">
        <v>78</v>
      </c>
      <c r="AV3347" s="14" t="s">
        <v>78</v>
      </c>
      <c r="AW3347" s="14" t="s">
        <v>32</v>
      </c>
      <c r="AX3347" s="14" t="s">
        <v>69</v>
      </c>
      <c r="AY3347" s="254" t="s">
        <v>238</v>
      </c>
    </row>
    <row r="3348" s="14" customFormat="1">
      <c r="A3348" s="14"/>
      <c r="B3348" s="244"/>
      <c r="C3348" s="245"/>
      <c r="D3348" s="227" t="s">
        <v>248</v>
      </c>
      <c r="E3348" s="246" t="s">
        <v>19</v>
      </c>
      <c r="F3348" s="247" t="s">
        <v>2907</v>
      </c>
      <c r="G3348" s="245"/>
      <c r="H3348" s="248">
        <v>4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248</v>
      </c>
      <c r="AU3348" s="254" t="s">
        <v>78</v>
      </c>
      <c r="AV3348" s="14" t="s">
        <v>78</v>
      </c>
      <c r="AW3348" s="14" t="s">
        <v>32</v>
      </c>
      <c r="AX3348" s="14" t="s">
        <v>69</v>
      </c>
      <c r="AY3348" s="254" t="s">
        <v>238</v>
      </c>
    </row>
    <row r="3349" s="14" customFormat="1">
      <c r="A3349" s="14"/>
      <c r="B3349" s="244"/>
      <c r="C3349" s="245"/>
      <c r="D3349" s="227" t="s">
        <v>248</v>
      </c>
      <c r="E3349" s="246" t="s">
        <v>19</v>
      </c>
      <c r="F3349" s="247" t="s">
        <v>2908</v>
      </c>
      <c r="G3349" s="245"/>
      <c r="H3349" s="248">
        <v>4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248</v>
      </c>
      <c r="AU3349" s="254" t="s">
        <v>78</v>
      </c>
      <c r="AV3349" s="14" t="s">
        <v>78</v>
      </c>
      <c r="AW3349" s="14" t="s">
        <v>32</v>
      </c>
      <c r="AX3349" s="14" t="s">
        <v>69</v>
      </c>
      <c r="AY3349" s="254" t="s">
        <v>238</v>
      </c>
    </row>
    <row r="3350" s="14" customFormat="1">
      <c r="A3350" s="14"/>
      <c r="B3350" s="244"/>
      <c r="C3350" s="245"/>
      <c r="D3350" s="227" t="s">
        <v>248</v>
      </c>
      <c r="E3350" s="246" t="s">
        <v>19</v>
      </c>
      <c r="F3350" s="247" t="s">
        <v>2909</v>
      </c>
      <c r="G3350" s="245"/>
      <c r="H3350" s="248">
        <v>4</v>
      </c>
      <c r="I3350" s="249"/>
      <c r="J3350" s="245"/>
      <c r="K3350" s="245"/>
      <c r="L3350" s="250"/>
      <c r="M3350" s="251"/>
      <c r="N3350" s="252"/>
      <c r="O3350" s="252"/>
      <c r="P3350" s="252"/>
      <c r="Q3350" s="252"/>
      <c r="R3350" s="252"/>
      <c r="S3350" s="252"/>
      <c r="T3350" s="253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4" t="s">
        <v>248</v>
      </c>
      <c r="AU3350" s="254" t="s">
        <v>78</v>
      </c>
      <c r="AV3350" s="14" t="s">
        <v>78</v>
      </c>
      <c r="AW3350" s="14" t="s">
        <v>32</v>
      </c>
      <c r="AX3350" s="14" t="s">
        <v>69</v>
      </c>
      <c r="AY3350" s="254" t="s">
        <v>238</v>
      </c>
    </row>
    <row r="3351" s="14" customFormat="1">
      <c r="A3351" s="14"/>
      <c r="B3351" s="244"/>
      <c r="C3351" s="245"/>
      <c r="D3351" s="227" t="s">
        <v>248</v>
      </c>
      <c r="E3351" s="246" t="s">
        <v>19</v>
      </c>
      <c r="F3351" s="247" t="s">
        <v>2910</v>
      </c>
      <c r="G3351" s="245"/>
      <c r="H3351" s="248">
        <v>4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248</v>
      </c>
      <c r="AU3351" s="254" t="s">
        <v>78</v>
      </c>
      <c r="AV3351" s="14" t="s">
        <v>78</v>
      </c>
      <c r="AW3351" s="14" t="s">
        <v>32</v>
      </c>
      <c r="AX3351" s="14" t="s">
        <v>69</v>
      </c>
      <c r="AY3351" s="254" t="s">
        <v>238</v>
      </c>
    </row>
    <row r="3352" s="14" customFormat="1">
      <c r="A3352" s="14"/>
      <c r="B3352" s="244"/>
      <c r="C3352" s="245"/>
      <c r="D3352" s="227" t="s">
        <v>248</v>
      </c>
      <c r="E3352" s="246" t="s">
        <v>19</v>
      </c>
      <c r="F3352" s="247" t="s">
        <v>2911</v>
      </c>
      <c r="G3352" s="245"/>
      <c r="H3352" s="248">
        <v>4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248</v>
      </c>
      <c r="AU3352" s="254" t="s">
        <v>78</v>
      </c>
      <c r="AV3352" s="14" t="s">
        <v>78</v>
      </c>
      <c r="AW3352" s="14" t="s">
        <v>32</v>
      </c>
      <c r="AX3352" s="14" t="s">
        <v>69</v>
      </c>
      <c r="AY3352" s="254" t="s">
        <v>238</v>
      </c>
    </row>
    <row r="3353" s="14" customFormat="1">
      <c r="A3353" s="14"/>
      <c r="B3353" s="244"/>
      <c r="C3353" s="245"/>
      <c r="D3353" s="227" t="s">
        <v>248</v>
      </c>
      <c r="E3353" s="246" t="s">
        <v>19</v>
      </c>
      <c r="F3353" s="247" t="s">
        <v>2912</v>
      </c>
      <c r="G3353" s="245"/>
      <c r="H3353" s="248">
        <v>4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248</v>
      </c>
      <c r="AU3353" s="254" t="s">
        <v>78</v>
      </c>
      <c r="AV3353" s="14" t="s">
        <v>78</v>
      </c>
      <c r="AW3353" s="14" t="s">
        <v>32</v>
      </c>
      <c r="AX3353" s="14" t="s">
        <v>69</v>
      </c>
      <c r="AY3353" s="254" t="s">
        <v>238</v>
      </c>
    </row>
    <row r="3354" s="14" customFormat="1">
      <c r="A3354" s="14"/>
      <c r="B3354" s="244"/>
      <c r="C3354" s="245"/>
      <c r="D3354" s="227" t="s">
        <v>248</v>
      </c>
      <c r="E3354" s="246" t="s">
        <v>19</v>
      </c>
      <c r="F3354" s="247" t="s">
        <v>2913</v>
      </c>
      <c r="G3354" s="245"/>
      <c r="H3354" s="248">
        <v>4</v>
      </c>
      <c r="I3354" s="249"/>
      <c r="J3354" s="245"/>
      <c r="K3354" s="245"/>
      <c r="L3354" s="250"/>
      <c r="M3354" s="251"/>
      <c r="N3354" s="252"/>
      <c r="O3354" s="252"/>
      <c r="P3354" s="252"/>
      <c r="Q3354" s="252"/>
      <c r="R3354" s="252"/>
      <c r="S3354" s="252"/>
      <c r="T3354" s="253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4" t="s">
        <v>248</v>
      </c>
      <c r="AU3354" s="254" t="s">
        <v>78</v>
      </c>
      <c r="AV3354" s="14" t="s">
        <v>78</v>
      </c>
      <c r="AW3354" s="14" t="s">
        <v>32</v>
      </c>
      <c r="AX3354" s="14" t="s">
        <v>69</v>
      </c>
      <c r="AY3354" s="254" t="s">
        <v>238</v>
      </c>
    </row>
    <row r="3355" s="14" customFormat="1">
      <c r="A3355" s="14"/>
      <c r="B3355" s="244"/>
      <c r="C3355" s="245"/>
      <c r="D3355" s="227" t="s">
        <v>248</v>
      </c>
      <c r="E3355" s="246" t="s">
        <v>19</v>
      </c>
      <c r="F3355" s="247" t="s">
        <v>2914</v>
      </c>
      <c r="G3355" s="245"/>
      <c r="H3355" s="248">
        <v>4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248</v>
      </c>
      <c r="AU3355" s="254" t="s">
        <v>78</v>
      </c>
      <c r="AV3355" s="14" t="s">
        <v>78</v>
      </c>
      <c r="AW3355" s="14" t="s">
        <v>32</v>
      </c>
      <c r="AX3355" s="14" t="s">
        <v>69</v>
      </c>
      <c r="AY3355" s="254" t="s">
        <v>238</v>
      </c>
    </row>
    <row r="3356" s="14" customFormat="1">
      <c r="A3356" s="14"/>
      <c r="B3356" s="244"/>
      <c r="C3356" s="245"/>
      <c r="D3356" s="227" t="s">
        <v>248</v>
      </c>
      <c r="E3356" s="246" t="s">
        <v>19</v>
      </c>
      <c r="F3356" s="247" t="s">
        <v>2915</v>
      </c>
      <c r="G3356" s="245"/>
      <c r="H3356" s="248">
        <v>4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248</v>
      </c>
      <c r="AU3356" s="254" t="s">
        <v>78</v>
      </c>
      <c r="AV3356" s="14" t="s">
        <v>78</v>
      </c>
      <c r="AW3356" s="14" t="s">
        <v>32</v>
      </c>
      <c r="AX3356" s="14" t="s">
        <v>69</v>
      </c>
      <c r="AY3356" s="254" t="s">
        <v>238</v>
      </c>
    </row>
    <row r="3357" s="14" customFormat="1">
      <c r="A3357" s="14"/>
      <c r="B3357" s="244"/>
      <c r="C3357" s="245"/>
      <c r="D3357" s="227" t="s">
        <v>248</v>
      </c>
      <c r="E3357" s="246" t="s">
        <v>19</v>
      </c>
      <c r="F3357" s="247" t="s">
        <v>2916</v>
      </c>
      <c r="G3357" s="245"/>
      <c r="H3357" s="248">
        <v>4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248</v>
      </c>
      <c r="AU3357" s="254" t="s">
        <v>78</v>
      </c>
      <c r="AV3357" s="14" t="s">
        <v>78</v>
      </c>
      <c r="AW3357" s="14" t="s">
        <v>32</v>
      </c>
      <c r="AX3357" s="14" t="s">
        <v>69</v>
      </c>
      <c r="AY3357" s="254" t="s">
        <v>238</v>
      </c>
    </row>
    <row r="3358" s="13" customFormat="1">
      <c r="A3358" s="13"/>
      <c r="B3358" s="234"/>
      <c r="C3358" s="235"/>
      <c r="D3358" s="227" t="s">
        <v>248</v>
      </c>
      <c r="E3358" s="236" t="s">
        <v>19</v>
      </c>
      <c r="F3358" s="237" t="s">
        <v>2742</v>
      </c>
      <c r="G3358" s="235"/>
      <c r="H3358" s="236" t="s">
        <v>19</v>
      </c>
      <c r="I3358" s="238"/>
      <c r="J3358" s="235"/>
      <c r="K3358" s="235"/>
      <c r="L3358" s="239"/>
      <c r="M3358" s="240"/>
      <c r="N3358" s="241"/>
      <c r="O3358" s="241"/>
      <c r="P3358" s="241"/>
      <c r="Q3358" s="241"/>
      <c r="R3358" s="241"/>
      <c r="S3358" s="241"/>
      <c r="T3358" s="242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43" t="s">
        <v>248</v>
      </c>
      <c r="AU3358" s="243" t="s">
        <v>78</v>
      </c>
      <c r="AV3358" s="13" t="s">
        <v>76</v>
      </c>
      <c r="AW3358" s="13" t="s">
        <v>32</v>
      </c>
      <c r="AX3358" s="13" t="s">
        <v>69</v>
      </c>
      <c r="AY3358" s="243" t="s">
        <v>238</v>
      </c>
    </row>
    <row r="3359" s="14" customFormat="1">
      <c r="A3359" s="14"/>
      <c r="B3359" s="244"/>
      <c r="C3359" s="245"/>
      <c r="D3359" s="227" t="s">
        <v>248</v>
      </c>
      <c r="E3359" s="246" t="s">
        <v>19</v>
      </c>
      <c r="F3359" s="247" t="s">
        <v>2917</v>
      </c>
      <c r="G3359" s="245"/>
      <c r="H3359" s="248">
        <v>4</v>
      </c>
      <c r="I3359" s="249"/>
      <c r="J3359" s="245"/>
      <c r="K3359" s="245"/>
      <c r="L3359" s="250"/>
      <c r="M3359" s="251"/>
      <c r="N3359" s="252"/>
      <c r="O3359" s="252"/>
      <c r="P3359" s="252"/>
      <c r="Q3359" s="252"/>
      <c r="R3359" s="252"/>
      <c r="S3359" s="252"/>
      <c r="T3359" s="253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4" t="s">
        <v>248</v>
      </c>
      <c r="AU3359" s="254" t="s">
        <v>78</v>
      </c>
      <c r="AV3359" s="14" t="s">
        <v>78</v>
      </c>
      <c r="AW3359" s="14" t="s">
        <v>32</v>
      </c>
      <c r="AX3359" s="14" t="s">
        <v>69</v>
      </c>
      <c r="AY3359" s="254" t="s">
        <v>238</v>
      </c>
    </row>
    <row r="3360" s="14" customFormat="1">
      <c r="A3360" s="14"/>
      <c r="B3360" s="244"/>
      <c r="C3360" s="245"/>
      <c r="D3360" s="227" t="s">
        <v>248</v>
      </c>
      <c r="E3360" s="246" t="s">
        <v>19</v>
      </c>
      <c r="F3360" s="247" t="s">
        <v>2918</v>
      </c>
      <c r="G3360" s="245"/>
      <c r="H3360" s="248">
        <v>4</v>
      </c>
      <c r="I3360" s="249"/>
      <c r="J3360" s="245"/>
      <c r="K3360" s="245"/>
      <c r="L3360" s="250"/>
      <c r="M3360" s="251"/>
      <c r="N3360" s="252"/>
      <c r="O3360" s="252"/>
      <c r="P3360" s="252"/>
      <c r="Q3360" s="252"/>
      <c r="R3360" s="252"/>
      <c r="S3360" s="252"/>
      <c r="T3360" s="253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4" t="s">
        <v>248</v>
      </c>
      <c r="AU3360" s="254" t="s">
        <v>78</v>
      </c>
      <c r="AV3360" s="14" t="s">
        <v>78</v>
      </c>
      <c r="AW3360" s="14" t="s">
        <v>32</v>
      </c>
      <c r="AX3360" s="14" t="s">
        <v>69</v>
      </c>
      <c r="AY3360" s="254" t="s">
        <v>238</v>
      </c>
    </row>
    <row r="3361" s="14" customFormat="1">
      <c r="A3361" s="14"/>
      <c r="B3361" s="244"/>
      <c r="C3361" s="245"/>
      <c r="D3361" s="227" t="s">
        <v>248</v>
      </c>
      <c r="E3361" s="246" t="s">
        <v>19</v>
      </c>
      <c r="F3361" s="247" t="s">
        <v>2919</v>
      </c>
      <c r="G3361" s="245"/>
      <c r="H3361" s="248">
        <v>4</v>
      </c>
      <c r="I3361" s="249"/>
      <c r="J3361" s="245"/>
      <c r="K3361" s="245"/>
      <c r="L3361" s="250"/>
      <c r="M3361" s="251"/>
      <c r="N3361" s="252"/>
      <c r="O3361" s="252"/>
      <c r="P3361" s="252"/>
      <c r="Q3361" s="252"/>
      <c r="R3361" s="252"/>
      <c r="S3361" s="252"/>
      <c r="T3361" s="253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4" t="s">
        <v>248</v>
      </c>
      <c r="AU3361" s="254" t="s">
        <v>78</v>
      </c>
      <c r="AV3361" s="14" t="s">
        <v>78</v>
      </c>
      <c r="AW3361" s="14" t="s">
        <v>32</v>
      </c>
      <c r="AX3361" s="14" t="s">
        <v>69</v>
      </c>
      <c r="AY3361" s="254" t="s">
        <v>238</v>
      </c>
    </row>
    <row r="3362" s="14" customFormat="1">
      <c r="A3362" s="14"/>
      <c r="B3362" s="244"/>
      <c r="C3362" s="245"/>
      <c r="D3362" s="227" t="s">
        <v>248</v>
      </c>
      <c r="E3362" s="246" t="s">
        <v>19</v>
      </c>
      <c r="F3362" s="247" t="s">
        <v>2920</v>
      </c>
      <c r="G3362" s="245"/>
      <c r="H3362" s="248">
        <v>4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248</v>
      </c>
      <c r="AU3362" s="254" t="s">
        <v>78</v>
      </c>
      <c r="AV3362" s="14" t="s">
        <v>78</v>
      </c>
      <c r="AW3362" s="14" t="s">
        <v>32</v>
      </c>
      <c r="AX3362" s="14" t="s">
        <v>69</v>
      </c>
      <c r="AY3362" s="254" t="s">
        <v>238</v>
      </c>
    </row>
    <row r="3363" s="14" customFormat="1">
      <c r="A3363" s="14"/>
      <c r="B3363" s="244"/>
      <c r="C3363" s="245"/>
      <c r="D3363" s="227" t="s">
        <v>248</v>
      </c>
      <c r="E3363" s="246" t="s">
        <v>19</v>
      </c>
      <c r="F3363" s="247" t="s">
        <v>2921</v>
      </c>
      <c r="G3363" s="245"/>
      <c r="H3363" s="248">
        <v>4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248</v>
      </c>
      <c r="AU3363" s="254" t="s">
        <v>78</v>
      </c>
      <c r="AV3363" s="14" t="s">
        <v>78</v>
      </c>
      <c r="AW3363" s="14" t="s">
        <v>32</v>
      </c>
      <c r="AX3363" s="14" t="s">
        <v>69</v>
      </c>
      <c r="AY3363" s="254" t="s">
        <v>238</v>
      </c>
    </row>
    <row r="3364" s="16" customFormat="1">
      <c r="A3364" s="16"/>
      <c r="B3364" s="266"/>
      <c r="C3364" s="267"/>
      <c r="D3364" s="227" t="s">
        <v>248</v>
      </c>
      <c r="E3364" s="268" t="s">
        <v>19</v>
      </c>
      <c r="F3364" s="269" t="s">
        <v>561</v>
      </c>
      <c r="G3364" s="267"/>
      <c r="H3364" s="270">
        <v>104</v>
      </c>
      <c r="I3364" s="271"/>
      <c r="J3364" s="267"/>
      <c r="K3364" s="267"/>
      <c r="L3364" s="272"/>
      <c r="M3364" s="273"/>
      <c r="N3364" s="274"/>
      <c r="O3364" s="274"/>
      <c r="P3364" s="274"/>
      <c r="Q3364" s="274"/>
      <c r="R3364" s="274"/>
      <c r="S3364" s="274"/>
      <c r="T3364" s="275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T3364" s="276" t="s">
        <v>248</v>
      </c>
      <c r="AU3364" s="276" t="s">
        <v>78</v>
      </c>
      <c r="AV3364" s="16" t="s">
        <v>109</v>
      </c>
      <c r="AW3364" s="16" t="s">
        <v>32</v>
      </c>
      <c r="AX3364" s="16" t="s">
        <v>69</v>
      </c>
      <c r="AY3364" s="276" t="s">
        <v>238</v>
      </c>
    </row>
    <row r="3365" s="13" customFormat="1">
      <c r="A3365" s="13"/>
      <c r="B3365" s="234"/>
      <c r="C3365" s="235"/>
      <c r="D3365" s="227" t="s">
        <v>248</v>
      </c>
      <c r="E3365" s="236" t="s">
        <v>19</v>
      </c>
      <c r="F3365" s="237" t="s">
        <v>321</v>
      </c>
      <c r="G3365" s="235"/>
      <c r="H3365" s="236" t="s">
        <v>19</v>
      </c>
      <c r="I3365" s="238"/>
      <c r="J3365" s="235"/>
      <c r="K3365" s="235"/>
      <c r="L3365" s="239"/>
      <c r="M3365" s="240"/>
      <c r="N3365" s="241"/>
      <c r="O3365" s="241"/>
      <c r="P3365" s="241"/>
      <c r="Q3365" s="241"/>
      <c r="R3365" s="241"/>
      <c r="S3365" s="241"/>
      <c r="T3365" s="242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3" t="s">
        <v>248</v>
      </c>
      <c r="AU3365" s="243" t="s">
        <v>78</v>
      </c>
      <c r="AV3365" s="13" t="s">
        <v>76</v>
      </c>
      <c r="AW3365" s="13" t="s">
        <v>32</v>
      </c>
      <c r="AX3365" s="13" t="s">
        <v>69</v>
      </c>
      <c r="AY3365" s="243" t="s">
        <v>238</v>
      </c>
    </row>
    <row r="3366" s="14" customFormat="1">
      <c r="A3366" s="14"/>
      <c r="B3366" s="244"/>
      <c r="C3366" s="245"/>
      <c r="D3366" s="227" t="s">
        <v>248</v>
      </c>
      <c r="E3366" s="246" t="s">
        <v>19</v>
      </c>
      <c r="F3366" s="247" t="s">
        <v>2922</v>
      </c>
      <c r="G3366" s="245"/>
      <c r="H3366" s="248">
        <v>2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248</v>
      </c>
      <c r="AU3366" s="254" t="s">
        <v>78</v>
      </c>
      <c r="AV3366" s="14" t="s">
        <v>78</v>
      </c>
      <c r="AW3366" s="14" t="s">
        <v>32</v>
      </c>
      <c r="AX3366" s="14" t="s">
        <v>69</v>
      </c>
      <c r="AY3366" s="254" t="s">
        <v>238</v>
      </c>
    </row>
    <row r="3367" s="14" customFormat="1">
      <c r="A3367" s="14"/>
      <c r="B3367" s="244"/>
      <c r="C3367" s="245"/>
      <c r="D3367" s="227" t="s">
        <v>248</v>
      </c>
      <c r="E3367" s="246" t="s">
        <v>19</v>
      </c>
      <c r="F3367" s="247" t="s">
        <v>2923</v>
      </c>
      <c r="G3367" s="245"/>
      <c r="H3367" s="248">
        <v>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248</v>
      </c>
      <c r="AU3367" s="254" t="s">
        <v>78</v>
      </c>
      <c r="AV3367" s="14" t="s">
        <v>78</v>
      </c>
      <c r="AW3367" s="14" t="s">
        <v>32</v>
      </c>
      <c r="AX3367" s="14" t="s">
        <v>69</v>
      </c>
      <c r="AY3367" s="254" t="s">
        <v>238</v>
      </c>
    </row>
    <row r="3368" s="16" customFormat="1">
      <c r="A3368" s="16"/>
      <c r="B3368" s="266"/>
      <c r="C3368" s="267"/>
      <c r="D3368" s="227" t="s">
        <v>248</v>
      </c>
      <c r="E3368" s="268" t="s">
        <v>19</v>
      </c>
      <c r="F3368" s="269" t="s">
        <v>561</v>
      </c>
      <c r="G3368" s="267"/>
      <c r="H3368" s="270">
        <v>4</v>
      </c>
      <c r="I3368" s="271"/>
      <c r="J3368" s="267"/>
      <c r="K3368" s="267"/>
      <c r="L3368" s="272"/>
      <c r="M3368" s="273"/>
      <c r="N3368" s="274"/>
      <c r="O3368" s="274"/>
      <c r="P3368" s="274"/>
      <c r="Q3368" s="274"/>
      <c r="R3368" s="274"/>
      <c r="S3368" s="274"/>
      <c r="T3368" s="275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T3368" s="276" t="s">
        <v>248</v>
      </c>
      <c r="AU3368" s="276" t="s">
        <v>78</v>
      </c>
      <c r="AV3368" s="16" t="s">
        <v>109</v>
      </c>
      <c r="AW3368" s="16" t="s">
        <v>32</v>
      </c>
      <c r="AX3368" s="16" t="s">
        <v>69</v>
      </c>
      <c r="AY3368" s="276" t="s">
        <v>238</v>
      </c>
    </row>
    <row r="3369" s="15" customFormat="1">
      <c r="A3369" s="15"/>
      <c r="B3369" s="255"/>
      <c r="C3369" s="256"/>
      <c r="D3369" s="227" t="s">
        <v>248</v>
      </c>
      <c r="E3369" s="257" t="s">
        <v>19</v>
      </c>
      <c r="F3369" s="258" t="s">
        <v>253</v>
      </c>
      <c r="G3369" s="256"/>
      <c r="H3369" s="259">
        <v>108</v>
      </c>
      <c r="I3369" s="260"/>
      <c r="J3369" s="256"/>
      <c r="K3369" s="256"/>
      <c r="L3369" s="261"/>
      <c r="M3369" s="262"/>
      <c r="N3369" s="263"/>
      <c r="O3369" s="263"/>
      <c r="P3369" s="263"/>
      <c r="Q3369" s="263"/>
      <c r="R3369" s="263"/>
      <c r="S3369" s="263"/>
      <c r="T3369" s="264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5" t="s">
        <v>248</v>
      </c>
      <c r="AU3369" s="265" t="s">
        <v>78</v>
      </c>
      <c r="AV3369" s="15" t="s">
        <v>244</v>
      </c>
      <c r="AW3369" s="15" t="s">
        <v>32</v>
      </c>
      <c r="AX3369" s="15" t="s">
        <v>76</v>
      </c>
      <c r="AY3369" s="265" t="s">
        <v>238</v>
      </c>
    </row>
    <row r="3370" s="2" customFormat="1" ht="16.5" customHeight="1">
      <c r="A3370" s="39"/>
      <c r="B3370" s="40"/>
      <c r="C3370" s="214" t="s">
        <v>2209</v>
      </c>
      <c r="D3370" s="214" t="s">
        <v>240</v>
      </c>
      <c r="E3370" s="215" t="s">
        <v>2924</v>
      </c>
      <c r="F3370" s="216" t="s">
        <v>2925</v>
      </c>
      <c r="G3370" s="217" t="s">
        <v>281</v>
      </c>
      <c r="H3370" s="218">
        <v>8</v>
      </c>
      <c r="I3370" s="219"/>
      <c r="J3370" s="220">
        <f>ROUND(I3370*H3370,2)</f>
        <v>0</v>
      </c>
      <c r="K3370" s="216" t="s">
        <v>243</v>
      </c>
      <c r="L3370" s="45"/>
      <c r="M3370" s="221" t="s">
        <v>19</v>
      </c>
      <c r="N3370" s="222" t="s">
        <v>40</v>
      </c>
      <c r="O3370" s="85"/>
      <c r="P3370" s="223">
        <f>O3370*H3370</f>
        <v>0</v>
      </c>
      <c r="Q3370" s="223">
        <v>0.00020000000000000001</v>
      </c>
      <c r="R3370" s="223">
        <f>Q3370*H3370</f>
        <v>0.0016000000000000001</v>
      </c>
      <c r="S3370" s="223">
        <v>0</v>
      </c>
      <c r="T3370" s="224">
        <f>S3370*H3370</f>
        <v>0</v>
      </c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39"/>
      <c r="AE3370" s="39"/>
      <c r="AR3370" s="225" t="s">
        <v>295</v>
      </c>
      <c r="AT3370" s="225" t="s">
        <v>240</v>
      </c>
      <c r="AU3370" s="225" t="s">
        <v>78</v>
      </c>
      <c r="AY3370" s="18" t="s">
        <v>238</v>
      </c>
      <c r="BE3370" s="226">
        <f>IF(N3370="základní",J3370,0)</f>
        <v>0</v>
      </c>
      <c r="BF3370" s="226">
        <f>IF(N3370="snížená",J3370,0)</f>
        <v>0</v>
      </c>
      <c r="BG3370" s="226">
        <f>IF(N3370="zákl. přenesená",J3370,0)</f>
        <v>0</v>
      </c>
      <c r="BH3370" s="226">
        <f>IF(N3370="sníž. přenesená",J3370,0)</f>
        <v>0</v>
      </c>
      <c r="BI3370" s="226">
        <f>IF(N3370="nulová",J3370,0)</f>
        <v>0</v>
      </c>
      <c r="BJ3370" s="18" t="s">
        <v>76</v>
      </c>
      <c r="BK3370" s="226">
        <f>ROUND(I3370*H3370,2)</f>
        <v>0</v>
      </c>
      <c r="BL3370" s="18" t="s">
        <v>295</v>
      </c>
      <c r="BM3370" s="225" t="s">
        <v>2926</v>
      </c>
    </row>
    <row r="3371" s="2" customFormat="1">
      <c r="A3371" s="39"/>
      <c r="B3371" s="40"/>
      <c r="C3371" s="41"/>
      <c r="D3371" s="227" t="s">
        <v>245</v>
      </c>
      <c r="E3371" s="41"/>
      <c r="F3371" s="228" t="s">
        <v>2925</v>
      </c>
      <c r="G3371" s="41"/>
      <c r="H3371" s="41"/>
      <c r="I3371" s="229"/>
      <c r="J3371" s="41"/>
      <c r="K3371" s="41"/>
      <c r="L3371" s="45"/>
      <c r="M3371" s="230"/>
      <c r="N3371" s="231"/>
      <c r="O3371" s="85"/>
      <c r="P3371" s="85"/>
      <c r="Q3371" s="85"/>
      <c r="R3371" s="85"/>
      <c r="S3371" s="85"/>
      <c r="T3371" s="86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39"/>
      <c r="AE3371" s="39"/>
      <c r="AT3371" s="18" t="s">
        <v>245</v>
      </c>
      <c r="AU3371" s="18" t="s">
        <v>78</v>
      </c>
    </row>
    <row r="3372" s="2" customFormat="1">
      <c r="A3372" s="39"/>
      <c r="B3372" s="40"/>
      <c r="C3372" s="41"/>
      <c r="D3372" s="232" t="s">
        <v>246</v>
      </c>
      <c r="E3372" s="41"/>
      <c r="F3372" s="233" t="s">
        <v>2927</v>
      </c>
      <c r="G3372" s="41"/>
      <c r="H3372" s="41"/>
      <c r="I3372" s="229"/>
      <c r="J3372" s="41"/>
      <c r="K3372" s="41"/>
      <c r="L3372" s="45"/>
      <c r="M3372" s="230"/>
      <c r="N3372" s="231"/>
      <c r="O3372" s="85"/>
      <c r="P3372" s="85"/>
      <c r="Q3372" s="85"/>
      <c r="R3372" s="85"/>
      <c r="S3372" s="85"/>
      <c r="T3372" s="86"/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T3372" s="18" t="s">
        <v>246</v>
      </c>
      <c r="AU3372" s="18" t="s">
        <v>78</v>
      </c>
    </row>
    <row r="3373" s="13" customFormat="1">
      <c r="A3373" s="13"/>
      <c r="B3373" s="234"/>
      <c r="C3373" s="235"/>
      <c r="D3373" s="227" t="s">
        <v>248</v>
      </c>
      <c r="E3373" s="236" t="s">
        <v>19</v>
      </c>
      <c r="F3373" s="237" t="s">
        <v>540</v>
      </c>
      <c r="G3373" s="235"/>
      <c r="H3373" s="236" t="s">
        <v>19</v>
      </c>
      <c r="I3373" s="238"/>
      <c r="J3373" s="235"/>
      <c r="K3373" s="235"/>
      <c r="L3373" s="239"/>
      <c r="M3373" s="240"/>
      <c r="N3373" s="241"/>
      <c r="O3373" s="241"/>
      <c r="P3373" s="241"/>
      <c r="Q3373" s="241"/>
      <c r="R3373" s="241"/>
      <c r="S3373" s="241"/>
      <c r="T3373" s="242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3" t="s">
        <v>248</v>
      </c>
      <c r="AU3373" s="243" t="s">
        <v>78</v>
      </c>
      <c r="AV3373" s="13" t="s">
        <v>76</v>
      </c>
      <c r="AW3373" s="13" t="s">
        <v>32</v>
      </c>
      <c r="AX3373" s="13" t="s">
        <v>69</v>
      </c>
      <c r="AY3373" s="243" t="s">
        <v>238</v>
      </c>
    </row>
    <row r="3374" s="14" customFormat="1">
      <c r="A3374" s="14"/>
      <c r="B3374" s="244"/>
      <c r="C3374" s="245"/>
      <c r="D3374" s="227" t="s">
        <v>248</v>
      </c>
      <c r="E3374" s="246" t="s">
        <v>19</v>
      </c>
      <c r="F3374" s="247" t="s">
        <v>2928</v>
      </c>
      <c r="G3374" s="245"/>
      <c r="H3374" s="248">
        <v>2</v>
      </c>
      <c r="I3374" s="249"/>
      <c r="J3374" s="245"/>
      <c r="K3374" s="245"/>
      <c r="L3374" s="250"/>
      <c r="M3374" s="251"/>
      <c r="N3374" s="252"/>
      <c r="O3374" s="252"/>
      <c r="P3374" s="252"/>
      <c r="Q3374" s="252"/>
      <c r="R3374" s="252"/>
      <c r="S3374" s="252"/>
      <c r="T3374" s="253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4" t="s">
        <v>248</v>
      </c>
      <c r="AU3374" s="254" t="s">
        <v>78</v>
      </c>
      <c r="AV3374" s="14" t="s">
        <v>78</v>
      </c>
      <c r="AW3374" s="14" t="s">
        <v>32</v>
      </c>
      <c r="AX3374" s="14" t="s">
        <v>69</v>
      </c>
      <c r="AY3374" s="254" t="s">
        <v>238</v>
      </c>
    </row>
    <row r="3375" s="14" customFormat="1">
      <c r="A3375" s="14"/>
      <c r="B3375" s="244"/>
      <c r="C3375" s="245"/>
      <c r="D3375" s="227" t="s">
        <v>248</v>
      </c>
      <c r="E3375" s="246" t="s">
        <v>19</v>
      </c>
      <c r="F3375" s="247" t="s">
        <v>2929</v>
      </c>
      <c r="G3375" s="245"/>
      <c r="H3375" s="248">
        <v>2</v>
      </c>
      <c r="I3375" s="249"/>
      <c r="J3375" s="245"/>
      <c r="K3375" s="245"/>
      <c r="L3375" s="250"/>
      <c r="M3375" s="251"/>
      <c r="N3375" s="252"/>
      <c r="O3375" s="252"/>
      <c r="P3375" s="252"/>
      <c r="Q3375" s="252"/>
      <c r="R3375" s="252"/>
      <c r="S3375" s="252"/>
      <c r="T3375" s="253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4" t="s">
        <v>248</v>
      </c>
      <c r="AU3375" s="254" t="s">
        <v>78</v>
      </c>
      <c r="AV3375" s="14" t="s">
        <v>78</v>
      </c>
      <c r="AW3375" s="14" t="s">
        <v>32</v>
      </c>
      <c r="AX3375" s="14" t="s">
        <v>69</v>
      </c>
      <c r="AY3375" s="254" t="s">
        <v>238</v>
      </c>
    </row>
    <row r="3376" s="16" customFormat="1">
      <c r="A3376" s="16"/>
      <c r="B3376" s="266"/>
      <c r="C3376" s="267"/>
      <c r="D3376" s="227" t="s">
        <v>248</v>
      </c>
      <c r="E3376" s="268" t="s">
        <v>19</v>
      </c>
      <c r="F3376" s="269" t="s">
        <v>541</v>
      </c>
      <c r="G3376" s="267"/>
      <c r="H3376" s="270">
        <v>4</v>
      </c>
      <c r="I3376" s="271"/>
      <c r="J3376" s="267"/>
      <c r="K3376" s="267"/>
      <c r="L3376" s="272"/>
      <c r="M3376" s="273"/>
      <c r="N3376" s="274"/>
      <c r="O3376" s="274"/>
      <c r="P3376" s="274"/>
      <c r="Q3376" s="274"/>
      <c r="R3376" s="274"/>
      <c r="S3376" s="274"/>
      <c r="T3376" s="275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T3376" s="276" t="s">
        <v>248</v>
      </c>
      <c r="AU3376" s="276" t="s">
        <v>78</v>
      </c>
      <c r="AV3376" s="16" t="s">
        <v>109</v>
      </c>
      <c r="AW3376" s="16" t="s">
        <v>32</v>
      </c>
      <c r="AX3376" s="16" t="s">
        <v>69</v>
      </c>
      <c r="AY3376" s="276" t="s">
        <v>238</v>
      </c>
    </row>
    <row r="3377" s="13" customFormat="1">
      <c r="A3377" s="13"/>
      <c r="B3377" s="234"/>
      <c r="C3377" s="235"/>
      <c r="D3377" s="227" t="s">
        <v>248</v>
      </c>
      <c r="E3377" s="236" t="s">
        <v>19</v>
      </c>
      <c r="F3377" s="237" t="s">
        <v>321</v>
      </c>
      <c r="G3377" s="235"/>
      <c r="H3377" s="236" t="s">
        <v>19</v>
      </c>
      <c r="I3377" s="238"/>
      <c r="J3377" s="235"/>
      <c r="K3377" s="235"/>
      <c r="L3377" s="239"/>
      <c r="M3377" s="240"/>
      <c r="N3377" s="241"/>
      <c r="O3377" s="241"/>
      <c r="P3377" s="241"/>
      <c r="Q3377" s="241"/>
      <c r="R3377" s="241"/>
      <c r="S3377" s="241"/>
      <c r="T3377" s="242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3" t="s">
        <v>248</v>
      </c>
      <c r="AU3377" s="243" t="s">
        <v>78</v>
      </c>
      <c r="AV3377" s="13" t="s">
        <v>76</v>
      </c>
      <c r="AW3377" s="13" t="s">
        <v>32</v>
      </c>
      <c r="AX3377" s="13" t="s">
        <v>69</v>
      </c>
      <c r="AY3377" s="243" t="s">
        <v>238</v>
      </c>
    </row>
    <row r="3378" s="14" customFormat="1">
      <c r="A3378" s="14"/>
      <c r="B3378" s="244"/>
      <c r="C3378" s="245"/>
      <c r="D3378" s="227" t="s">
        <v>248</v>
      </c>
      <c r="E3378" s="246" t="s">
        <v>19</v>
      </c>
      <c r="F3378" s="247" t="s">
        <v>2922</v>
      </c>
      <c r="G3378" s="245"/>
      <c r="H3378" s="248">
        <v>2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248</v>
      </c>
      <c r="AU3378" s="254" t="s">
        <v>78</v>
      </c>
      <c r="AV3378" s="14" t="s">
        <v>78</v>
      </c>
      <c r="AW3378" s="14" t="s">
        <v>32</v>
      </c>
      <c r="AX3378" s="14" t="s">
        <v>69</v>
      </c>
      <c r="AY3378" s="254" t="s">
        <v>238</v>
      </c>
    </row>
    <row r="3379" s="14" customFormat="1">
      <c r="A3379" s="14"/>
      <c r="B3379" s="244"/>
      <c r="C3379" s="245"/>
      <c r="D3379" s="227" t="s">
        <v>248</v>
      </c>
      <c r="E3379" s="246" t="s">
        <v>19</v>
      </c>
      <c r="F3379" s="247" t="s">
        <v>2923</v>
      </c>
      <c r="G3379" s="245"/>
      <c r="H3379" s="248">
        <v>2</v>
      </c>
      <c r="I3379" s="249"/>
      <c r="J3379" s="245"/>
      <c r="K3379" s="245"/>
      <c r="L3379" s="250"/>
      <c r="M3379" s="251"/>
      <c r="N3379" s="252"/>
      <c r="O3379" s="252"/>
      <c r="P3379" s="252"/>
      <c r="Q3379" s="252"/>
      <c r="R3379" s="252"/>
      <c r="S3379" s="252"/>
      <c r="T3379" s="253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4" t="s">
        <v>248</v>
      </c>
      <c r="AU3379" s="254" t="s">
        <v>78</v>
      </c>
      <c r="AV3379" s="14" t="s">
        <v>78</v>
      </c>
      <c r="AW3379" s="14" t="s">
        <v>32</v>
      </c>
      <c r="AX3379" s="14" t="s">
        <v>69</v>
      </c>
      <c r="AY3379" s="254" t="s">
        <v>238</v>
      </c>
    </row>
    <row r="3380" s="16" customFormat="1">
      <c r="A3380" s="16"/>
      <c r="B3380" s="266"/>
      <c r="C3380" s="267"/>
      <c r="D3380" s="227" t="s">
        <v>248</v>
      </c>
      <c r="E3380" s="268" t="s">
        <v>19</v>
      </c>
      <c r="F3380" s="269" t="s">
        <v>561</v>
      </c>
      <c r="G3380" s="267"/>
      <c r="H3380" s="270">
        <v>4</v>
      </c>
      <c r="I3380" s="271"/>
      <c r="J3380" s="267"/>
      <c r="K3380" s="267"/>
      <c r="L3380" s="272"/>
      <c r="M3380" s="273"/>
      <c r="N3380" s="274"/>
      <c r="O3380" s="274"/>
      <c r="P3380" s="274"/>
      <c r="Q3380" s="274"/>
      <c r="R3380" s="274"/>
      <c r="S3380" s="274"/>
      <c r="T3380" s="275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T3380" s="276" t="s">
        <v>248</v>
      </c>
      <c r="AU3380" s="276" t="s">
        <v>78</v>
      </c>
      <c r="AV3380" s="16" t="s">
        <v>109</v>
      </c>
      <c r="AW3380" s="16" t="s">
        <v>32</v>
      </c>
      <c r="AX3380" s="16" t="s">
        <v>69</v>
      </c>
      <c r="AY3380" s="276" t="s">
        <v>238</v>
      </c>
    </row>
    <row r="3381" s="15" customFormat="1">
      <c r="A3381" s="15"/>
      <c r="B3381" s="255"/>
      <c r="C3381" s="256"/>
      <c r="D3381" s="227" t="s">
        <v>248</v>
      </c>
      <c r="E3381" s="257" t="s">
        <v>19</v>
      </c>
      <c r="F3381" s="258" t="s">
        <v>253</v>
      </c>
      <c r="G3381" s="256"/>
      <c r="H3381" s="259">
        <v>8</v>
      </c>
      <c r="I3381" s="260"/>
      <c r="J3381" s="256"/>
      <c r="K3381" s="256"/>
      <c r="L3381" s="261"/>
      <c r="M3381" s="262"/>
      <c r="N3381" s="263"/>
      <c r="O3381" s="263"/>
      <c r="P3381" s="263"/>
      <c r="Q3381" s="263"/>
      <c r="R3381" s="263"/>
      <c r="S3381" s="263"/>
      <c r="T3381" s="264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5" t="s">
        <v>248</v>
      </c>
      <c r="AU3381" s="265" t="s">
        <v>78</v>
      </c>
      <c r="AV3381" s="15" t="s">
        <v>244</v>
      </c>
      <c r="AW3381" s="15" t="s">
        <v>32</v>
      </c>
      <c r="AX3381" s="15" t="s">
        <v>76</v>
      </c>
      <c r="AY3381" s="265" t="s">
        <v>238</v>
      </c>
    </row>
    <row r="3382" s="2" customFormat="1" ht="16.5" customHeight="1">
      <c r="A3382" s="39"/>
      <c r="B3382" s="40"/>
      <c r="C3382" s="214" t="s">
        <v>2930</v>
      </c>
      <c r="D3382" s="214" t="s">
        <v>240</v>
      </c>
      <c r="E3382" s="215" t="s">
        <v>2931</v>
      </c>
      <c r="F3382" s="216" t="s">
        <v>2932</v>
      </c>
      <c r="G3382" s="217" t="s">
        <v>107</v>
      </c>
      <c r="H3382" s="218">
        <v>220.52000000000001</v>
      </c>
      <c r="I3382" s="219"/>
      <c r="J3382" s="220">
        <f>ROUND(I3382*H3382,2)</f>
        <v>0</v>
      </c>
      <c r="K3382" s="216" t="s">
        <v>243</v>
      </c>
      <c r="L3382" s="45"/>
      <c r="M3382" s="221" t="s">
        <v>19</v>
      </c>
      <c r="N3382" s="222" t="s">
        <v>40</v>
      </c>
      <c r="O3382" s="85"/>
      <c r="P3382" s="223">
        <f>O3382*H3382</f>
        <v>0</v>
      </c>
      <c r="Q3382" s="223">
        <v>0.00032000000000000003</v>
      </c>
      <c r="R3382" s="223">
        <f>Q3382*H3382</f>
        <v>0.070566400000000015</v>
      </c>
      <c r="S3382" s="223">
        <v>0</v>
      </c>
      <c r="T3382" s="224">
        <f>S3382*H3382</f>
        <v>0</v>
      </c>
      <c r="U3382" s="39"/>
      <c r="V3382" s="39"/>
      <c r="W3382" s="39"/>
      <c r="X3382" s="39"/>
      <c r="Y3382" s="39"/>
      <c r="Z3382" s="39"/>
      <c r="AA3382" s="39"/>
      <c r="AB3382" s="39"/>
      <c r="AC3382" s="39"/>
      <c r="AD3382" s="39"/>
      <c r="AE3382" s="39"/>
      <c r="AR3382" s="225" t="s">
        <v>295</v>
      </c>
      <c r="AT3382" s="225" t="s">
        <v>240</v>
      </c>
      <c r="AU3382" s="225" t="s">
        <v>78</v>
      </c>
      <c r="AY3382" s="18" t="s">
        <v>238</v>
      </c>
      <c r="BE3382" s="226">
        <f>IF(N3382="základní",J3382,0)</f>
        <v>0</v>
      </c>
      <c r="BF3382" s="226">
        <f>IF(N3382="snížená",J3382,0)</f>
        <v>0</v>
      </c>
      <c r="BG3382" s="226">
        <f>IF(N3382="zákl. přenesená",J3382,0)</f>
        <v>0</v>
      </c>
      <c r="BH3382" s="226">
        <f>IF(N3382="sníž. přenesená",J3382,0)</f>
        <v>0</v>
      </c>
      <c r="BI3382" s="226">
        <f>IF(N3382="nulová",J3382,0)</f>
        <v>0</v>
      </c>
      <c r="BJ3382" s="18" t="s">
        <v>76</v>
      </c>
      <c r="BK3382" s="226">
        <f>ROUND(I3382*H3382,2)</f>
        <v>0</v>
      </c>
      <c r="BL3382" s="18" t="s">
        <v>295</v>
      </c>
      <c r="BM3382" s="225" t="s">
        <v>2933</v>
      </c>
    </row>
    <row r="3383" s="2" customFormat="1">
      <c r="A3383" s="39"/>
      <c r="B3383" s="40"/>
      <c r="C3383" s="41"/>
      <c r="D3383" s="227" t="s">
        <v>245</v>
      </c>
      <c r="E3383" s="41"/>
      <c r="F3383" s="228" t="s">
        <v>2932</v>
      </c>
      <c r="G3383" s="41"/>
      <c r="H3383" s="41"/>
      <c r="I3383" s="229"/>
      <c r="J3383" s="41"/>
      <c r="K3383" s="41"/>
      <c r="L3383" s="45"/>
      <c r="M3383" s="230"/>
      <c r="N3383" s="231"/>
      <c r="O3383" s="85"/>
      <c r="P3383" s="85"/>
      <c r="Q3383" s="85"/>
      <c r="R3383" s="85"/>
      <c r="S3383" s="85"/>
      <c r="T3383" s="86"/>
      <c r="U3383" s="39"/>
      <c r="V3383" s="39"/>
      <c r="W3383" s="39"/>
      <c r="X3383" s="39"/>
      <c r="Y3383" s="39"/>
      <c r="Z3383" s="39"/>
      <c r="AA3383" s="39"/>
      <c r="AB3383" s="39"/>
      <c r="AC3383" s="39"/>
      <c r="AD3383" s="39"/>
      <c r="AE3383" s="39"/>
      <c r="AT3383" s="18" t="s">
        <v>245</v>
      </c>
      <c r="AU3383" s="18" t="s">
        <v>78</v>
      </c>
    </row>
    <row r="3384" s="2" customFormat="1">
      <c r="A3384" s="39"/>
      <c r="B3384" s="40"/>
      <c r="C3384" s="41"/>
      <c r="D3384" s="232" t="s">
        <v>246</v>
      </c>
      <c r="E3384" s="41"/>
      <c r="F3384" s="233" t="s">
        <v>2934</v>
      </c>
      <c r="G3384" s="41"/>
      <c r="H3384" s="41"/>
      <c r="I3384" s="229"/>
      <c r="J3384" s="41"/>
      <c r="K3384" s="41"/>
      <c r="L3384" s="45"/>
      <c r="M3384" s="230"/>
      <c r="N3384" s="231"/>
      <c r="O3384" s="85"/>
      <c r="P3384" s="85"/>
      <c r="Q3384" s="85"/>
      <c r="R3384" s="85"/>
      <c r="S3384" s="85"/>
      <c r="T3384" s="86"/>
      <c r="U3384" s="39"/>
      <c r="V3384" s="39"/>
      <c r="W3384" s="39"/>
      <c r="X3384" s="39"/>
      <c r="Y3384" s="39"/>
      <c r="Z3384" s="39"/>
      <c r="AA3384" s="39"/>
      <c r="AB3384" s="39"/>
      <c r="AC3384" s="39"/>
      <c r="AD3384" s="39"/>
      <c r="AE3384" s="39"/>
      <c r="AT3384" s="18" t="s">
        <v>246</v>
      </c>
      <c r="AU3384" s="18" t="s">
        <v>78</v>
      </c>
    </row>
    <row r="3385" s="13" customFormat="1">
      <c r="A3385" s="13"/>
      <c r="B3385" s="234"/>
      <c r="C3385" s="235"/>
      <c r="D3385" s="227" t="s">
        <v>248</v>
      </c>
      <c r="E3385" s="236" t="s">
        <v>19</v>
      </c>
      <c r="F3385" s="237" t="s">
        <v>533</v>
      </c>
      <c r="G3385" s="235"/>
      <c r="H3385" s="236" t="s">
        <v>19</v>
      </c>
      <c r="I3385" s="238"/>
      <c r="J3385" s="235"/>
      <c r="K3385" s="235"/>
      <c r="L3385" s="239"/>
      <c r="M3385" s="240"/>
      <c r="N3385" s="241"/>
      <c r="O3385" s="241"/>
      <c r="P3385" s="241"/>
      <c r="Q3385" s="241"/>
      <c r="R3385" s="241"/>
      <c r="S3385" s="241"/>
      <c r="T3385" s="242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3" t="s">
        <v>248</v>
      </c>
      <c r="AU3385" s="243" t="s">
        <v>78</v>
      </c>
      <c r="AV3385" s="13" t="s">
        <v>76</v>
      </c>
      <c r="AW3385" s="13" t="s">
        <v>32</v>
      </c>
      <c r="AX3385" s="13" t="s">
        <v>69</v>
      </c>
      <c r="AY3385" s="243" t="s">
        <v>238</v>
      </c>
    </row>
    <row r="3386" s="13" customFormat="1">
      <c r="A3386" s="13"/>
      <c r="B3386" s="234"/>
      <c r="C3386" s="235"/>
      <c r="D3386" s="227" t="s">
        <v>248</v>
      </c>
      <c r="E3386" s="236" t="s">
        <v>19</v>
      </c>
      <c r="F3386" s="237" t="s">
        <v>830</v>
      </c>
      <c r="G3386" s="235"/>
      <c r="H3386" s="236" t="s">
        <v>19</v>
      </c>
      <c r="I3386" s="238"/>
      <c r="J3386" s="235"/>
      <c r="K3386" s="235"/>
      <c r="L3386" s="239"/>
      <c r="M3386" s="240"/>
      <c r="N3386" s="241"/>
      <c r="O3386" s="241"/>
      <c r="P3386" s="241"/>
      <c r="Q3386" s="241"/>
      <c r="R3386" s="241"/>
      <c r="S3386" s="241"/>
      <c r="T3386" s="242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3" t="s">
        <v>248</v>
      </c>
      <c r="AU3386" s="243" t="s">
        <v>78</v>
      </c>
      <c r="AV3386" s="13" t="s">
        <v>76</v>
      </c>
      <c r="AW3386" s="13" t="s">
        <v>32</v>
      </c>
      <c r="AX3386" s="13" t="s">
        <v>69</v>
      </c>
      <c r="AY3386" s="243" t="s">
        <v>238</v>
      </c>
    </row>
    <row r="3387" s="14" customFormat="1">
      <c r="A3387" s="14"/>
      <c r="B3387" s="244"/>
      <c r="C3387" s="245"/>
      <c r="D3387" s="227" t="s">
        <v>248</v>
      </c>
      <c r="E3387" s="246" t="s">
        <v>19</v>
      </c>
      <c r="F3387" s="247" t="s">
        <v>2808</v>
      </c>
      <c r="G3387" s="245"/>
      <c r="H3387" s="248">
        <v>6.0300000000000002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248</v>
      </c>
      <c r="AU3387" s="254" t="s">
        <v>78</v>
      </c>
      <c r="AV3387" s="14" t="s">
        <v>78</v>
      </c>
      <c r="AW3387" s="14" t="s">
        <v>32</v>
      </c>
      <c r="AX3387" s="14" t="s">
        <v>69</v>
      </c>
      <c r="AY3387" s="254" t="s">
        <v>238</v>
      </c>
    </row>
    <row r="3388" s="14" customFormat="1">
      <c r="A3388" s="14"/>
      <c r="B3388" s="244"/>
      <c r="C3388" s="245"/>
      <c r="D3388" s="227" t="s">
        <v>248</v>
      </c>
      <c r="E3388" s="246" t="s">
        <v>19</v>
      </c>
      <c r="F3388" s="247" t="s">
        <v>2809</v>
      </c>
      <c r="G3388" s="245"/>
      <c r="H3388" s="248">
        <v>8.1899999999999995</v>
      </c>
      <c r="I3388" s="249"/>
      <c r="J3388" s="245"/>
      <c r="K3388" s="245"/>
      <c r="L3388" s="250"/>
      <c r="M3388" s="251"/>
      <c r="N3388" s="252"/>
      <c r="O3388" s="252"/>
      <c r="P3388" s="252"/>
      <c r="Q3388" s="252"/>
      <c r="R3388" s="252"/>
      <c r="S3388" s="252"/>
      <c r="T3388" s="253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4" t="s">
        <v>248</v>
      </c>
      <c r="AU3388" s="254" t="s">
        <v>78</v>
      </c>
      <c r="AV3388" s="14" t="s">
        <v>78</v>
      </c>
      <c r="AW3388" s="14" t="s">
        <v>32</v>
      </c>
      <c r="AX3388" s="14" t="s">
        <v>69</v>
      </c>
      <c r="AY3388" s="254" t="s">
        <v>238</v>
      </c>
    </row>
    <row r="3389" s="14" customFormat="1">
      <c r="A3389" s="14"/>
      <c r="B3389" s="244"/>
      <c r="C3389" s="245"/>
      <c r="D3389" s="227" t="s">
        <v>248</v>
      </c>
      <c r="E3389" s="246" t="s">
        <v>19</v>
      </c>
      <c r="F3389" s="247" t="s">
        <v>2810</v>
      </c>
      <c r="G3389" s="245"/>
      <c r="H3389" s="248">
        <v>5.2300000000000004</v>
      </c>
      <c r="I3389" s="249"/>
      <c r="J3389" s="245"/>
      <c r="K3389" s="245"/>
      <c r="L3389" s="250"/>
      <c r="M3389" s="251"/>
      <c r="N3389" s="252"/>
      <c r="O3389" s="252"/>
      <c r="P3389" s="252"/>
      <c r="Q3389" s="252"/>
      <c r="R3389" s="252"/>
      <c r="S3389" s="252"/>
      <c r="T3389" s="253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4" t="s">
        <v>248</v>
      </c>
      <c r="AU3389" s="254" t="s">
        <v>78</v>
      </c>
      <c r="AV3389" s="14" t="s">
        <v>78</v>
      </c>
      <c r="AW3389" s="14" t="s">
        <v>32</v>
      </c>
      <c r="AX3389" s="14" t="s">
        <v>69</v>
      </c>
      <c r="AY3389" s="254" t="s">
        <v>238</v>
      </c>
    </row>
    <row r="3390" s="14" customFormat="1">
      <c r="A3390" s="14"/>
      <c r="B3390" s="244"/>
      <c r="C3390" s="245"/>
      <c r="D3390" s="227" t="s">
        <v>248</v>
      </c>
      <c r="E3390" s="246" t="s">
        <v>19</v>
      </c>
      <c r="F3390" s="247" t="s">
        <v>2811</v>
      </c>
      <c r="G3390" s="245"/>
      <c r="H3390" s="248">
        <v>9.3900000000000006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248</v>
      </c>
      <c r="AU3390" s="254" t="s">
        <v>78</v>
      </c>
      <c r="AV3390" s="14" t="s">
        <v>78</v>
      </c>
      <c r="AW3390" s="14" t="s">
        <v>32</v>
      </c>
      <c r="AX3390" s="14" t="s">
        <v>69</v>
      </c>
      <c r="AY3390" s="254" t="s">
        <v>238</v>
      </c>
    </row>
    <row r="3391" s="14" customFormat="1">
      <c r="A3391" s="14"/>
      <c r="B3391" s="244"/>
      <c r="C3391" s="245"/>
      <c r="D3391" s="227" t="s">
        <v>248</v>
      </c>
      <c r="E3391" s="246" t="s">
        <v>19</v>
      </c>
      <c r="F3391" s="247" t="s">
        <v>2813</v>
      </c>
      <c r="G3391" s="245"/>
      <c r="H3391" s="248">
        <v>5.6100000000000003</v>
      </c>
      <c r="I3391" s="249"/>
      <c r="J3391" s="245"/>
      <c r="K3391" s="245"/>
      <c r="L3391" s="250"/>
      <c r="M3391" s="251"/>
      <c r="N3391" s="252"/>
      <c r="O3391" s="252"/>
      <c r="P3391" s="252"/>
      <c r="Q3391" s="252"/>
      <c r="R3391" s="252"/>
      <c r="S3391" s="252"/>
      <c r="T3391" s="253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4" t="s">
        <v>248</v>
      </c>
      <c r="AU3391" s="254" t="s">
        <v>78</v>
      </c>
      <c r="AV3391" s="14" t="s">
        <v>78</v>
      </c>
      <c r="AW3391" s="14" t="s">
        <v>32</v>
      </c>
      <c r="AX3391" s="14" t="s">
        <v>69</v>
      </c>
      <c r="AY3391" s="254" t="s">
        <v>238</v>
      </c>
    </row>
    <row r="3392" s="14" customFormat="1">
      <c r="A3392" s="14"/>
      <c r="B3392" s="244"/>
      <c r="C3392" s="245"/>
      <c r="D3392" s="227" t="s">
        <v>248</v>
      </c>
      <c r="E3392" s="246" t="s">
        <v>19</v>
      </c>
      <c r="F3392" s="247" t="s">
        <v>2814</v>
      </c>
      <c r="G3392" s="245"/>
      <c r="H3392" s="248">
        <v>5.6600000000000001</v>
      </c>
      <c r="I3392" s="249"/>
      <c r="J3392" s="245"/>
      <c r="K3392" s="245"/>
      <c r="L3392" s="250"/>
      <c r="M3392" s="251"/>
      <c r="N3392" s="252"/>
      <c r="O3392" s="252"/>
      <c r="P3392" s="252"/>
      <c r="Q3392" s="252"/>
      <c r="R3392" s="252"/>
      <c r="S3392" s="252"/>
      <c r="T3392" s="253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4" t="s">
        <v>248</v>
      </c>
      <c r="AU3392" s="254" t="s">
        <v>78</v>
      </c>
      <c r="AV3392" s="14" t="s">
        <v>78</v>
      </c>
      <c r="AW3392" s="14" t="s">
        <v>32</v>
      </c>
      <c r="AX3392" s="14" t="s">
        <v>69</v>
      </c>
      <c r="AY3392" s="254" t="s">
        <v>238</v>
      </c>
    </row>
    <row r="3393" s="14" customFormat="1">
      <c r="A3393" s="14"/>
      <c r="B3393" s="244"/>
      <c r="C3393" s="245"/>
      <c r="D3393" s="227" t="s">
        <v>248</v>
      </c>
      <c r="E3393" s="246" t="s">
        <v>19</v>
      </c>
      <c r="F3393" s="247" t="s">
        <v>2822</v>
      </c>
      <c r="G3393" s="245"/>
      <c r="H3393" s="248">
        <v>4.7999999999999998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248</v>
      </c>
      <c r="AU3393" s="254" t="s">
        <v>78</v>
      </c>
      <c r="AV3393" s="14" t="s">
        <v>78</v>
      </c>
      <c r="AW3393" s="14" t="s">
        <v>32</v>
      </c>
      <c r="AX3393" s="14" t="s">
        <v>69</v>
      </c>
      <c r="AY3393" s="254" t="s">
        <v>238</v>
      </c>
    </row>
    <row r="3394" s="14" customFormat="1">
      <c r="A3394" s="14"/>
      <c r="B3394" s="244"/>
      <c r="C3394" s="245"/>
      <c r="D3394" s="227" t="s">
        <v>248</v>
      </c>
      <c r="E3394" s="246" t="s">
        <v>19</v>
      </c>
      <c r="F3394" s="247" t="s">
        <v>2823</v>
      </c>
      <c r="G3394" s="245"/>
      <c r="H3394" s="248">
        <v>10.060000000000001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248</v>
      </c>
      <c r="AU3394" s="254" t="s">
        <v>78</v>
      </c>
      <c r="AV3394" s="14" t="s">
        <v>78</v>
      </c>
      <c r="AW3394" s="14" t="s">
        <v>32</v>
      </c>
      <c r="AX3394" s="14" t="s">
        <v>69</v>
      </c>
      <c r="AY3394" s="254" t="s">
        <v>238</v>
      </c>
    </row>
    <row r="3395" s="14" customFormat="1">
      <c r="A3395" s="14"/>
      <c r="B3395" s="244"/>
      <c r="C3395" s="245"/>
      <c r="D3395" s="227" t="s">
        <v>248</v>
      </c>
      <c r="E3395" s="246" t="s">
        <v>19</v>
      </c>
      <c r="F3395" s="247" t="s">
        <v>2825</v>
      </c>
      <c r="G3395" s="245"/>
      <c r="H3395" s="248">
        <v>8.3100000000000005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248</v>
      </c>
      <c r="AU3395" s="254" t="s">
        <v>78</v>
      </c>
      <c r="AV3395" s="14" t="s">
        <v>78</v>
      </c>
      <c r="AW3395" s="14" t="s">
        <v>32</v>
      </c>
      <c r="AX3395" s="14" t="s">
        <v>69</v>
      </c>
      <c r="AY3395" s="254" t="s">
        <v>238</v>
      </c>
    </row>
    <row r="3396" s="14" customFormat="1">
      <c r="A3396" s="14"/>
      <c r="B3396" s="244"/>
      <c r="C3396" s="245"/>
      <c r="D3396" s="227" t="s">
        <v>248</v>
      </c>
      <c r="E3396" s="246" t="s">
        <v>19</v>
      </c>
      <c r="F3396" s="247" t="s">
        <v>2826</v>
      </c>
      <c r="G3396" s="245"/>
      <c r="H3396" s="248">
        <v>5.54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248</v>
      </c>
      <c r="AU3396" s="254" t="s">
        <v>78</v>
      </c>
      <c r="AV3396" s="14" t="s">
        <v>78</v>
      </c>
      <c r="AW3396" s="14" t="s">
        <v>32</v>
      </c>
      <c r="AX3396" s="14" t="s">
        <v>69</v>
      </c>
      <c r="AY3396" s="254" t="s">
        <v>238</v>
      </c>
    </row>
    <row r="3397" s="13" customFormat="1">
      <c r="A3397" s="13"/>
      <c r="B3397" s="234"/>
      <c r="C3397" s="235"/>
      <c r="D3397" s="227" t="s">
        <v>248</v>
      </c>
      <c r="E3397" s="236" t="s">
        <v>19</v>
      </c>
      <c r="F3397" s="237" t="s">
        <v>2729</v>
      </c>
      <c r="G3397" s="235"/>
      <c r="H3397" s="236" t="s">
        <v>19</v>
      </c>
      <c r="I3397" s="238"/>
      <c r="J3397" s="235"/>
      <c r="K3397" s="235"/>
      <c r="L3397" s="239"/>
      <c r="M3397" s="240"/>
      <c r="N3397" s="241"/>
      <c r="O3397" s="241"/>
      <c r="P3397" s="241"/>
      <c r="Q3397" s="241"/>
      <c r="R3397" s="241"/>
      <c r="S3397" s="241"/>
      <c r="T3397" s="242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3" t="s">
        <v>248</v>
      </c>
      <c r="AU3397" s="243" t="s">
        <v>78</v>
      </c>
      <c r="AV3397" s="13" t="s">
        <v>76</v>
      </c>
      <c r="AW3397" s="13" t="s">
        <v>32</v>
      </c>
      <c r="AX3397" s="13" t="s">
        <v>69</v>
      </c>
      <c r="AY3397" s="243" t="s">
        <v>238</v>
      </c>
    </row>
    <row r="3398" s="14" customFormat="1">
      <c r="A3398" s="14"/>
      <c r="B3398" s="244"/>
      <c r="C3398" s="245"/>
      <c r="D3398" s="227" t="s">
        <v>248</v>
      </c>
      <c r="E3398" s="246" t="s">
        <v>19</v>
      </c>
      <c r="F3398" s="247" t="s">
        <v>2828</v>
      </c>
      <c r="G3398" s="245"/>
      <c r="H3398" s="248">
        <v>5.0599999999999996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248</v>
      </c>
      <c r="AU3398" s="254" t="s">
        <v>78</v>
      </c>
      <c r="AV3398" s="14" t="s">
        <v>78</v>
      </c>
      <c r="AW3398" s="14" t="s">
        <v>32</v>
      </c>
      <c r="AX3398" s="14" t="s">
        <v>69</v>
      </c>
      <c r="AY3398" s="254" t="s">
        <v>238</v>
      </c>
    </row>
    <row r="3399" s="14" customFormat="1">
      <c r="A3399" s="14"/>
      <c r="B3399" s="244"/>
      <c r="C3399" s="245"/>
      <c r="D3399" s="227" t="s">
        <v>248</v>
      </c>
      <c r="E3399" s="246" t="s">
        <v>19</v>
      </c>
      <c r="F3399" s="247" t="s">
        <v>2829</v>
      </c>
      <c r="G3399" s="245"/>
      <c r="H3399" s="248">
        <v>5.0599999999999996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248</v>
      </c>
      <c r="AU3399" s="254" t="s">
        <v>78</v>
      </c>
      <c r="AV3399" s="14" t="s">
        <v>78</v>
      </c>
      <c r="AW3399" s="14" t="s">
        <v>32</v>
      </c>
      <c r="AX3399" s="14" t="s">
        <v>69</v>
      </c>
      <c r="AY3399" s="254" t="s">
        <v>238</v>
      </c>
    </row>
    <row r="3400" s="14" customFormat="1">
      <c r="A3400" s="14"/>
      <c r="B3400" s="244"/>
      <c r="C3400" s="245"/>
      <c r="D3400" s="227" t="s">
        <v>248</v>
      </c>
      <c r="E3400" s="246" t="s">
        <v>19</v>
      </c>
      <c r="F3400" s="247" t="s">
        <v>2830</v>
      </c>
      <c r="G3400" s="245"/>
      <c r="H3400" s="248">
        <v>5.7300000000000004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248</v>
      </c>
      <c r="AU3400" s="254" t="s">
        <v>78</v>
      </c>
      <c r="AV3400" s="14" t="s">
        <v>78</v>
      </c>
      <c r="AW3400" s="14" t="s">
        <v>32</v>
      </c>
      <c r="AX3400" s="14" t="s">
        <v>69</v>
      </c>
      <c r="AY3400" s="254" t="s">
        <v>238</v>
      </c>
    </row>
    <row r="3401" s="14" customFormat="1">
      <c r="A3401" s="14"/>
      <c r="B3401" s="244"/>
      <c r="C3401" s="245"/>
      <c r="D3401" s="227" t="s">
        <v>248</v>
      </c>
      <c r="E3401" s="246" t="s">
        <v>19</v>
      </c>
      <c r="F3401" s="247" t="s">
        <v>2935</v>
      </c>
      <c r="G3401" s="245"/>
      <c r="H3401" s="248">
        <v>6.8499999999999996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248</v>
      </c>
      <c r="AU3401" s="254" t="s">
        <v>78</v>
      </c>
      <c r="AV3401" s="14" t="s">
        <v>78</v>
      </c>
      <c r="AW3401" s="14" t="s">
        <v>32</v>
      </c>
      <c r="AX3401" s="14" t="s">
        <v>69</v>
      </c>
      <c r="AY3401" s="254" t="s">
        <v>238</v>
      </c>
    </row>
    <row r="3402" s="14" customFormat="1">
      <c r="A3402" s="14"/>
      <c r="B3402" s="244"/>
      <c r="C3402" s="245"/>
      <c r="D3402" s="227" t="s">
        <v>248</v>
      </c>
      <c r="E3402" s="246" t="s">
        <v>19</v>
      </c>
      <c r="F3402" s="247" t="s">
        <v>2832</v>
      </c>
      <c r="G3402" s="245"/>
      <c r="H3402" s="248">
        <v>24.100000000000001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248</v>
      </c>
      <c r="AU3402" s="254" t="s">
        <v>78</v>
      </c>
      <c r="AV3402" s="14" t="s">
        <v>78</v>
      </c>
      <c r="AW3402" s="14" t="s">
        <v>32</v>
      </c>
      <c r="AX3402" s="14" t="s">
        <v>69</v>
      </c>
      <c r="AY3402" s="254" t="s">
        <v>238</v>
      </c>
    </row>
    <row r="3403" s="14" customFormat="1">
      <c r="A3403" s="14"/>
      <c r="B3403" s="244"/>
      <c r="C3403" s="245"/>
      <c r="D3403" s="227" t="s">
        <v>248</v>
      </c>
      <c r="E3403" s="246" t="s">
        <v>19</v>
      </c>
      <c r="F3403" s="247" t="s">
        <v>2833</v>
      </c>
      <c r="G3403" s="245"/>
      <c r="H3403" s="248">
        <v>24.34</v>
      </c>
      <c r="I3403" s="249"/>
      <c r="J3403" s="245"/>
      <c r="K3403" s="245"/>
      <c r="L3403" s="250"/>
      <c r="M3403" s="251"/>
      <c r="N3403" s="252"/>
      <c r="O3403" s="252"/>
      <c r="P3403" s="252"/>
      <c r="Q3403" s="252"/>
      <c r="R3403" s="252"/>
      <c r="S3403" s="252"/>
      <c r="T3403" s="253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4" t="s">
        <v>248</v>
      </c>
      <c r="AU3403" s="254" t="s">
        <v>78</v>
      </c>
      <c r="AV3403" s="14" t="s">
        <v>78</v>
      </c>
      <c r="AW3403" s="14" t="s">
        <v>32</v>
      </c>
      <c r="AX3403" s="14" t="s">
        <v>69</v>
      </c>
      <c r="AY3403" s="254" t="s">
        <v>238</v>
      </c>
    </row>
    <row r="3404" s="14" customFormat="1">
      <c r="A3404" s="14"/>
      <c r="B3404" s="244"/>
      <c r="C3404" s="245"/>
      <c r="D3404" s="227" t="s">
        <v>248</v>
      </c>
      <c r="E3404" s="246" t="s">
        <v>19</v>
      </c>
      <c r="F3404" s="247" t="s">
        <v>2834</v>
      </c>
      <c r="G3404" s="245"/>
      <c r="H3404" s="248">
        <v>24.100000000000001</v>
      </c>
      <c r="I3404" s="249"/>
      <c r="J3404" s="245"/>
      <c r="K3404" s="245"/>
      <c r="L3404" s="250"/>
      <c r="M3404" s="251"/>
      <c r="N3404" s="252"/>
      <c r="O3404" s="252"/>
      <c r="P3404" s="252"/>
      <c r="Q3404" s="252"/>
      <c r="R3404" s="252"/>
      <c r="S3404" s="252"/>
      <c r="T3404" s="253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4" t="s">
        <v>248</v>
      </c>
      <c r="AU3404" s="254" t="s">
        <v>78</v>
      </c>
      <c r="AV3404" s="14" t="s">
        <v>78</v>
      </c>
      <c r="AW3404" s="14" t="s">
        <v>32</v>
      </c>
      <c r="AX3404" s="14" t="s">
        <v>69</v>
      </c>
      <c r="AY3404" s="254" t="s">
        <v>238</v>
      </c>
    </row>
    <row r="3405" s="14" customFormat="1">
      <c r="A3405" s="14"/>
      <c r="B3405" s="244"/>
      <c r="C3405" s="245"/>
      <c r="D3405" s="227" t="s">
        <v>248</v>
      </c>
      <c r="E3405" s="246" t="s">
        <v>19</v>
      </c>
      <c r="F3405" s="247" t="s">
        <v>2835</v>
      </c>
      <c r="G3405" s="245"/>
      <c r="H3405" s="248">
        <v>5.0599999999999996</v>
      </c>
      <c r="I3405" s="249"/>
      <c r="J3405" s="245"/>
      <c r="K3405" s="245"/>
      <c r="L3405" s="250"/>
      <c r="M3405" s="251"/>
      <c r="N3405" s="252"/>
      <c r="O3405" s="252"/>
      <c r="P3405" s="252"/>
      <c r="Q3405" s="252"/>
      <c r="R3405" s="252"/>
      <c r="S3405" s="252"/>
      <c r="T3405" s="253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4" t="s">
        <v>248</v>
      </c>
      <c r="AU3405" s="254" t="s">
        <v>78</v>
      </c>
      <c r="AV3405" s="14" t="s">
        <v>78</v>
      </c>
      <c r="AW3405" s="14" t="s">
        <v>32</v>
      </c>
      <c r="AX3405" s="14" t="s">
        <v>69</v>
      </c>
      <c r="AY3405" s="254" t="s">
        <v>238</v>
      </c>
    </row>
    <row r="3406" s="14" customFormat="1">
      <c r="A3406" s="14"/>
      <c r="B3406" s="244"/>
      <c r="C3406" s="245"/>
      <c r="D3406" s="227" t="s">
        <v>248</v>
      </c>
      <c r="E3406" s="246" t="s">
        <v>19</v>
      </c>
      <c r="F3406" s="247" t="s">
        <v>2836</v>
      </c>
      <c r="G3406" s="245"/>
      <c r="H3406" s="248">
        <v>5.0599999999999996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248</v>
      </c>
      <c r="AU3406" s="254" t="s">
        <v>78</v>
      </c>
      <c r="AV3406" s="14" t="s">
        <v>78</v>
      </c>
      <c r="AW3406" s="14" t="s">
        <v>32</v>
      </c>
      <c r="AX3406" s="14" t="s">
        <v>69</v>
      </c>
      <c r="AY3406" s="254" t="s">
        <v>238</v>
      </c>
    </row>
    <row r="3407" s="14" customFormat="1">
      <c r="A3407" s="14"/>
      <c r="B3407" s="244"/>
      <c r="C3407" s="245"/>
      <c r="D3407" s="227" t="s">
        <v>248</v>
      </c>
      <c r="E3407" s="246" t="s">
        <v>19</v>
      </c>
      <c r="F3407" s="247" t="s">
        <v>2837</v>
      </c>
      <c r="G3407" s="245"/>
      <c r="H3407" s="248">
        <v>5.7300000000000004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248</v>
      </c>
      <c r="AU3407" s="254" t="s">
        <v>78</v>
      </c>
      <c r="AV3407" s="14" t="s">
        <v>78</v>
      </c>
      <c r="AW3407" s="14" t="s">
        <v>32</v>
      </c>
      <c r="AX3407" s="14" t="s">
        <v>69</v>
      </c>
      <c r="AY3407" s="254" t="s">
        <v>238</v>
      </c>
    </row>
    <row r="3408" s="14" customFormat="1">
      <c r="A3408" s="14"/>
      <c r="B3408" s="244"/>
      <c r="C3408" s="245"/>
      <c r="D3408" s="227" t="s">
        <v>248</v>
      </c>
      <c r="E3408" s="246" t="s">
        <v>19</v>
      </c>
      <c r="F3408" s="247" t="s">
        <v>2936</v>
      </c>
      <c r="G3408" s="245"/>
      <c r="H3408" s="248">
        <v>6.8600000000000003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248</v>
      </c>
      <c r="AU3408" s="254" t="s">
        <v>78</v>
      </c>
      <c r="AV3408" s="14" t="s">
        <v>78</v>
      </c>
      <c r="AW3408" s="14" t="s">
        <v>32</v>
      </c>
      <c r="AX3408" s="14" t="s">
        <v>69</v>
      </c>
      <c r="AY3408" s="254" t="s">
        <v>238</v>
      </c>
    </row>
    <row r="3409" s="13" customFormat="1">
      <c r="A3409" s="13"/>
      <c r="B3409" s="234"/>
      <c r="C3409" s="235"/>
      <c r="D3409" s="227" t="s">
        <v>248</v>
      </c>
      <c r="E3409" s="236" t="s">
        <v>19</v>
      </c>
      <c r="F3409" s="237" t="s">
        <v>2742</v>
      </c>
      <c r="G3409" s="235"/>
      <c r="H3409" s="236" t="s">
        <v>19</v>
      </c>
      <c r="I3409" s="238"/>
      <c r="J3409" s="235"/>
      <c r="K3409" s="235"/>
      <c r="L3409" s="239"/>
      <c r="M3409" s="240"/>
      <c r="N3409" s="241"/>
      <c r="O3409" s="241"/>
      <c r="P3409" s="241"/>
      <c r="Q3409" s="241"/>
      <c r="R3409" s="241"/>
      <c r="S3409" s="241"/>
      <c r="T3409" s="242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3" t="s">
        <v>248</v>
      </c>
      <c r="AU3409" s="243" t="s">
        <v>78</v>
      </c>
      <c r="AV3409" s="13" t="s">
        <v>76</v>
      </c>
      <c r="AW3409" s="13" t="s">
        <v>32</v>
      </c>
      <c r="AX3409" s="13" t="s">
        <v>69</v>
      </c>
      <c r="AY3409" s="243" t="s">
        <v>238</v>
      </c>
    </row>
    <row r="3410" s="14" customFormat="1">
      <c r="A3410" s="14"/>
      <c r="B3410" s="244"/>
      <c r="C3410" s="245"/>
      <c r="D3410" s="227" t="s">
        <v>248</v>
      </c>
      <c r="E3410" s="246" t="s">
        <v>19</v>
      </c>
      <c r="F3410" s="247" t="s">
        <v>2839</v>
      </c>
      <c r="G3410" s="245"/>
      <c r="H3410" s="248">
        <v>5.7300000000000004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248</v>
      </c>
      <c r="AU3410" s="254" t="s">
        <v>78</v>
      </c>
      <c r="AV3410" s="14" t="s">
        <v>78</v>
      </c>
      <c r="AW3410" s="14" t="s">
        <v>32</v>
      </c>
      <c r="AX3410" s="14" t="s">
        <v>69</v>
      </c>
      <c r="AY3410" s="254" t="s">
        <v>238</v>
      </c>
    </row>
    <row r="3411" s="14" customFormat="1">
      <c r="A3411" s="14"/>
      <c r="B3411" s="244"/>
      <c r="C3411" s="245"/>
      <c r="D3411" s="227" t="s">
        <v>248</v>
      </c>
      <c r="E3411" s="246" t="s">
        <v>19</v>
      </c>
      <c r="F3411" s="247" t="s">
        <v>2840</v>
      </c>
      <c r="G3411" s="245"/>
      <c r="H3411" s="248">
        <v>8.6899999999999995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248</v>
      </c>
      <c r="AU3411" s="254" t="s">
        <v>78</v>
      </c>
      <c r="AV3411" s="14" t="s">
        <v>78</v>
      </c>
      <c r="AW3411" s="14" t="s">
        <v>32</v>
      </c>
      <c r="AX3411" s="14" t="s">
        <v>69</v>
      </c>
      <c r="AY3411" s="254" t="s">
        <v>238</v>
      </c>
    </row>
    <row r="3412" s="14" customFormat="1">
      <c r="A3412" s="14"/>
      <c r="B3412" s="244"/>
      <c r="C3412" s="245"/>
      <c r="D3412" s="227" t="s">
        <v>248</v>
      </c>
      <c r="E3412" s="246" t="s">
        <v>19</v>
      </c>
      <c r="F3412" s="247" t="s">
        <v>2841</v>
      </c>
      <c r="G3412" s="245"/>
      <c r="H3412" s="248">
        <v>5.0599999999999996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248</v>
      </c>
      <c r="AU3412" s="254" t="s">
        <v>78</v>
      </c>
      <c r="AV3412" s="14" t="s">
        <v>78</v>
      </c>
      <c r="AW3412" s="14" t="s">
        <v>32</v>
      </c>
      <c r="AX3412" s="14" t="s">
        <v>69</v>
      </c>
      <c r="AY3412" s="254" t="s">
        <v>238</v>
      </c>
    </row>
    <row r="3413" s="14" customFormat="1">
      <c r="A3413" s="14"/>
      <c r="B3413" s="244"/>
      <c r="C3413" s="245"/>
      <c r="D3413" s="227" t="s">
        <v>248</v>
      </c>
      <c r="E3413" s="246" t="s">
        <v>19</v>
      </c>
      <c r="F3413" s="247" t="s">
        <v>2842</v>
      </c>
      <c r="G3413" s="245"/>
      <c r="H3413" s="248">
        <v>5.0599999999999996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248</v>
      </c>
      <c r="AU3413" s="254" t="s">
        <v>78</v>
      </c>
      <c r="AV3413" s="14" t="s">
        <v>78</v>
      </c>
      <c r="AW3413" s="14" t="s">
        <v>32</v>
      </c>
      <c r="AX3413" s="14" t="s">
        <v>69</v>
      </c>
      <c r="AY3413" s="254" t="s">
        <v>238</v>
      </c>
    </row>
    <row r="3414" s="14" customFormat="1">
      <c r="A3414" s="14"/>
      <c r="B3414" s="244"/>
      <c r="C3414" s="245"/>
      <c r="D3414" s="227" t="s">
        <v>248</v>
      </c>
      <c r="E3414" s="246" t="s">
        <v>19</v>
      </c>
      <c r="F3414" s="247" t="s">
        <v>2843</v>
      </c>
      <c r="G3414" s="245"/>
      <c r="H3414" s="248">
        <v>9.2100000000000009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248</v>
      </c>
      <c r="AU3414" s="254" t="s">
        <v>78</v>
      </c>
      <c r="AV3414" s="14" t="s">
        <v>78</v>
      </c>
      <c r="AW3414" s="14" t="s">
        <v>32</v>
      </c>
      <c r="AX3414" s="14" t="s">
        <v>69</v>
      </c>
      <c r="AY3414" s="254" t="s">
        <v>238</v>
      </c>
    </row>
    <row r="3415" s="15" customFormat="1">
      <c r="A3415" s="15"/>
      <c r="B3415" s="255"/>
      <c r="C3415" s="256"/>
      <c r="D3415" s="227" t="s">
        <v>248</v>
      </c>
      <c r="E3415" s="257" t="s">
        <v>19</v>
      </c>
      <c r="F3415" s="258" t="s">
        <v>253</v>
      </c>
      <c r="G3415" s="256"/>
      <c r="H3415" s="259">
        <v>220.52000000000001</v>
      </c>
      <c r="I3415" s="260"/>
      <c r="J3415" s="256"/>
      <c r="K3415" s="256"/>
      <c r="L3415" s="261"/>
      <c r="M3415" s="262"/>
      <c r="N3415" s="263"/>
      <c r="O3415" s="263"/>
      <c r="P3415" s="263"/>
      <c r="Q3415" s="263"/>
      <c r="R3415" s="263"/>
      <c r="S3415" s="263"/>
      <c r="T3415" s="264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5" t="s">
        <v>248</v>
      </c>
      <c r="AU3415" s="265" t="s">
        <v>78</v>
      </c>
      <c r="AV3415" s="15" t="s">
        <v>244</v>
      </c>
      <c r="AW3415" s="15" t="s">
        <v>32</v>
      </c>
      <c r="AX3415" s="15" t="s">
        <v>76</v>
      </c>
      <c r="AY3415" s="265" t="s">
        <v>238</v>
      </c>
    </row>
    <row r="3416" s="2" customFormat="1" ht="16.5" customHeight="1">
      <c r="A3416" s="39"/>
      <c r="B3416" s="40"/>
      <c r="C3416" s="214" t="s">
        <v>2229</v>
      </c>
      <c r="D3416" s="214" t="s">
        <v>240</v>
      </c>
      <c r="E3416" s="215" t="s">
        <v>2937</v>
      </c>
      <c r="F3416" s="216" t="s">
        <v>2938</v>
      </c>
      <c r="G3416" s="217" t="s">
        <v>281</v>
      </c>
      <c r="H3416" s="218">
        <v>14</v>
      </c>
      <c r="I3416" s="219"/>
      <c r="J3416" s="220">
        <f>ROUND(I3416*H3416,2)</f>
        <v>0</v>
      </c>
      <c r="K3416" s="216" t="s">
        <v>581</v>
      </c>
      <c r="L3416" s="45"/>
      <c r="M3416" s="221" t="s">
        <v>19</v>
      </c>
      <c r="N3416" s="222" t="s">
        <v>40</v>
      </c>
      <c r="O3416" s="85"/>
      <c r="P3416" s="223">
        <f>O3416*H3416</f>
        <v>0</v>
      </c>
      <c r="Q3416" s="223">
        <v>0</v>
      </c>
      <c r="R3416" s="223">
        <f>Q3416*H3416</f>
        <v>0</v>
      </c>
      <c r="S3416" s="223">
        <v>0</v>
      </c>
      <c r="T3416" s="224">
        <f>S3416*H3416</f>
        <v>0</v>
      </c>
      <c r="U3416" s="39"/>
      <c r="V3416" s="39"/>
      <c r="W3416" s="39"/>
      <c r="X3416" s="39"/>
      <c r="Y3416" s="39"/>
      <c r="Z3416" s="39"/>
      <c r="AA3416" s="39"/>
      <c r="AB3416" s="39"/>
      <c r="AC3416" s="39"/>
      <c r="AD3416" s="39"/>
      <c r="AE3416" s="39"/>
      <c r="AR3416" s="225" t="s">
        <v>295</v>
      </c>
      <c r="AT3416" s="225" t="s">
        <v>240</v>
      </c>
      <c r="AU3416" s="225" t="s">
        <v>78</v>
      </c>
      <c r="AY3416" s="18" t="s">
        <v>238</v>
      </c>
      <c r="BE3416" s="226">
        <f>IF(N3416="základní",J3416,0)</f>
        <v>0</v>
      </c>
      <c r="BF3416" s="226">
        <f>IF(N3416="snížená",J3416,0)</f>
        <v>0</v>
      </c>
      <c r="BG3416" s="226">
        <f>IF(N3416="zákl. přenesená",J3416,0)</f>
        <v>0</v>
      </c>
      <c r="BH3416" s="226">
        <f>IF(N3416="sníž. přenesená",J3416,0)</f>
        <v>0</v>
      </c>
      <c r="BI3416" s="226">
        <f>IF(N3416="nulová",J3416,0)</f>
        <v>0</v>
      </c>
      <c r="BJ3416" s="18" t="s">
        <v>76</v>
      </c>
      <c r="BK3416" s="226">
        <f>ROUND(I3416*H3416,2)</f>
        <v>0</v>
      </c>
      <c r="BL3416" s="18" t="s">
        <v>295</v>
      </c>
      <c r="BM3416" s="225" t="s">
        <v>2939</v>
      </c>
    </row>
    <row r="3417" s="2" customFormat="1">
      <c r="A3417" s="39"/>
      <c r="B3417" s="40"/>
      <c r="C3417" s="41"/>
      <c r="D3417" s="227" t="s">
        <v>245</v>
      </c>
      <c r="E3417" s="41"/>
      <c r="F3417" s="228" t="s">
        <v>2938</v>
      </c>
      <c r="G3417" s="41"/>
      <c r="H3417" s="41"/>
      <c r="I3417" s="229"/>
      <c r="J3417" s="41"/>
      <c r="K3417" s="41"/>
      <c r="L3417" s="45"/>
      <c r="M3417" s="230"/>
      <c r="N3417" s="231"/>
      <c r="O3417" s="85"/>
      <c r="P3417" s="85"/>
      <c r="Q3417" s="85"/>
      <c r="R3417" s="85"/>
      <c r="S3417" s="85"/>
      <c r="T3417" s="86"/>
      <c r="U3417" s="39"/>
      <c r="V3417" s="39"/>
      <c r="W3417" s="39"/>
      <c r="X3417" s="39"/>
      <c r="Y3417" s="39"/>
      <c r="Z3417" s="39"/>
      <c r="AA3417" s="39"/>
      <c r="AB3417" s="39"/>
      <c r="AC3417" s="39"/>
      <c r="AD3417" s="39"/>
      <c r="AE3417" s="39"/>
      <c r="AT3417" s="18" t="s">
        <v>245</v>
      </c>
      <c r="AU3417" s="18" t="s">
        <v>78</v>
      </c>
    </row>
    <row r="3418" s="13" customFormat="1">
      <c r="A3418" s="13"/>
      <c r="B3418" s="234"/>
      <c r="C3418" s="235"/>
      <c r="D3418" s="227" t="s">
        <v>248</v>
      </c>
      <c r="E3418" s="236" t="s">
        <v>19</v>
      </c>
      <c r="F3418" s="237" t="s">
        <v>533</v>
      </c>
      <c r="G3418" s="235"/>
      <c r="H3418" s="236" t="s">
        <v>19</v>
      </c>
      <c r="I3418" s="238"/>
      <c r="J3418" s="235"/>
      <c r="K3418" s="235"/>
      <c r="L3418" s="239"/>
      <c r="M3418" s="240"/>
      <c r="N3418" s="241"/>
      <c r="O3418" s="241"/>
      <c r="P3418" s="241"/>
      <c r="Q3418" s="241"/>
      <c r="R3418" s="241"/>
      <c r="S3418" s="241"/>
      <c r="T3418" s="242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3" t="s">
        <v>248</v>
      </c>
      <c r="AU3418" s="243" t="s">
        <v>78</v>
      </c>
      <c r="AV3418" s="13" t="s">
        <v>76</v>
      </c>
      <c r="AW3418" s="13" t="s">
        <v>32</v>
      </c>
      <c r="AX3418" s="13" t="s">
        <v>69</v>
      </c>
      <c r="AY3418" s="243" t="s">
        <v>238</v>
      </c>
    </row>
    <row r="3419" s="13" customFormat="1">
      <c r="A3419" s="13"/>
      <c r="B3419" s="234"/>
      <c r="C3419" s="235"/>
      <c r="D3419" s="227" t="s">
        <v>248</v>
      </c>
      <c r="E3419" s="236" t="s">
        <v>19</v>
      </c>
      <c r="F3419" s="237" t="s">
        <v>2940</v>
      </c>
      <c r="G3419" s="235"/>
      <c r="H3419" s="236" t="s">
        <v>19</v>
      </c>
      <c r="I3419" s="238"/>
      <c r="J3419" s="235"/>
      <c r="K3419" s="235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248</v>
      </c>
      <c r="AU3419" s="243" t="s">
        <v>78</v>
      </c>
      <c r="AV3419" s="13" t="s">
        <v>76</v>
      </c>
      <c r="AW3419" s="13" t="s">
        <v>32</v>
      </c>
      <c r="AX3419" s="13" t="s">
        <v>69</v>
      </c>
      <c r="AY3419" s="243" t="s">
        <v>238</v>
      </c>
    </row>
    <row r="3420" s="13" customFormat="1">
      <c r="A3420" s="13"/>
      <c r="B3420" s="234"/>
      <c r="C3420" s="235"/>
      <c r="D3420" s="227" t="s">
        <v>248</v>
      </c>
      <c r="E3420" s="236" t="s">
        <v>19</v>
      </c>
      <c r="F3420" s="237" t="s">
        <v>2941</v>
      </c>
      <c r="G3420" s="235"/>
      <c r="H3420" s="236" t="s">
        <v>19</v>
      </c>
      <c r="I3420" s="238"/>
      <c r="J3420" s="235"/>
      <c r="K3420" s="235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248</v>
      </c>
      <c r="AU3420" s="243" t="s">
        <v>78</v>
      </c>
      <c r="AV3420" s="13" t="s">
        <v>76</v>
      </c>
      <c r="AW3420" s="13" t="s">
        <v>32</v>
      </c>
      <c r="AX3420" s="13" t="s">
        <v>69</v>
      </c>
      <c r="AY3420" s="243" t="s">
        <v>238</v>
      </c>
    </row>
    <row r="3421" s="13" customFormat="1">
      <c r="A3421" s="13"/>
      <c r="B3421" s="234"/>
      <c r="C3421" s="235"/>
      <c r="D3421" s="227" t="s">
        <v>248</v>
      </c>
      <c r="E3421" s="236" t="s">
        <v>19</v>
      </c>
      <c r="F3421" s="237" t="s">
        <v>2942</v>
      </c>
      <c r="G3421" s="235"/>
      <c r="H3421" s="236" t="s">
        <v>19</v>
      </c>
      <c r="I3421" s="238"/>
      <c r="J3421" s="235"/>
      <c r="K3421" s="235"/>
      <c r="L3421" s="239"/>
      <c r="M3421" s="240"/>
      <c r="N3421" s="241"/>
      <c r="O3421" s="241"/>
      <c r="P3421" s="241"/>
      <c r="Q3421" s="241"/>
      <c r="R3421" s="241"/>
      <c r="S3421" s="241"/>
      <c r="T3421" s="242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3" t="s">
        <v>248</v>
      </c>
      <c r="AU3421" s="243" t="s">
        <v>78</v>
      </c>
      <c r="AV3421" s="13" t="s">
        <v>76</v>
      </c>
      <c r="AW3421" s="13" t="s">
        <v>32</v>
      </c>
      <c r="AX3421" s="13" t="s">
        <v>69</v>
      </c>
      <c r="AY3421" s="243" t="s">
        <v>238</v>
      </c>
    </row>
    <row r="3422" s="14" customFormat="1">
      <c r="A3422" s="14"/>
      <c r="B3422" s="244"/>
      <c r="C3422" s="245"/>
      <c r="D3422" s="227" t="s">
        <v>248</v>
      </c>
      <c r="E3422" s="246" t="s">
        <v>19</v>
      </c>
      <c r="F3422" s="247" t="s">
        <v>276</v>
      </c>
      <c r="G3422" s="245"/>
      <c r="H3422" s="248">
        <v>10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248</v>
      </c>
      <c r="AU3422" s="254" t="s">
        <v>78</v>
      </c>
      <c r="AV3422" s="14" t="s">
        <v>78</v>
      </c>
      <c r="AW3422" s="14" t="s">
        <v>32</v>
      </c>
      <c r="AX3422" s="14" t="s">
        <v>69</v>
      </c>
      <c r="AY3422" s="254" t="s">
        <v>238</v>
      </c>
    </row>
    <row r="3423" s="13" customFormat="1">
      <c r="A3423" s="13"/>
      <c r="B3423" s="234"/>
      <c r="C3423" s="235"/>
      <c r="D3423" s="227" t="s">
        <v>248</v>
      </c>
      <c r="E3423" s="236" t="s">
        <v>19</v>
      </c>
      <c r="F3423" s="237" t="s">
        <v>2943</v>
      </c>
      <c r="G3423" s="235"/>
      <c r="H3423" s="236" t="s">
        <v>19</v>
      </c>
      <c r="I3423" s="238"/>
      <c r="J3423" s="235"/>
      <c r="K3423" s="235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248</v>
      </c>
      <c r="AU3423" s="243" t="s">
        <v>78</v>
      </c>
      <c r="AV3423" s="13" t="s">
        <v>76</v>
      </c>
      <c r="AW3423" s="13" t="s">
        <v>32</v>
      </c>
      <c r="AX3423" s="13" t="s">
        <v>69</v>
      </c>
      <c r="AY3423" s="243" t="s">
        <v>238</v>
      </c>
    </row>
    <row r="3424" s="13" customFormat="1">
      <c r="A3424" s="13"/>
      <c r="B3424" s="234"/>
      <c r="C3424" s="235"/>
      <c r="D3424" s="227" t="s">
        <v>248</v>
      </c>
      <c r="E3424" s="236" t="s">
        <v>19</v>
      </c>
      <c r="F3424" s="237" t="s">
        <v>2941</v>
      </c>
      <c r="G3424" s="235"/>
      <c r="H3424" s="236" t="s">
        <v>19</v>
      </c>
      <c r="I3424" s="238"/>
      <c r="J3424" s="235"/>
      <c r="K3424" s="235"/>
      <c r="L3424" s="239"/>
      <c r="M3424" s="240"/>
      <c r="N3424" s="241"/>
      <c r="O3424" s="241"/>
      <c r="P3424" s="241"/>
      <c r="Q3424" s="241"/>
      <c r="R3424" s="241"/>
      <c r="S3424" s="241"/>
      <c r="T3424" s="242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3" t="s">
        <v>248</v>
      </c>
      <c r="AU3424" s="243" t="s">
        <v>78</v>
      </c>
      <c r="AV3424" s="13" t="s">
        <v>76</v>
      </c>
      <c r="AW3424" s="13" t="s">
        <v>32</v>
      </c>
      <c r="AX3424" s="13" t="s">
        <v>69</v>
      </c>
      <c r="AY3424" s="243" t="s">
        <v>238</v>
      </c>
    </row>
    <row r="3425" s="13" customFormat="1">
      <c r="A3425" s="13"/>
      <c r="B3425" s="234"/>
      <c r="C3425" s="235"/>
      <c r="D3425" s="227" t="s">
        <v>248</v>
      </c>
      <c r="E3425" s="236" t="s">
        <v>19</v>
      </c>
      <c r="F3425" s="237" t="s">
        <v>2944</v>
      </c>
      <c r="G3425" s="235"/>
      <c r="H3425" s="236" t="s">
        <v>19</v>
      </c>
      <c r="I3425" s="238"/>
      <c r="J3425" s="235"/>
      <c r="K3425" s="235"/>
      <c r="L3425" s="239"/>
      <c r="M3425" s="240"/>
      <c r="N3425" s="241"/>
      <c r="O3425" s="241"/>
      <c r="P3425" s="241"/>
      <c r="Q3425" s="241"/>
      <c r="R3425" s="241"/>
      <c r="S3425" s="241"/>
      <c r="T3425" s="242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3" t="s">
        <v>248</v>
      </c>
      <c r="AU3425" s="243" t="s">
        <v>78</v>
      </c>
      <c r="AV3425" s="13" t="s">
        <v>76</v>
      </c>
      <c r="AW3425" s="13" t="s">
        <v>32</v>
      </c>
      <c r="AX3425" s="13" t="s">
        <v>69</v>
      </c>
      <c r="AY3425" s="243" t="s">
        <v>238</v>
      </c>
    </row>
    <row r="3426" s="14" customFormat="1">
      <c r="A3426" s="14"/>
      <c r="B3426" s="244"/>
      <c r="C3426" s="245"/>
      <c r="D3426" s="227" t="s">
        <v>248</v>
      </c>
      <c r="E3426" s="246" t="s">
        <v>19</v>
      </c>
      <c r="F3426" s="247" t="s">
        <v>244</v>
      </c>
      <c r="G3426" s="245"/>
      <c r="H3426" s="248">
        <v>4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248</v>
      </c>
      <c r="AU3426" s="254" t="s">
        <v>78</v>
      </c>
      <c r="AV3426" s="14" t="s">
        <v>78</v>
      </c>
      <c r="AW3426" s="14" t="s">
        <v>32</v>
      </c>
      <c r="AX3426" s="14" t="s">
        <v>69</v>
      </c>
      <c r="AY3426" s="254" t="s">
        <v>238</v>
      </c>
    </row>
    <row r="3427" s="15" customFormat="1">
      <c r="A3427" s="15"/>
      <c r="B3427" s="255"/>
      <c r="C3427" s="256"/>
      <c r="D3427" s="227" t="s">
        <v>248</v>
      </c>
      <c r="E3427" s="257" t="s">
        <v>19</v>
      </c>
      <c r="F3427" s="258" t="s">
        <v>253</v>
      </c>
      <c r="G3427" s="256"/>
      <c r="H3427" s="259">
        <v>14</v>
      </c>
      <c r="I3427" s="260"/>
      <c r="J3427" s="256"/>
      <c r="K3427" s="256"/>
      <c r="L3427" s="261"/>
      <c r="M3427" s="262"/>
      <c r="N3427" s="263"/>
      <c r="O3427" s="263"/>
      <c r="P3427" s="263"/>
      <c r="Q3427" s="263"/>
      <c r="R3427" s="263"/>
      <c r="S3427" s="263"/>
      <c r="T3427" s="264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T3427" s="265" t="s">
        <v>248</v>
      </c>
      <c r="AU3427" s="265" t="s">
        <v>78</v>
      </c>
      <c r="AV3427" s="15" t="s">
        <v>244</v>
      </c>
      <c r="AW3427" s="15" t="s">
        <v>32</v>
      </c>
      <c r="AX3427" s="15" t="s">
        <v>76</v>
      </c>
      <c r="AY3427" s="265" t="s">
        <v>238</v>
      </c>
    </row>
    <row r="3428" s="2" customFormat="1" ht="24.15" customHeight="1">
      <c r="A3428" s="39"/>
      <c r="B3428" s="40"/>
      <c r="C3428" s="277" t="s">
        <v>2945</v>
      </c>
      <c r="D3428" s="277" t="s">
        <v>425</v>
      </c>
      <c r="E3428" s="278" t="s">
        <v>2946</v>
      </c>
      <c r="F3428" s="279" t="s">
        <v>2947</v>
      </c>
      <c r="G3428" s="280" t="s">
        <v>107</v>
      </c>
      <c r="H3428" s="281">
        <v>22.655999999999999</v>
      </c>
      <c r="I3428" s="282"/>
      <c r="J3428" s="283">
        <f>ROUND(I3428*H3428,2)</f>
        <v>0</v>
      </c>
      <c r="K3428" s="279" t="s">
        <v>581</v>
      </c>
      <c r="L3428" s="284"/>
      <c r="M3428" s="285" t="s">
        <v>19</v>
      </c>
      <c r="N3428" s="286" t="s">
        <v>40</v>
      </c>
      <c r="O3428" s="85"/>
      <c r="P3428" s="223">
        <f>O3428*H3428</f>
        <v>0</v>
      </c>
      <c r="Q3428" s="223">
        <v>0.00046000000000000001</v>
      </c>
      <c r="R3428" s="223">
        <f>Q3428*H3428</f>
        <v>0.01042176</v>
      </c>
      <c r="S3428" s="223">
        <v>0</v>
      </c>
      <c r="T3428" s="224">
        <f>S3428*H3428</f>
        <v>0</v>
      </c>
      <c r="U3428" s="39"/>
      <c r="V3428" s="39"/>
      <c r="W3428" s="39"/>
      <c r="X3428" s="39"/>
      <c r="Y3428" s="39"/>
      <c r="Z3428" s="39"/>
      <c r="AA3428" s="39"/>
      <c r="AB3428" s="39"/>
      <c r="AC3428" s="39"/>
      <c r="AD3428" s="39"/>
      <c r="AE3428" s="39"/>
      <c r="AR3428" s="225" t="s">
        <v>371</v>
      </c>
      <c r="AT3428" s="225" t="s">
        <v>425</v>
      </c>
      <c r="AU3428" s="225" t="s">
        <v>78</v>
      </c>
      <c r="AY3428" s="18" t="s">
        <v>238</v>
      </c>
      <c r="BE3428" s="226">
        <f>IF(N3428="základní",J3428,0)</f>
        <v>0</v>
      </c>
      <c r="BF3428" s="226">
        <f>IF(N3428="snížená",J3428,0)</f>
        <v>0</v>
      </c>
      <c r="BG3428" s="226">
        <f>IF(N3428="zákl. přenesená",J3428,0)</f>
        <v>0</v>
      </c>
      <c r="BH3428" s="226">
        <f>IF(N3428="sníž. přenesená",J3428,0)</f>
        <v>0</v>
      </c>
      <c r="BI3428" s="226">
        <f>IF(N3428="nulová",J3428,0)</f>
        <v>0</v>
      </c>
      <c r="BJ3428" s="18" t="s">
        <v>76</v>
      </c>
      <c r="BK3428" s="226">
        <f>ROUND(I3428*H3428,2)</f>
        <v>0</v>
      </c>
      <c r="BL3428" s="18" t="s">
        <v>295</v>
      </c>
      <c r="BM3428" s="225" t="s">
        <v>2948</v>
      </c>
    </row>
    <row r="3429" s="2" customFormat="1">
      <c r="A3429" s="39"/>
      <c r="B3429" s="40"/>
      <c r="C3429" s="41"/>
      <c r="D3429" s="227" t="s">
        <v>245</v>
      </c>
      <c r="E3429" s="41"/>
      <c r="F3429" s="228" t="s">
        <v>2947</v>
      </c>
      <c r="G3429" s="41"/>
      <c r="H3429" s="41"/>
      <c r="I3429" s="229"/>
      <c r="J3429" s="41"/>
      <c r="K3429" s="41"/>
      <c r="L3429" s="45"/>
      <c r="M3429" s="230"/>
      <c r="N3429" s="231"/>
      <c r="O3429" s="85"/>
      <c r="P3429" s="85"/>
      <c r="Q3429" s="85"/>
      <c r="R3429" s="85"/>
      <c r="S3429" s="85"/>
      <c r="T3429" s="86"/>
      <c r="U3429" s="39"/>
      <c r="V3429" s="39"/>
      <c r="W3429" s="39"/>
      <c r="X3429" s="39"/>
      <c r="Y3429" s="39"/>
      <c r="Z3429" s="39"/>
      <c r="AA3429" s="39"/>
      <c r="AB3429" s="39"/>
      <c r="AC3429" s="39"/>
      <c r="AD3429" s="39"/>
      <c r="AE3429" s="39"/>
      <c r="AT3429" s="18" t="s">
        <v>245</v>
      </c>
      <c r="AU3429" s="18" t="s">
        <v>78</v>
      </c>
    </row>
    <row r="3430" s="13" customFormat="1">
      <c r="A3430" s="13"/>
      <c r="B3430" s="234"/>
      <c r="C3430" s="235"/>
      <c r="D3430" s="227" t="s">
        <v>248</v>
      </c>
      <c r="E3430" s="236" t="s">
        <v>19</v>
      </c>
      <c r="F3430" s="237" t="s">
        <v>533</v>
      </c>
      <c r="G3430" s="235"/>
      <c r="H3430" s="236" t="s">
        <v>19</v>
      </c>
      <c r="I3430" s="238"/>
      <c r="J3430" s="235"/>
      <c r="K3430" s="235"/>
      <c r="L3430" s="239"/>
      <c r="M3430" s="240"/>
      <c r="N3430" s="241"/>
      <c r="O3430" s="241"/>
      <c r="P3430" s="241"/>
      <c r="Q3430" s="241"/>
      <c r="R3430" s="241"/>
      <c r="S3430" s="241"/>
      <c r="T3430" s="242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3" t="s">
        <v>248</v>
      </c>
      <c r="AU3430" s="243" t="s">
        <v>78</v>
      </c>
      <c r="AV3430" s="13" t="s">
        <v>76</v>
      </c>
      <c r="AW3430" s="13" t="s">
        <v>32</v>
      </c>
      <c r="AX3430" s="13" t="s">
        <v>69</v>
      </c>
      <c r="AY3430" s="243" t="s">
        <v>238</v>
      </c>
    </row>
    <row r="3431" s="13" customFormat="1">
      <c r="A3431" s="13"/>
      <c r="B3431" s="234"/>
      <c r="C3431" s="235"/>
      <c r="D3431" s="227" t="s">
        <v>248</v>
      </c>
      <c r="E3431" s="236" t="s">
        <v>19</v>
      </c>
      <c r="F3431" s="237" t="s">
        <v>2940</v>
      </c>
      <c r="G3431" s="235"/>
      <c r="H3431" s="236" t="s">
        <v>19</v>
      </c>
      <c r="I3431" s="238"/>
      <c r="J3431" s="235"/>
      <c r="K3431" s="235"/>
      <c r="L3431" s="239"/>
      <c r="M3431" s="240"/>
      <c r="N3431" s="241"/>
      <c r="O3431" s="241"/>
      <c r="P3431" s="241"/>
      <c r="Q3431" s="241"/>
      <c r="R3431" s="241"/>
      <c r="S3431" s="241"/>
      <c r="T3431" s="242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3" t="s">
        <v>248</v>
      </c>
      <c r="AU3431" s="243" t="s">
        <v>78</v>
      </c>
      <c r="AV3431" s="13" t="s">
        <v>76</v>
      </c>
      <c r="AW3431" s="13" t="s">
        <v>32</v>
      </c>
      <c r="AX3431" s="13" t="s">
        <v>69</v>
      </c>
      <c r="AY3431" s="243" t="s">
        <v>238</v>
      </c>
    </row>
    <row r="3432" s="13" customFormat="1">
      <c r="A3432" s="13"/>
      <c r="B3432" s="234"/>
      <c r="C3432" s="235"/>
      <c r="D3432" s="227" t="s">
        <v>248</v>
      </c>
      <c r="E3432" s="236" t="s">
        <v>19</v>
      </c>
      <c r="F3432" s="237" t="s">
        <v>2941</v>
      </c>
      <c r="G3432" s="235"/>
      <c r="H3432" s="236" t="s">
        <v>19</v>
      </c>
      <c r="I3432" s="238"/>
      <c r="J3432" s="235"/>
      <c r="K3432" s="235"/>
      <c r="L3432" s="239"/>
      <c r="M3432" s="240"/>
      <c r="N3432" s="241"/>
      <c r="O3432" s="241"/>
      <c r="P3432" s="241"/>
      <c r="Q3432" s="241"/>
      <c r="R3432" s="241"/>
      <c r="S3432" s="241"/>
      <c r="T3432" s="242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3" t="s">
        <v>248</v>
      </c>
      <c r="AU3432" s="243" t="s">
        <v>78</v>
      </c>
      <c r="AV3432" s="13" t="s">
        <v>76</v>
      </c>
      <c r="AW3432" s="13" t="s">
        <v>32</v>
      </c>
      <c r="AX3432" s="13" t="s">
        <v>69</v>
      </c>
      <c r="AY3432" s="243" t="s">
        <v>238</v>
      </c>
    </row>
    <row r="3433" s="14" customFormat="1">
      <c r="A3433" s="14"/>
      <c r="B3433" s="244"/>
      <c r="C3433" s="245"/>
      <c r="D3433" s="227" t="s">
        <v>248</v>
      </c>
      <c r="E3433" s="246" t="s">
        <v>19</v>
      </c>
      <c r="F3433" s="247" t="s">
        <v>2949</v>
      </c>
      <c r="G3433" s="245"/>
      <c r="H3433" s="248">
        <v>15</v>
      </c>
      <c r="I3433" s="249"/>
      <c r="J3433" s="245"/>
      <c r="K3433" s="245"/>
      <c r="L3433" s="250"/>
      <c r="M3433" s="251"/>
      <c r="N3433" s="252"/>
      <c r="O3433" s="252"/>
      <c r="P3433" s="252"/>
      <c r="Q3433" s="252"/>
      <c r="R3433" s="252"/>
      <c r="S3433" s="252"/>
      <c r="T3433" s="253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4" t="s">
        <v>248</v>
      </c>
      <c r="AU3433" s="254" t="s">
        <v>78</v>
      </c>
      <c r="AV3433" s="14" t="s">
        <v>78</v>
      </c>
      <c r="AW3433" s="14" t="s">
        <v>32</v>
      </c>
      <c r="AX3433" s="14" t="s">
        <v>69</v>
      </c>
      <c r="AY3433" s="254" t="s">
        <v>238</v>
      </c>
    </row>
    <row r="3434" s="13" customFormat="1">
      <c r="A3434" s="13"/>
      <c r="B3434" s="234"/>
      <c r="C3434" s="235"/>
      <c r="D3434" s="227" t="s">
        <v>248</v>
      </c>
      <c r="E3434" s="236" t="s">
        <v>19</v>
      </c>
      <c r="F3434" s="237" t="s">
        <v>2943</v>
      </c>
      <c r="G3434" s="235"/>
      <c r="H3434" s="236" t="s">
        <v>19</v>
      </c>
      <c r="I3434" s="238"/>
      <c r="J3434" s="235"/>
      <c r="K3434" s="235"/>
      <c r="L3434" s="239"/>
      <c r="M3434" s="240"/>
      <c r="N3434" s="241"/>
      <c r="O3434" s="241"/>
      <c r="P3434" s="241"/>
      <c r="Q3434" s="241"/>
      <c r="R3434" s="241"/>
      <c r="S3434" s="241"/>
      <c r="T3434" s="242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3" t="s">
        <v>248</v>
      </c>
      <c r="AU3434" s="243" t="s">
        <v>78</v>
      </c>
      <c r="AV3434" s="13" t="s">
        <v>76</v>
      </c>
      <c r="AW3434" s="13" t="s">
        <v>32</v>
      </c>
      <c r="AX3434" s="13" t="s">
        <v>69</v>
      </c>
      <c r="AY3434" s="243" t="s">
        <v>238</v>
      </c>
    </row>
    <row r="3435" s="13" customFormat="1">
      <c r="A3435" s="13"/>
      <c r="B3435" s="234"/>
      <c r="C3435" s="235"/>
      <c r="D3435" s="227" t="s">
        <v>248</v>
      </c>
      <c r="E3435" s="236" t="s">
        <v>19</v>
      </c>
      <c r="F3435" s="237" t="s">
        <v>2941</v>
      </c>
      <c r="G3435" s="235"/>
      <c r="H3435" s="236" t="s">
        <v>19</v>
      </c>
      <c r="I3435" s="238"/>
      <c r="J3435" s="235"/>
      <c r="K3435" s="235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248</v>
      </c>
      <c r="AU3435" s="243" t="s">
        <v>78</v>
      </c>
      <c r="AV3435" s="13" t="s">
        <v>76</v>
      </c>
      <c r="AW3435" s="13" t="s">
        <v>32</v>
      </c>
      <c r="AX3435" s="13" t="s">
        <v>69</v>
      </c>
      <c r="AY3435" s="243" t="s">
        <v>238</v>
      </c>
    </row>
    <row r="3436" s="14" customFormat="1">
      <c r="A3436" s="14"/>
      <c r="B3436" s="244"/>
      <c r="C3436" s="245"/>
      <c r="D3436" s="227" t="s">
        <v>248</v>
      </c>
      <c r="E3436" s="246" t="s">
        <v>19</v>
      </c>
      <c r="F3436" s="247" t="s">
        <v>2950</v>
      </c>
      <c r="G3436" s="245"/>
      <c r="H3436" s="248">
        <v>3.8799999999999999</v>
      </c>
      <c r="I3436" s="249"/>
      <c r="J3436" s="245"/>
      <c r="K3436" s="245"/>
      <c r="L3436" s="250"/>
      <c r="M3436" s="251"/>
      <c r="N3436" s="252"/>
      <c r="O3436" s="252"/>
      <c r="P3436" s="252"/>
      <c r="Q3436" s="252"/>
      <c r="R3436" s="252"/>
      <c r="S3436" s="252"/>
      <c r="T3436" s="253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4" t="s">
        <v>248</v>
      </c>
      <c r="AU3436" s="254" t="s">
        <v>78</v>
      </c>
      <c r="AV3436" s="14" t="s">
        <v>78</v>
      </c>
      <c r="AW3436" s="14" t="s">
        <v>32</v>
      </c>
      <c r="AX3436" s="14" t="s">
        <v>69</v>
      </c>
      <c r="AY3436" s="254" t="s">
        <v>238</v>
      </c>
    </row>
    <row r="3437" s="15" customFormat="1">
      <c r="A3437" s="15"/>
      <c r="B3437" s="255"/>
      <c r="C3437" s="256"/>
      <c r="D3437" s="227" t="s">
        <v>248</v>
      </c>
      <c r="E3437" s="257" t="s">
        <v>19</v>
      </c>
      <c r="F3437" s="258" t="s">
        <v>253</v>
      </c>
      <c r="G3437" s="256"/>
      <c r="H3437" s="259">
        <v>18.879999999999999</v>
      </c>
      <c r="I3437" s="260"/>
      <c r="J3437" s="256"/>
      <c r="K3437" s="256"/>
      <c r="L3437" s="261"/>
      <c r="M3437" s="262"/>
      <c r="N3437" s="263"/>
      <c r="O3437" s="263"/>
      <c r="P3437" s="263"/>
      <c r="Q3437" s="263"/>
      <c r="R3437" s="263"/>
      <c r="S3437" s="263"/>
      <c r="T3437" s="264"/>
      <c r="U3437" s="15"/>
      <c r="V3437" s="15"/>
      <c r="W3437" s="15"/>
      <c r="X3437" s="15"/>
      <c r="Y3437" s="15"/>
      <c r="Z3437" s="15"/>
      <c r="AA3437" s="15"/>
      <c r="AB3437" s="15"/>
      <c r="AC3437" s="15"/>
      <c r="AD3437" s="15"/>
      <c r="AE3437" s="15"/>
      <c r="AT3437" s="265" t="s">
        <v>248</v>
      </c>
      <c r="AU3437" s="265" t="s">
        <v>78</v>
      </c>
      <c r="AV3437" s="15" t="s">
        <v>244</v>
      </c>
      <c r="AW3437" s="15" t="s">
        <v>32</v>
      </c>
      <c r="AX3437" s="15" t="s">
        <v>76</v>
      </c>
      <c r="AY3437" s="265" t="s">
        <v>238</v>
      </c>
    </row>
    <row r="3438" s="14" customFormat="1">
      <c r="A3438" s="14"/>
      <c r="B3438" s="244"/>
      <c r="C3438" s="245"/>
      <c r="D3438" s="227" t="s">
        <v>248</v>
      </c>
      <c r="E3438" s="245"/>
      <c r="F3438" s="247" t="s">
        <v>2951</v>
      </c>
      <c r="G3438" s="245"/>
      <c r="H3438" s="248">
        <v>22.655999999999999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248</v>
      </c>
      <c r="AU3438" s="254" t="s">
        <v>78</v>
      </c>
      <c r="AV3438" s="14" t="s">
        <v>78</v>
      </c>
      <c r="AW3438" s="14" t="s">
        <v>4</v>
      </c>
      <c r="AX3438" s="14" t="s">
        <v>76</v>
      </c>
      <c r="AY3438" s="254" t="s">
        <v>238</v>
      </c>
    </row>
    <row r="3439" s="2" customFormat="1" ht="24.15" customHeight="1">
      <c r="A3439" s="39"/>
      <c r="B3439" s="40"/>
      <c r="C3439" s="214" t="s">
        <v>2252</v>
      </c>
      <c r="D3439" s="214" t="s">
        <v>240</v>
      </c>
      <c r="E3439" s="215" t="s">
        <v>2952</v>
      </c>
      <c r="F3439" s="216" t="s">
        <v>2953</v>
      </c>
      <c r="G3439" s="217" t="s">
        <v>112</v>
      </c>
      <c r="H3439" s="218">
        <v>448.23099999999999</v>
      </c>
      <c r="I3439" s="219"/>
      <c r="J3439" s="220">
        <f>ROUND(I3439*H3439,2)</f>
        <v>0</v>
      </c>
      <c r="K3439" s="216" t="s">
        <v>243</v>
      </c>
      <c r="L3439" s="45"/>
      <c r="M3439" s="221" t="s">
        <v>19</v>
      </c>
      <c r="N3439" s="222" t="s">
        <v>40</v>
      </c>
      <c r="O3439" s="85"/>
      <c r="P3439" s="223">
        <f>O3439*H3439</f>
        <v>0</v>
      </c>
      <c r="Q3439" s="223">
        <v>5.0000000000000002E-05</v>
      </c>
      <c r="R3439" s="223">
        <f>Q3439*H3439</f>
        <v>0.022411550000000002</v>
      </c>
      <c r="S3439" s="223">
        <v>0</v>
      </c>
      <c r="T3439" s="224">
        <f>S3439*H3439</f>
        <v>0</v>
      </c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39"/>
      <c r="AE3439" s="39"/>
      <c r="AR3439" s="225" t="s">
        <v>295</v>
      </c>
      <c r="AT3439" s="225" t="s">
        <v>240</v>
      </c>
      <c r="AU3439" s="225" t="s">
        <v>78</v>
      </c>
      <c r="AY3439" s="18" t="s">
        <v>238</v>
      </c>
      <c r="BE3439" s="226">
        <f>IF(N3439="základní",J3439,0)</f>
        <v>0</v>
      </c>
      <c r="BF3439" s="226">
        <f>IF(N3439="snížená",J3439,0)</f>
        <v>0</v>
      </c>
      <c r="BG3439" s="226">
        <f>IF(N3439="zákl. přenesená",J3439,0)</f>
        <v>0</v>
      </c>
      <c r="BH3439" s="226">
        <f>IF(N3439="sníž. přenesená",J3439,0)</f>
        <v>0</v>
      </c>
      <c r="BI3439" s="226">
        <f>IF(N3439="nulová",J3439,0)</f>
        <v>0</v>
      </c>
      <c r="BJ3439" s="18" t="s">
        <v>76</v>
      </c>
      <c r="BK3439" s="226">
        <f>ROUND(I3439*H3439,2)</f>
        <v>0</v>
      </c>
      <c r="BL3439" s="18" t="s">
        <v>295</v>
      </c>
      <c r="BM3439" s="225" t="s">
        <v>2954</v>
      </c>
    </row>
    <row r="3440" s="2" customFormat="1">
      <c r="A3440" s="39"/>
      <c r="B3440" s="40"/>
      <c r="C3440" s="41"/>
      <c r="D3440" s="227" t="s">
        <v>245</v>
      </c>
      <c r="E3440" s="41"/>
      <c r="F3440" s="228" t="s">
        <v>2953</v>
      </c>
      <c r="G3440" s="41"/>
      <c r="H3440" s="41"/>
      <c r="I3440" s="229"/>
      <c r="J3440" s="41"/>
      <c r="K3440" s="41"/>
      <c r="L3440" s="45"/>
      <c r="M3440" s="230"/>
      <c r="N3440" s="231"/>
      <c r="O3440" s="85"/>
      <c r="P3440" s="85"/>
      <c r="Q3440" s="85"/>
      <c r="R3440" s="85"/>
      <c r="S3440" s="85"/>
      <c r="T3440" s="86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39"/>
      <c r="AE3440" s="39"/>
      <c r="AT3440" s="18" t="s">
        <v>245</v>
      </c>
      <c r="AU3440" s="18" t="s">
        <v>78</v>
      </c>
    </row>
    <row r="3441" s="2" customFormat="1">
      <c r="A3441" s="39"/>
      <c r="B3441" s="40"/>
      <c r="C3441" s="41"/>
      <c r="D3441" s="232" t="s">
        <v>246</v>
      </c>
      <c r="E3441" s="41"/>
      <c r="F3441" s="233" t="s">
        <v>2955</v>
      </c>
      <c r="G3441" s="41"/>
      <c r="H3441" s="41"/>
      <c r="I3441" s="229"/>
      <c r="J3441" s="41"/>
      <c r="K3441" s="41"/>
      <c r="L3441" s="45"/>
      <c r="M3441" s="230"/>
      <c r="N3441" s="231"/>
      <c r="O3441" s="85"/>
      <c r="P3441" s="85"/>
      <c r="Q3441" s="85"/>
      <c r="R3441" s="85"/>
      <c r="S3441" s="85"/>
      <c r="T3441" s="86"/>
      <c r="U3441" s="39"/>
      <c r="V3441" s="39"/>
      <c r="W3441" s="39"/>
      <c r="X3441" s="39"/>
      <c r="Y3441" s="39"/>
      <c r="Z3441" s="39"/>
      <c r="AA3441" s="39"/>
      <c r="AB3441" s="39"/>
      <c r="AC3441" s="39"/>
      <c r="AD3441" s="39"/>
      <c r="AE3441" s="39"/>
      <c r="AT3441" s="18" t="s">
        <v>246</v>
      </c>
      <c r="AU3441" s="18" t="s">
        <v>78</v>
      </c>
    </row>
    <row r="3442" s="13" customFormat="1">
      <c r="A3442" s="13"/>
      <c r="B3442" s="234"/>
      <c r="C3442" s="235"/>
      <c r="D3442" s="227" t="s">
        <v>248</v>
      </c>
      <c r="E3442" s="236" t="s">
        <v>19</v>
      </c>
      <c r="F3442" s="237" t="s">
        <v>321</v>
      </c>
      <c r="G3442" s="235"/>
      <c r="H3442" s="236" t="s">
        <v>19</v>
      </c>
      <c r="I3442" s="238"/>
      <c r="J3442" s="235"/>
      <c r="K3442" s="235"/>
      <c r="L3442" s="239"/>
      <c r="M3442" s="240"/>
      <c r="N3442" s="241"/>
      <c r="O3442" s="241"/>
      <c r="P3442" s="241"/>
      <c r="Q3442" s="241"/>
      <c r="R3442" s="241"/>
      <c r="S3442" s="241"/>
      <c r="T3442" s="242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43" t="s">
        <v>248</v>
      </c>
      <c r="AU3442" s="243" t="s">
        <v>78</v>
      </c>
      <c r="AV3442" s="13" t="s">
        <v>76</v>
      </c>
      <c r="AW3442" s="13" t="s">
        <v>32</v>
      </c>
      <c r="AX3442" s="13" t="s">
        <v>69</v>
      </c>
      <c r="AY3442" s="243" t="s">
        <v>238</v>
      </c>
    </row>
    <row r="3443" s="14" customFormat="1">
      <c r="A3443" s="14"/>
      <c r="B3443" s="244"/>
      <c r="C3443" s="245"/>
      <c r="D3443" s="227" t="s">
        <v>248</v>
      </c>
      <c r="E3443" s="246" t="s">
        <v>19</v>
      </c>
      <c r="F3443" s="247" t="s">
        <v>155</v>
      </c>
      <c r="G3443" s="245"/>
      <c r="H3443" s="248">
        <v>411.12</v>
      </c>
      <c r="I3443" s="249"/>
      <c r="J3443" s="245"/>
      <c r="K3443" s="245"/>
      <c r="L3443" s="250"/>
      <c r="M3443" s="251"/>
      <c r="N3443" s="252"/>
      <c r="O3443" s="252"/>
      <c r="P3443" s="252"/>
      <c r="Q3443" s="252"/>
      <c r="R3443" s="252"/>
      <c r="S3443" s="252"/>
      <c r="T3443" s="253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4" t="s">
        <v>248</v>
      </c>
      <c r="AU3443" s="254" t="s">
        <v>78</v>
      </c>
      <c r="AV3443" s="14" t="s">
        <v>78</v>
      </c>
      <c r="AW3443" s="14" t="s">
        <v>32</v>
      </c>
      <c r="AX3443" s="14" t="s">
        <v>69</v>
      </c>
      <c r="AY3443" s="254" t="s">
        <v>238</v>
      </c>
    </row>
    <row r="3444" s="14" customFormat="1">
      <c r="A3444" s="14"/>
      <c r="B3444" s="244"/>
      <c r="C3444" s="245"/>
      <c r="D3444" s="227" t="s">
        <v>248</v>
      </c>
      <c r="E3444" s="246" t="s">
        <v>19</v>
      </c>
      <c r="F3444" s="247" t="s">
        <v>2956</v>
      </c>
      <c r="G3444" s="245"/>
      <c r="H3444" s="248">
        <v>37.111199999999997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248</v>
      </c>
      <c r="AU3444" s="254" t="s">
        <v>78</v>
      </c>
      <c r="AV3444" s="14" t="s">
        <v>78</v>
      </c>
      <c r="AW3444" s="14" t="s">
        <v>32</v>
      </c>
      <c r="AX3444" s="14" t="s">
        <v>69</v>
      </c>
      <c r="AY3444" s="254" t="s">
        <v>238</v>
      </c>
    </row>
    <row r="3445" s="15" customFormat="1">
      <c r="A3445" s="15"/>
      <c r="B3445" s="255"/>
      <c r="C3445" s="256"/>
      <c r="D3445" s="227" t="s">
        <v>248</v>
      </c>
      <c r="E3445" s="257" t="s">
        <v>19</v>
      </c>
      <c r="F3445" s="258" t="s">
        <v>253</v>
      </c>
      <c r="G3445" s="256"/>
      <c r="H3445" s="259">
        <v>448.2312</v>
      </c>
      <c r="I3445" s="260"/>
      <c r="J3445" s="256"/>
      <c r="K3445" s="256"/>
      <c r="L3445" s="261"/>
      <c r="M3445" s="262"/>
      <c r="N3445" s="263"/>
      <c r="O3445" s="263"/>
      <c r="P3445" s="263"/>
      <c r="Q3445" s="263"/>
      <c r="R3445" s="263"/>
      <c r="S3445" s="263"/>
      <c r="T3445" s="264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65" t="s">
        <v>248</v>
      </c>
      <c r="AU3445" s="265" t="s">
        <v>78</v>
      </c>
      <c r="AV3445" s="15" t="s">
        <v>244</v>
      </c>
      <c r="AW3445" s="15" t="s">
        <v>32</v>
      </c>
      <c r="AX3445" s="15" t="s">
        <v>76</v>
      </c>
      <c r="AY3445" s="265" t="s">
        <v>238</v>
      </c>
    </row>
    <row r="3446" s="2" customFormat="1" ht="24.15" customHeight="1">
      <c r="A3446" s="39"/>
      <c r="B3446" s="40"/>
      <c r="C3446" s="214" t="s">
        <v>2957</v>
      </c>
      <c r="D3446" s="214" t="s">
        <v>240</v>
      </c>
      <c r="E3446" s="215" t="s">
        <v>2958</v>
      </c>
      <c r="F3446" s="216" t="s">
        <v>2959</v>
      </c>
      <c r="G3446" s="217" t="s">
        <v>384</v>
      </c>
      <c r="H3446" s="218">
        <v>15.872999999999999</v>
      </c>
      <c r="I3446" s="219"/>
      <c r="J3446" s="220">
        <f>ROUND(I3446*H3446,2)</f>
        <v>0</v>
      </c>
      <c r="K3446" s="216" t="s">
        <v>243</v>
      </c>
      <c r="L3446" s="45"/>
      <c r="M3446" s="221" t="s">
        <v>19</v>
      </c>
      <c r="N3446" s="222" t="s">
        <v>40</v>
      </c>
      <c r="O3446" s="85"/>
      <c r="P3446" s="223">
        <f>O3446*H3446</f>
        <v>0</v>
      </c>
      <c r="Q3446" s="223">
        <v>0</v>
      </c>
      <c r="R3446" s="223">
        <f>Q3446*H3446</f>
        <v>0</v>
      </c>
      <c r="S3446" s="223">
        <v>0</v>
      </c>
      <c r="T3446" s="224">
        <f>S3446*H3446</f>
        <v>0</v>
      </c>
      <c r="U3446" s="39"/>
      <c r="V3446" s="39"/>
      <c r="W3446" s="39"/>
      <c r="X3446" s="39"/>
      <c r="Y3446" s="39"/>
      <c r="Z3446" s="39"/>
      <c r="AA3446" s="39"/>
      <c r="AB3446" s="39"/>
      <c r="AC3446" s="39"/>
      <c r="AD3446" s="39"/>
      <c r="AE3446" s="39"/>
      <c r="AR3446" s="225" t="s">
        <v>295</v>
      </c>
      <c r="AT3446" s="225" t="s">
        <v>240</v>
      </c>
      <c r="AU3446" s="225" t="s">
        <v>78</v>
      </c>
      <c r="AY3446" s="18" t="s">
        <v>238</v>
      </c>
      <c r="BE3446" s="226">
        <f>IF(N3446="základní",J3446,0)</f>
        <v>0</v>
      </c>
      <c r="BF3446" s="226">
        <f>IF(N3446="snížená",J3446,0)</f>
        <v>0</v>
      </c>
      <c r="BG3446" s="226">
        <f>IF(N3446="zákl. přenesená",J3446,0)</f>
        <v>0</v>
      </c>
      <c r="BH3446" s="226">
        <f>IF(N3446="sníž. přenesená",J3446,0)</f>
        <v>0</v>
      </c>
      <c r="BI3446" s="226">
        <f>IF(N3446="nulová",J3446,0)</f>
        <v>0</v>
      </c>
      <c r="BJ3446" s="18" t="s">
        <v>76</v>
      </c>
      <c r="BK3446" s="226">
        <f>ROUND(I3446*H3446,2)</f>
        <v>0</v>
      </c>
      <c r="BL3446" s="18" t="s">
        <v>295</v>
      </c>
      <c r="BM3446" s="225" t="s">
        <v>2960</v>
      </c>
    </row>
    <row r="3447" s="2" customFormat="1">
      <c r="A3447" s="39"/>
      <c r="B3447" s="40"/>
      <c r="C3447" s="41"/>
      <c r="D3447" s="227" t="s">
        <v>245</v>
      </c>
      <c r="E3447" s="41"/>
      <c r="F3447" s="228" t="s">
        <v>2959</v>
      </c>
      <c r="G3447" s="41"/>
      <c r="H3447" s="41"/>
      <c r="I3447" s="229"/>
      <c r="J3447" s="41"/>
      <c r="K3447" s="41"/>
      <c r="L3447" s="45"/>
      <c r="M3447" s="230"/>
      <c r="N3447" s="231"/>
      <c r="O3447" s="85"/>
      <c r="P3447" s="85"/>
      <c r="Q3447" s="85"/>
      <c r="R3447" s="85"/>
      <c r="S3447" s="85"/>
      <c r="T3447" s="86"/>
      <c r="U3447" s="39"/>
      <c r="V3447" s="39"/>
      <c r="W3447" s="39"/>
      <c r="X3447" s="39"/>
      <c r="Y3447" s="39"/>
      <c r="Z3447" s="39"/>
      <c r="AA3447" s="39"/>
      <c r="AB3447" s="39"/>
      <c r="AC3447" s="39"/>
      <c r="AD3447" s="39"/>
      <c r="AE3447" s="39"/>
      <c r="AT3447" s="18" t="s">
        <v>245</v>
      </c>
      <c r="AU3447" s="18" t="s">
        <v>78</v>
      </c>
    </row>
    <row r="3448" s="2" customFormat="1">
      <c r="A3448" s="39"/>
      <c r="B3448" s="40"/>
      <c r="C3448" s="41"/>
      <c r="D3448" s="232" t="s">
        <v>246</v>
      </c>
      <c r="E3448" s="41"/>
      <c r="F3448" s="233" t="s">
        <v>2961</v>
      </c>
      <c r="G3448" s="41"/>
      <c r="H3448" s="41"/>
      <c r="I3448" s="229"/>
      <c r="J3448" s="41"/>
      <c r="K3448" s="41"/>
      <c r="L3448" s="45"/>
      <c r="M3448" s="230"/>
      <c r="N3448" s="231"/>
      <c r="O3448" s="85"/>
      <c r="P3448" s="85"/>
      <c r="Q3448" s="85"/>
      <c r="R3448" s="85"/>
      <c r="S3448" s="85"/>
      <c r="T3448" s="86"/>
      <c r="U3448" s="39"/>
      <c r="V3448" s="39"/>
      <c r="W3448" s="39"/>
      <c r="X3448" s="39"/>
      <c r="Y3448" s="39"/>
      <c r="Z3448" s="39"/>
      <c r="AA3448" s="39"/>
      <c r="AB3448" s="39"/>
      <c r="AC3448" s="39"/>
      <c r="AD3448" s="39"/>
      <c r="AE3448" s="39"/>
      <c r="AT3448" s="18" t="s">
        <v>246</v>
      </c>
      <c r="AU3448" s="18" t="s">
        <v>78</v>
      </c>
    </row>
    <row r="3449" s="2" customFormat="1" ht="24.15" customHeight="1">
      <c r="A3449" s="39"/>
      <c r="B3449" s="40"/>
      <c r="C3449" s="214" t="s">
        <v>2257</v>
      </c>
      <c r="D3449" s="214" t="s">
        <v>240</v>
      </c>
      <c r="E3449" s="215" t="s">
        <v>2962</v>
      </c>
      <c r="F3449" s="216" t="s">
        <v>2963</v>
      </c>
      <c r="G3449" s="217" t="s">
        <v>384</v>
      </c>
      <c r="H3449" s="218">
        <v>15.872999999999999</v>
      </c>
      <c r="I3449" s="219"/>
      <c r="J3449" s="220">
        <f>ROUND(I3449*H3449,2)</f>
        <v>0</v>
      </c>
      <c r="K3449" s="216" t="s">
        <v>243</v>
      </c>
      <c r="L3449" s="45"/>
      <c r="M3449" s="221" t="s">
        <v>19</v>
      </c>
      <c r="N3449" s="222" t="s">
        <v>40</v>
      </c>
      <c r="O3449" s="85"/>
      <c r="P3449" s="223">
        <f>O3449*H3449</f>
        <v>0</v>
      </c>
      <c r="Q3449" s="223">
        <v>0</v>
      </c>
      <c r="R3449" s="223">
        <f>Q3449*H3449</f>
        <v>0</v>
      </c>
      <c r="S3449" s="223">
        <v>0</v>
      </c>
      <c r="T3449" s="224">
        <f>S3449*H3449</f>
        <v>0</v>
      </c>
      <c r="U3449" s="39"/>
      <c r="V3449" s="39"/>
      <c r="W3449" s="39"/>
      <c r="X3449" s="39"/>
      <c r="Y3449" s="39"/>
      <c r="Z3449" s="39"/>
      <c r="AA3449" s="39"/>
      <c r="AB3449" s="39"/>
      <c r="AC3449" s="39"/>
      <c r="AD3449" s="39"/>
      <c r="AE3449" s="39"/>
      <c r="AR3449" s="225" t="s">
        <v>295</v>
      </c>
      <c r="AT3449" s="225" t="s">
        <v>240</v>
      </c>
      <c r="AU3449" s="225" t="s">
        <v>78</v>
      </c>
      <c r="AY3449" s="18" t="s">
        <v>238</v>
      </c>
      <c r="BE3449" s="226">
        <f>IF(N3449="základní",J3449,0)</f>
        <v>0</v>
      </c>
      <c r="BF3449" s="226">
        <f>IF(N3449="snížená",J3449,0)</f>
        <v>0</v>
      </c>
      <c r="BG3449" s="226">
        <f>IF(N3449="zákl. přenesená",J3449,0)</f>
        <v>0</v>
      </c>
      <c r="BH3449" s="226">
        <f>IF(N3449="sníž. přenesená",J3449,0)</f>
        <v>0</v>
      </c>
      <c r="BI3449" s="226">
        <f>IF(N3449="nulová",J3449,0)</f>
        <v>0</v>
      </c>
      <c r="BJ3449" s="18" t="s">
        <v>76</v>
      </c>
      <c r="BK3449" s="226">
        <f>ROUND(I3449*H3449,2)</f>
        <v>0</v>
      </c>
      <c r="BL3449" s="18" t="s">
        <v>295</v>
      </c>
      <c r="BM3449" s="225" t="s">
        <v>2964</v>
      </c>
    </row>
    <row r="3450" s="2" customFormat="1">
      <c r="A3450" s="39"/>
      <c r="B3450" s="40"/>
      <c r="C3450" s="41"/>
      <c r="D3450" s="227" t="s">
        <v>245</v>
      </c>
      <c r="E3450" s="41"/>
      <c r="F3450" s="228" t="s">
        <v>2963</v>
      </c>
      <c r="G3450" s="41"/>
      <c r="H3450" s="41"/>
      <c r="I3450" s="229"/>
      <c r="J3450" s="41"/>
      <c r="K3450" s="41"/>
      <c r="L3450" s="45"/>
      <c r="M3450" s="230"/>
      <c r="N3450" s="231"/>
      <c r="O3450" s="85"/>
      <c r="P3450" s="85"/>
      <c r="Q3450" s="85"/>
      <c r="R3450" s="85"/>
      <c r="S3450" s="85"/>
      <c r="T3450" s="86"/>
      <c r="U3450" s="39"/>
      <c r="V3450" s="39"/>
      <c r="W3450" s="39"/>
      <c r="X3450" s="39"/>
      <c r="Y3450" s="39"/>
      <c r="Z3450" s="39"/>
      <c r="AA3450" s="39"/>
      <c r="AB3450" s="39"/>
      <c r="AC3450" s="39"/>
      <c r="AD3450" s="39"/>
      <c r="AE3450" s="39"/>
      <c r="AT3450" s="18" t="s">
        <v>245</v>
      </c>
      <c r="AU3450" s="18" t="s">
        <v>78</v>
      </c>
    </row>
    <row r="3451" s="2" customFormat="1">
      <c r="A3451" s="39"/>
      <c r="B3451" s="40"/>
      <c r="C3451" s="41"/>
      <c r="D3451" s="232" t="s">
        <v>246</v>
      </c>
      <c r="E3451" s="41"/>
      <c r="F3451" s="233" t="s">
        <v>2965</v>
      </c>
      <c r="G3451" s="41"/>
      <c r="H3451" s="41"/>
      <c r="I3451" s="229"/>
      <c r="J3451" s="41"/>
      <c r="K3451" s="41"/>
      <c r="L3451" s="45"/>
      <c r="M3451" s="230"/>
      <c r="N3451" s="231"/>
      <c r="O3451" s="85"/>
      <c r="P3451" s="85"/>
      <c r="Q3451" s="85"/>
      <c r="R3451" s="85"/>
      <c r="S3451" s="85"/>
      <c r="T3451" s="86"/>
      <c r="U3451" s="39"/>
      <c r="V3451" s="39"/>
      <c r="W3451" s="39"/>
      <c r="X3451" s="39"/>
      <c r="Y3451" s="39"/>
      <c r="Z3451" s="39"/>
      <c r="AA3451" s="39"/>
      <c r="AB3451" s="39"/>
      <c r="AC3451" s="39"/>
      <c r="AD3451" s="39"/>
      <c r="AE3451" s="39"/>
      <c r="AT3451" s="18" t="s">
        <v>246</v>
      </c>
      <c r="AU3451" s="18" t="s">
        <v>78</v>
      </c>
    </row>
    <row r="3452" s="12" customFormat="1" ht="22.8" customHeight="1">
      <c r="A3452" s="12"/>
      <c r="B3452" s="198"/>
      <c r="C3452" s="199"/>
      <c r="D3452" s="200" t="s">
        <v>68</v>
      </c>
      <c r="E3452" s="212" t="s">
        <v>2966</v>
      </c>
      <c r="F3452" s="212" t="s">
        <v>2967</v>
      </c>
      <c r="G3452" s="199"/>
      <c r="H3452" s="199"/>
      <c r="I3452" s="202"/>
      <c r="J3452" s="213">
        <f>BK3452</f>
        <v>0</v>
      </c>
      <c r="K3452" s="199"/>
      <c r="L3452" s="204"/>
      <c r="M3452" s="205"/>
      <c r="N3452" s="206"/>
      <c r="O3452" s="206"/>
      <c r="P3452" s="207">
        <f>SUM(P3453:P3475)</f>
        <v>0</v>
      </c>
      <c r="Q3452" s="206"/>
      <c r="R3452" s="207">
        <f>SUM(R3453:R3475)</f>
        <v>0.14526719999999999</v>
      </c>
      <c r="S3452" s="206"/>
      <c r="T3452" s="208">
        <f>SUM(T3453:T3475)</f>
        <v>0</v>
      </c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R3452" s="209" t="s">
        <v>78</v>
      </c>
      <c r="AT3452" s="210" t="s">
        <v>68</v>
      </c>
      <c r="AU3452" s="210" t="s">
        <v>76</v>
      </c>
      <c r="AY3452" s="209" t="s">
        <v>238</v>
      </c>
      <c r="BK3452" s="211">
        <f>SUM(BK3453:BK3475)</f>
        <v>0</v>
      </c>
    </row>
    <row r="3453" s="2" customFormat="1" ht="16.5" customHeight="1">
      <c r="A3453" s="39"/>
      <c r="B3453" s="40"/>
      <c r="C3453" s="214" t="s">
        <v>2968</v>
      </c>
      <c r="D3453" s="214" t="s">
        <v>240</v>
      </c>
      <c r="E3453" s="215" t="s">
        <v>2969</v>
      </c>
      <c r="F3453" s="216" t="s">
        <v>2970</v>
      </c>
      <c r="G3453" s="217" t="s">
        <v>112</v>
      </c>
      <c r="H3453" s="218">
        <v>13.968</v>
      </c>
      <c r="I3453" s="219"/>
      <c r="J3453" s="220">
        <f>ROUND(I3453*H3453,2)</f>
        <v>0</v>
      </c>
      <c r="K3453" s="216" t="s">
        <v>243</v>
      </c>
      <c r="L3453" s="45"/>
      <c r="M3453" s="221" t="s">
        <v>19</v>
      </c>
      <c r="N3453" s="222" t="s">
        <v>40</v>
      </c>
      <c r="O3453" s="85"/>
      <c r="P3453" s="223">
        <f>O3453*H3453</f>
        <v>0</v>
      </c>
      <c r="Q3453" s="223">
        <v>0.0050000000000000001</v>
      </c>
      <c r="R3453" s="223">
        <f>Q3453*H3453</f>
        <v>0.069839999999999999</v>
      </c>
      <c r="S3453" s="223">
        <v>0</v>
      </c>
      <c r="T3453" s="224">
        <f>S3453*H3453</f>
        <v>0</v>
      </c>
      <c r="U3453" s="39"/>
      <c r="V3453" s="39"/>
      <c r="W3453" s="39"/>
      <c r="X3453" s="39"/>
      <c r="Y3453" s="39"/>
      <c r="Z3453" s="39"/>
      <c r="AA3453" s="39"/>
      <c r="AB3453" s="39"/>
      <c r="AC3453" s="39"/>
      <c r="AD3453" s="39"/>
      <c r="AE3453" s="39"/>
      <c r="AR3453" s="225" t="s">
        <v>295</v>
      </c>
      <c r="AT3453" s="225" t="s">
        <v>240</v>
      </c>
      <c r="AU3453" s="225" t="s">
        <v>78</v>
      </c>
      <c r="AY3453" s="18" t="s">
        <v>238</v>
      </c>
      <c r="BE3453" s="226">
        <f>IF(N3453="základní",J3453,0)</f>
        <v>0</v>
      </c>
      <c r="BF3453" s="226">
        <f>IF(N3453="snížená",J3453,0)</f>
        <v>0</v>
      </c>
      <c r="BG3453" s="226">
        <f>IF(N3453="zákl. přenesená",J3453,0)</f>
        <v>0</v>
      </c>
      <c r="BH3453" s="226">
        <f>IF(N3453="sníž. přenesená",J3453,0)</f>
        <v>0</v>
      </c>
      <c r="BI3453" s="226">
        <f>IF(N3453="nulová",J3453,0)</f>
        <v>0</v>
      </c>
      <c r="BJ3453" s="18" t="s">
        <v>76</v>
      </c>
      <c r="BK3453" s="226">
        <f>ROUND(I3453*H3453,2)</f>
        <v>0</v>
      </c>
      <c r="BL3453" s="18" t="s">
        <v>295</v>
      </c>
      <c r="BM3453" s="225" t="s">
        <v>2971</v>
      </c>
    </row>
    <row r="3454" s="2" customFormat="1">
      <c r="A3454" s="39"/>
      <c r="B3454" s="40"/>
      <c r="C3454" s="41"/>
      <c r="D3454" s="227" t="s">
        <v>245</v>
      </c>
      <c r="E3454" s="41"/>
      <c r="F3454" s="228" t="s">
        <v>2970</v>
      </c>
      <c r="G3454" s="41"/>
      <c r="H3454" s="41"/>
      <c r="I3454" s="229"/>
      <c r="J3454" s="41"/>
      <c r="K3454" s="41"/>
      <c r="L3454" s="45"/>
      <c r="M3454" s="230"/>
      <c r="N3454" s="231"/>
      <c r="O3454" s="85"/>
      <c r="P3454" s="85"/>
      <c r="Q3454" s="85"/>
      <c r="R3454" s="85"/>
      <c r="S3454" s="85"/>
      <c r="T3454" s="86"/>
      <c r="U3454" s="39"/>
      <c r="V3454" s="39"/>
      <c r="W3454" s="39"/>
      <c r="X3454" s="39"/>
      <c r="Y3454" s="39"/>
      <c r="Z3454" s="39"/>
      <c r="AA3454" s="39"/>
      <c r="AB3454" s="39"/>
      <c r="AC3454" s="39"/>
      <c r="AD3454" s="39"/>
      <c r="AE3454" s="39"/>
      <c r="AT3454" s="18" t="s">
        <v>245</v>
      </c>
      <c r="AU3454" s="18" t="s">
        <v>78</v>
      </c>
    </row>
    <row r="3455" s="2" customFormat="1">
      <c r="A3455" s="39"/>
      <c r="B3455" s="40"/>
      <c r="C3455" s="41"/>
      <c r="D3455" s="232" t="s">
        <v>246</v>
      </c>
      <c r="E3455" s="41"/>
      <c r="F3455" s="233" t="s">
        <v>2972</v>
      </c>
      <c r="G3455" s="41"/>
      <c r="H3455" s="41"/>
      <c r="I3455" s="229"/>
      <c r="J3455" s="41"/>
      <c r="K3455" s="41"/>
      <c r="L3455" s="45"/>
      <c r="M3455" s="230"/>
      <c r="N3455" s="231"/>
      <c r="O3455" s="85"/>
      <c r="P3455" s="85"/>
      <c r="Q3455" s="85"/>
      <c r="R3455" s="85"/>
      <c r="S3455" s="85"/>
      <c r="T3455" s="86"/>
      <c r="U3455" s="39"/>
      <c r="V3455" s="39"/>
      <c r="W3455" s="39"/>
      <c r="X3455" s="39"/>
      <c r="Y3455" s="39"/>
      <c r="Z3455" s="39"/>
      <c r="AA3455" s="39"/>
      <c r="AB3455" s="39"/>
      <c r="AC3455" s="39"/>
      <c r="AD3455" s="39"/>
      <c r="AE3455" s="39"/>
      <c r="AT3455" s="18" t="s">
        <v>246</v>
      </c>
      <c r="AU3455" s="18" t="s">
        <v>78</v>
      </c>
    </row>
    <row r="3456" s="13" customFormat="1">
      <c r="A3456" s="13"/>
      <c r="B3456" s="234"/>
      <c r="C3456" s="235"/>
      <c r="D3456" s="227" t="s">
        <v>248</v>
      </c>
      <c r="E3456" s="236" t="s">
        <v>19</v>
      </c>
      <c r="F3456" s="237" t="s">
        <v>533</v>
      </c>
      <c r="G3456" s="235"/>
      <c r="H3456" s="236" t="s">
        <v>19</v>
      </c>
      <c r="I3456" s="238"/>
      <c r="J3456" s="235"/>
      <c r="K3456" s="235"/>
      <c r="L3456" s="239"/>
      <c r="M3456" s="240"/>
      <c r="N3456" s="241"/>
      <c r="O3456" s="241"/>
      <c r="P3456" s="241"/>
      <c r="Q3456" s="241"/>
      <c r="R3456" s="241"/>
      <c r="S3456" s="241"/>
      <c r="T3456" s="242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3" t="s">
        <v>248</v>
      </c>
      <c r="AU3456" s="243" t="s">
        <v>78</v>
      </c>
      <c r="AV3456" s="13" t="s">
        <v>76</v>
      </c>
      <c r="AW3456" s="13" t="s">
        <v>32</v>
      </c>
      <c r="AX3456" s="13" t="s">
        <v>69</v>
      </c>
      <c r="AY3456" s="243" t="s">
        <v>238</v>
      </c>
    </row>
    <row r="3457" s="13" customFormat="1">
      <c r="A3457" s="13"/>
      <c r="B3457" s="234"/>
      <c r="C3457" s="235"/>
      <c r="D3457" s="227" t="s">
        <v>248</v>
      </c>
      <c r="E3457" s="236" t="s">
        <v>19</v>
      </c>
      <c r="F3457" s="237" t="s">
        <v>2973</v>
      </c>
      <c r="G3457" s="235"/>
      <c r="H3457" s="236" t="s">
        <v>19</v>
      </c>
      <c r="I3457" s="238"/>
      <c r="J3457" s="235"/>
      <c r="K3457" s="235"/>
      <c r="L3457" s="239"/>
      <c r="M3457" s="240"/>
      <c r="N3457" s="241"/>
      <c r="O3457" s="241"/>
      <c r="P3457" s="241"/>
      <c r="Q3457" s="241"/>
      <c r="R3457" s="241"/>
      <c r="S3457" s="241"/>
      <c r="T3457" s="242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3" t="s">
        <v>248</v>
      </c>
      <c r="AU3457" s="243" t="s">
        <v>78</v>
      </c>
      <c r="AV3457" s="13" t="s">
        <v>76</v>
      </c>
      <c r="AW3457" s="13" t="s">
        <v>32</v>
      </c>
      <c r="AX3457" s="13" t="s">
        <v>69</v>
      </c>
      <c r="AY3457" s="243" t="s">
        <v>238</v>
      </c>
    </row>
    <row r="3458" s="14" customFormat="1">
      <c r="A3458" s="14"/>
      <c r="B3458" s="244"/>
      <c r="C3458" s="245"/>
      <c r="D3458" s="227" t="s">
        <v>248</v>
      </c>
      <c r="E3458" s="246" t="s">
        <v>19</v>
      </c>
      <c r="F3458" s="247" t="s">
        <v>2974</v>
      </c>
      <c r="G3458" s="245"/>
      <c r="H3458" s="248">
        <v>6.984</v>
      </c>
      <c r="I3458" s="249"/>
      <c r="J3458" s="245"/>
      <c r="K3458" s="245"/>
      <c r="L3458" s="250"/>
      <c r="M3458" s="251"/>
      <c r="N3458" s="252"/>
      <c r="O3458" s="252"/>
      <c r="P3458" s="252"/>
      <c r="Q3458" s="252"/>
      <c r="R3458" s="252"/>
      <c r="S3458" s="252"/>
      <c r="T3458" s="253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4" t="s">
        <v>248</v>
      </c>
      <c r="AU3458" s="254" t="s">
        <v>78</v>
      </c>
      <c r="AV3458" s="14" t="s">
        <v>78</v>
      </c>
      <c r="AW3458" s="14" t="s">
        <v>32</v>
      </c>
      <c r="AX3458" s="14" t="s">
        <v>69</v>
      </c>
      <c r="AY3458" s="254" t="s">
        <v>238</v>
      </c>
    </row>
    <row r="3459" s="13" customFormat="1">
      <c r="A3459" s="13"/>
      <c r="B3459" s="234"/>
      <c r="C3459" s="235"/>
      <c r="D3459" s="227" t="s">
        <v>248</v>
      </c>
      <c r="E3459" s="236" t="s">
        <v>19</v>
      </c>
      <c r="F3459" s="237" t="s">
        <v>2975</v>
      </c>
      <c r="G3459" s="235"/>
      <c r="H3459" s="236" t="s">
        <v>19</v>
      </c>
      <c r="I3459" s="238"/>
      <c r="J3459" s="235"/>
      <c r="K3459" s="235"/>
      <c r="L3459" s="239"/>
      <c r="M3459" s="240"/>
      <c r="N3459" s="241"/>
      <c r="O3459" s="241"/>
      <c r="P3459" s="241"/>
      <c r="Q3459" s="241"/>
      <c r="R3459" s="241"/>
      <c r="S3459" s="241"/>
      <c r="T3459" s="242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3" t="s">
        <v>248</v>
      </c>
      <c r="AU3459" s="243" t="s">
        <v>78</v>
      </c>
      <c r="AV3459" s="13" t="s">
        <v>76</v>
      </c>
      <c r="AW3459" s="13" t="s">
        <v>32</v>
      </c>
      <c r="AX3459" s="13" t="s">
        <v>69</v>
      </c>
      <c r="AY3459" s="243" t="s">
        <v>238</v>
      </c>
    </row>
    <row r="3460" s="14" customFormat="1">
      <c r="A3460" s="14"/>
      <c r="B3460" s="244"/>
      <c r="C3460" s="245"/>
      <c r="D3460" s="227" t="s">
        <v>248</v>
      </c>
      <c r="E3460" s="246" t="s">
        <v>19</v>
      </c>
      <c r="F3460" s="247" t="s">
        <v>2974</v>
      </c>
      <c r="G3460" s="245"/>
      <c r="H3460" s="248">
        <v>6.984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248</v>
      </c>
      <c r="AU3460" s="254" t="s">
        <v>78</v>
      </c>
      <c r="AV3460" s="14" t="s">
        <v>78</v>
      </c>
      <c r="AW3460" s="14" t="s">
        <v>32</v>
      </c>
      <c r="AX3460" s="14" t="s">
        <v>69</v>
      </c>
      <c r="AY3460" s="254" t="s">
        <v>238</v>
      </c>
    </row>
    <row r="3461" s="15" customFormat="1">
      <c r="A3461" s="15"/>
      <c r="B3461" s="255"/>
      <c r="C3461" s="256"/>
      <c r="D3461" s="227" t="s">
        <v>248</v>
      </c>
      <c r="E3461" s="257" t="s">
        <v>19</v>
      </c>
      <c r="F3461" s="258" t="s">
        <v>253</v>
      </c>
      <c r="G3461" s="256"/>
      <c r="H3461" s="259">
        <v>13.968</v>
      </c>
      <c r="I3461" s="260"/>
      <c r="J3461" s="256"/>
      <c r="K3461" s="256"/>
      <c r="L3461" s="261"/>
      <c r="M3461" s="262"/>
      <c r="N3461" s="263"/>
      <c r="O3461" s="263"/>
      <c r="P3461" s="263"/>
      <c r="Q3461" s="263"/>
      <c r="R3461" s="263"/>
      <c r="S3461" s="263"/>
      <c r="T3461" s="264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65" t="s">
        <v>248</v>
      </c>
      <c r="AU3461" s="265" t="s">
        <v>78</v>
      </c>
      <c r="AV3461" s="15" t="s">
        <v>244</v>
      </c>
      <c r="AW3461" s="15" t="s">
        <v>32</v>
      </c>
      <c r="AX3461" s="15" t="s">
        <v>76</v>
      </c>
      <c r="AY3461" s="265" t="s">
        <v>238</v>
      </c>
    </row>
    <row r="3462" s="2" customFormat="1" ht="16.5" customHeight="1">
      <c r="A3462" s="39"/>
      <c r="B3462" s="40"/>
      <c r="C3462" s="214" t="s">
        <v>2261</v>
      </c>
      <c r="D3462" s="214" t="s">
        <v>240</v>
      </c>
      <c r="E3462" s="215" t="s">
        <v>2976</v>
      </c>
      <c r="F3462" s="216" t="s">
        <v>2977</v>
      </c>
      <c r="G3462" s="217" t="s">
        <v>112</v>
      </c>
      <c r="H3462" s="218">
        <v>13.968</v>
      </c>
      <c r="I3462" s="219"/>
      <c r="J3462" s="220">
        <f>ROUND(I3462*H3462,2)</f>
        <v>0</v>
      </c>
      <c r="K3462" s="216" t="s">
        <v>243</v>
      </c>
      <c r="L3462" s="45"/>
      <c r="M3462" s="221" t="s">
        <v>19</v>
      </c>
      <c r="N3462" s="222" t="s">
        <v>40</v>
      </c>
      <c r="O3462" s="85"/>
      <c r="P3462" s="223">
        <f>O3462*H3462</f>
        <v>0</v>
      </c>
      <c r="Q3462" s="223">
        <v>0.0051000000000000004</v>
      </c>
      <c r="R3462" s="223">
        <f>Q3462*H3462</f>
        <v>0.071236800000000003</v>
      </c>
      <c r="S3462" s="223">
        <v>0</v>
      </c>
      <c r="T3462" s="224">
        <f>S3462*H3462</f>
        <v>0</v>
      </c>
      <c r="U3462" s="39"/>
      <c r="V3462" s="39"/>
      <c r="W3462" s="39"/>
      <c r="X3462" s="39"/>
      <c r="Y3462" s="39"/>
      <c r="Z3462" s="39"/>
      <c r="AA3462" s="39"/>
      <c r="AB3462" s="39"/>
      <c r="AC3462" s="39"/>
      <c r="AD3462" s="39"/>
      <c r="AE3462" s="39"/>
      <c r="AR3462" s="225" t="s">
        <v>295</v>
      </c>
      <c r="AT3462" s="225" t="s">
        <v>240</v>
      </c>
      <c r="AU3462" s="225" t="s">
        <v>78</v>
      </c>
      <c r="AY3462" s="18" t="s">
        <v>238</v>
      </c>
      <c r="BE3462" s="226">
        <f>IF(N3462="základní",J3462,0)</f>
        <v>0</v>
      </c>
      <c r="BF3462" s="226">
        <f>IF(N3462="snížená",J3462,0)</f>
        <v>0</v>
      </c>
      <c r="BG3462" s="226">
        <f>IF(N3462="zákl. přenesená",J3462,0)</f>
        <v>0</v>
      </c>
      <c r="BH3462" s="226">
        <f>IF(N3462="sníž. přenesená",J3462,0)</f>
        <v>0</v>
      </c>
      <c r="BI3462" s="226">
        <f>IF(N3462="nulová",J3462,0)</f>
        <v>0</v>
      </c>
      <c r="BJ3462" s="18" t="s">
        <v>76</v>
      </c>
      <c r="BK3462" s="226">
        <f>ROUND(I3462*H3462,2)</f>
        <v>0</v>
      </c>
      <c r="BL3462" s="18" t="s">
        <v>295</v>
      </c>
      <c r="BM3462" s="225" t="s">
        <v>2978</v>
      </c>
    </row>
    <row r="3463" s="2" customFormat="1">
      <c r="A3463" s="39"/>
      <c r="B3463" s="40"/>
      <c r="C3463" s="41"/>
      <c r="D3463" s="227" t="s">
        <v>245</v>
      </c>
      <c r="E3463" s="41"/>
      <c r="F3463" s="228" t="s">
        <v>2977</v>
      </c>
      <c r="G3463" s="41"/>
      <c r="H3463" s="41"/>
      <c r="I3463" s="229"/>
      <c r="J3463" s="41"/>
      <c r="K3463" s="41"/>
      <c r="L3463" s="45"/>
      <c r="M3463" s="230"/>
      <c r="N3463" s="231"/>
      <c r="O3463" s="85"/>
      <c r="P3463" s="85"/>
      <c r="Q3463" s="85"/>
      <c r="R3463" s="85"/>
      <c r="S3463" s="85"/>
      <c r="T3463" s="86"/>
      <c r="U3463" s="39"/>
      <c r="V3463" s="39"/>
      <c r="W3463" s="39"/>
      <c r="X3463" s="39"/>
      <c r="Y3463" s="39"/>
      <c r="Z3463" s="39"/>
      <c r="AA3463" s="39"/>
      <c r="AB3463" s="39"/>
      <c r="AC3463" s="39"/>
      <c r="AD3463" s="39"/>
      <c r="AE3463" s="39"/>
      <c r="AT3463" s="18" t="s">
        <v>245</v>
      </c>
      <c r="AU3463" s="18" t="s">
        <v>78</v>
      </c>
    </row>
    <row r="3464" s="2" customFormat="1">
      <c r="A3464" s="39"/>
      <c r="B3464" s="40"/>
      <c r="C3464" s="41"/>
      <c r="D3464" s="232" t="s">
        <v>246</v>
      </c>
      <c r="E3464" s="41"/>
      <c r="F3464" s="233" t="s">
        <v>2979</v>
      </c>
      <c r="G3464" s="41"/>
      <c r="H3464" s="41"/>
      <c r="I3464" s="229"/>
      <c r="J3464" s="41"/>
      <c r="K3464" s="41"/>
      <c r="L3464" s="45"/>
      <c r="M3464" s="230"/>
      <c r="N3464" s="231"/>
      <c r="O3464" s="85"/>
      <c r="P3464" s="85"/>
      <c r="Q3464" s="85"/>
      <c r="R3464" s="85"/>
      <c r="S3464" s="85"/>
      <c r="T3464" s="86"/>
      <c r="U3464" s="39"/>
      <c r="V3464" s="39"/>
      <c r="W3464" s="39"/>
      <c r="X3464" s="39"/>
      <c r="Y3464" s="39"/>
      <c r="Z3464" s="39"/>
      <c r="AA3464" s="39"/>
      <c r="AB3464" s="39"/>
      <c r="AC3464" s="39"/>
      <c r="AD3464" s="39"/>
      <c r="AE3464" s="39"/>
      <c r="AT3464" s="18" t="s">
        <v>246</v>
      </c>
      <c r="AU3464" s="18" t="s">
        <v>78</v>
      </c>
    </row>
    <row r="3465" s="2" customFormat="1" ht="16.5" customHeight="1">
      <c r="A3465" s="39"/>
      <c r="B3465" s="40"/>
      <c r="C3465" s="214" t="s">
        <v>2980</v>
      </c>
      <c r="D3465" s="214" t="s">
        <v>240</v>
      </c>
      <c r="E3465" s="215" t="s">
        <v>2981</v>
      </c>
      <c r="F3465" s="216" t="s">
        <v>2982</v>
      </c>
      <c r="G3465" s="217" t="s">
        <v>112</v>
      </c>
      <c r="H3465" s="218">
        <v>13.968</v>
      </c>
      <c r="I3465" s="219"/>
      <c r="J3465" s="220">
        <f>ROUND(I3465*H3465,2)</f>
        <v>0</v>
      </c>
      <c r="K3465" s="216" t="s">
        <v>243</v>
      </c>
      <c r="L3465" s="45"/>
      <c r="M3465" s="221" t="s">
        <v>19</v>
      </c>
      <c r="N3465" s="222" t="s">
        <v>40</v>
      </c>
      <c r="O3465" s="85"/>
      <c r="P3465" s="223">
        <f>O3465*H3465</f>
        <v>0</v>
      </c>
      <c r="Q3465" s="223">
        <v>0.00014999999999999999</v>
      </c>
      <c r="R3465" s="223">
        <f>Q3465*H3465</f>
        <v>0.0020951999999999998</v>
      </c>
      <c r="S3465" s="223">
        <v>0</v>
      </c>
      <c r="T3465" s="224">
        <f>S3465*H3465</f>
        <v>0</v>
      </c>
      <c r="U3465" s="39"/>
      <c r="V3465" s="39"/>
      <c r="W3465" s="39"/>
      <c r="X3465" s="39"/>
      <c r="Y3465" s="39"/>
      <c r="Z3465" s="39"/>
      <c r="AA3465" s="39"/>
      <c r="AB3465" s="39"/>
      <c r="AC3465" s="39"/>
      <c r="AD3465" s="39"/>
      <c r="AE3465" s="39"/>
      <c r="AR3465" s="225" t="s">
        <v>295</v>
      </c>
      <c r="AT3465" s="225" t="s">
        <v>240</v>
      </c>
      <c r="AU3465" s="225" t="s">
        <v>78</v>
      </c>
      <c r="AY3465" s="18" t="s">
        <v>238</v>
      </c>
      <c r="BE3465" s="226">
        <f>IF(N3465="základní",J3465,0)</f>
        <v>0</v>
      </c>
      <c r="BF3465" s="226">
        <f>IF(N3465="snížená",J3465,0)</f>
        <v>0</v>
      </c>
      <c r="BG3465" s="226">
        <f>IF(N3465="zákl. přenesená",J3465,0)</f>
        <v>0</v>
      </c>
      <c r="BH3465" s="226">
        <f>IF(N3465="sníž. přenesená",J3465,0)</f>
        <v>0</v>
      </c>
      <c r="BI3465" s="226">
        <f>IF(N3465="nulová",J3465,0)</f>
        <v>0</v>
      </c>
      <c r="BJ3465" s="18" t="s">
        <v>76</v>
      </c>
      <c r="BK3465" s="226">
        <f>ROUND(I3465*H3465,2)</f>
        <v>0</v>
      </c>
      <c r="BL3465" s="18" t="s">
        <v>295</v>
      </c>
      <c r="BM3465" s="225" t="s">
        <v>2983</v>
      </c>
    </row>
    <row r="3466" s="2" customFormat="1">
      <c r="A3466" s="39"/>
      <c r="B3466" s="40"/>
      <c r="C3466" s="41"/>
      <c r="D3466" s="227" t="s">
        <v>245</v>
      </c>
      <c r="E3466" s="41"/>
      <c r="F3466" s="228" t="s">
        <v>2982</v>
      </c>
      <c r="G3466" s="41"/>
      <c r="H3466" s="41"/>
      <c r="I3466" s="229"/>
      <c r="J3466" s="41"/>
      <c r="K3466" s="41"/>
      <c r="L3466" s="45"/>
      <c r="M3466" s="230"/>
      <c r="N3466" s="231"/>
      <c r="O3466" s="85"/>
      <c r="P3466" s="85"/>
      <c r="Q3466" s="85"/>
      <c r="R3466" s="85"/>
      <c r="S3466" s="85"/>
      <c r="T3466" s="86"/>
      <c r="U3466" s="39"/>
      <c r="V3466" s="39"/>
      <c r="W3466" s="39"/>
      <c r="X3466" s="39"/>
      <c r="Y3466" s="39"/>
      <c r="Z3466" s="39"/>
      <c r="AA3466" s="39"/>
      <c r="AB3466" s="39"/>
      <c r="AC3466" s="39"/>
      <c r="AD3466" s="39"/>
      <c r="AE3466" s="39"/>
      <c r="AT3466" s="18" t="s">
        <v>245</v>
      </c>
      <c r="AU3466" s="18" t="s">
        <v>78</v>
      </c>
    </row>
    <row r="3467" s="2" customFormat="1">
      <c r="A3467" s="39"/>
      <c r="B3467" s="40"/>
      <c r="C3467" s="41"/>
      <c r="D3467" s="232" t="s">
        <v>246</v>
      </c>
      <c r="E3467" s="41"/>
      <c r="F3467" s="233" t="s">
        <v>2984</v>
      </c>
      <c r="G3467" s="41"/>
      <c r="H3467" s="41"/>
      <c r="I3467" s="229"/>
      <c r="J3467" s="41"/>
      <c r="K3467" s="41"/>
      <c r="L3467" s="45"/>
      <c r="M3467" s="230"/>
      <c r="N3467" s="231"/>
      <c r="O3467" s="85"/>
      <c r="P3467" s="85"/>
      <c r="Q3467" s="85"/>
      <c r="R3467" s="85"/>
      <c r="S3467" s="85"/>
      <c r="T3467" s="86"/>
      <c r="U3467" s="39"/>
      <c r="V3467" s="39"/>
      <c r="W3467" s="39"/>
      <c r="X3467" s="39"/>
      <c r="Y3467" s="39"/>
      <c r="Z3467" s="39"/>
      <c r="AA3467" s="39"/>
      <c r="AB3467" s="39"/>
      <c r="AC3467" s="39"/>
      <c r="AD3467" s="39"/>
      <c r="AE3467" s="39"/>
      <c r="AT3467" s="18" t="s">
        <v>246</v>
      </c>
      <c r="AU3467" s="18" t="s">
        <v>78</v>
      </c>
    </row>
    <row r="3468" s="2" customFormat="1" ht="16.5" customHeight="1">
      <c r="A3468" s="39"/>
      <c r="B3468" s="40"/>
      <c r="C3468" s="214" t="s">
        <v>2283</v>
      </c>
      <c r="D3468" s="214" t="s">
        <v>240</v>
      </c>
      <c r="E3468" s="215" t="s">
        <v>2985</v>
      </c>
      <c r="F3468" s="216" t="s">
        <v>2986</v>
      </c>
      <c r="G3468" s="217" t="s">
        <v>112</v>
      </c>
      <c r="H3468" s="218">
        <v>13.968</v>
      </c>
      <c r="I3468" s="219"/>
      <c r="J3468" s="220">
        <f>ROUND(I3468*H3468,2)</f>
        <v>0</v>
      </c>
      <c r="K3468" s="216" t="s">
        <v>581</v>
      </c>
      <c r="L3468" s="45"/>
      <c r="M3468" s="221" t="s">
        <v>19</v>
      </c>
      <c r="N3468" s="222" t="s">
        <v>40</v>
      </c>
      <c r="O3468" s="85"/>
      <c r="P3468" s="223">
        <f>O3468*H3468</f>
        <v>0</v>
      </c>
      <c r="Q3468" s="223">
        <v>0.00014999999999999999</v>
      </c>
      <c r="R3468" s="223">
        <f>Q3468*H3468</f>
        <v>0.0020951999999999998</v>
      </c>
      <c r="S3468" s="223">
        <v>0</v>
      </c>
      <c r="T3468" s="224">
        <f>S3468*H3468</f>
        <v>0</v>
      </c>
      <c r="U3468" s="39"/>
      <c r="V3468" s="39"/>
      <c r="W3468" s="39"/>
      <c r="X3468" s="39"/>
      <c r="Y3468" s="39"/>
      <c r="Z3468" s="39"/>
      <c r="AA3468" s="39"/>
      <c r="AB3468" s="39"/>
      <c r="AC3468" s="39"/>
      <c r="AD3468" s="39"/>
      <c r="AE3468" s="39"/>
      <c r="AR3468" s="225" t="s">
        <v>295</v>
      </c>
      <c r="AT3468" s="225" t="s">
        <v>240</v>
      </c>
      <c r="AU3468" s="225" t="s">
        <v>78</v>
      </c>
      <c r="AY3468" s="18" t="s">
        <v>238</v>
      </c>
      <c r="BE3468" s="226">
        <f>IF(N3468="základní",J3468,0)</f>
        <v>0</v>
      </c>
      <c r="BF3468" s="226">
        <f>IF(N3468="snížená",J3468,0)</f>
        <v>0</v>
      </c>
      <c r="BG3468" s="226">
        <f>IF(N3468="zákl. přenesená",J3468,0)</f>
        <v>0</v>
      </c>
      <c r="BH3468" s="226">
        <f>IF(N3468="sníž. přenesená",J3468,0)</f>
        <v>0</v>
      </c>
      <c r="BI3468" s="226">
        <f>IF(N3468="nulová",J3468,0)</f>
        <v>0</v>
      </c>
      <c r="BJ3468" s="18" t="s">
        <v>76</v>
      </c>
      <c r="BK3468" s="226">
        <f>ROUND(I3468*H3468,2)</f>
        <v>0</v>
      </c>
      <c r="BL3468" s="18" t="s">
        <v>295</v>
      </c>
      <c r="BM3468" s="225" t="s">
        <v>2987</v>
      </c>
    </row>
    <row r="3469" s="2" customFormat="1">
      <c r="A3469" s="39"/>
      <c r="B3469" s="40"/>
      <c r="C3469" s="41"/>
      <c r="D3469" s="227" t="s">
        <v>245</v>
      </c>
      <c r="E3469" s="41"/>
      <c r="F3469" s="228" t="s">
        <v>2986</v>
      </c>
      <c r="G3469" s="41"/>
      <c r="H3469" s="41"/>
      <c r="I3469" s="229"/>
      <c r="J3469" s="41"/>
      <c r="K3469" s="41"/>
      <c r="L3469" s="45"/>
      <c r="M3469" s="230"/>
      <c r="N3469" s="231"/>
      <c r="O3469" s="85"/>
      <c r="P3469" s="85"/>
      <c r="Q3469" s="85"/>
      <c r="R3469" s="85"/>
      <c r="S3469" s="85"/>
      <c r="T3469" s="86"/>
      <c r="U3469" s="39"/>
      <c r="V3469" s="39"/>
      <c r="W3469" s="39"/>
      <c r="X3469" s="39"/>
      <c r="Y3469" s="39"/>
      <c r="Z3469" s="39"/>
      <c r="AA3469" s="39"/>
      <c r="AB3469" s="39"/>
      <c r="AC3469" s="39"/>
      <c r="AD3469" s="39"/>
      <c r="AE3469" s="39"/>
      <c r="AT3469" s="18" t="s">
        <v>245</v>
      </c>
      <c r="AU3469" s="18" t="s">
        <v>78</v>
      </c>
    </row>
    <row r="3470" s="2" customFormat="1" ht="24.15" customHeight="1">
      <c r="A3470" s="39"/>
      <c r="B3470" s="40"/>
      <c r="C3470" s="214" t="s">
        <v>2988</v>
      </c>
      <c r="D3470" s="214" t="s">
        <v>240</v>
      </c>
      <c r="E3470" s="215" t="s">
        <v>2989</v>
      </c>
      <c r="F3470" s="216" t="s">
        <v>2990</v>
      </c>
      <c r="G3470" s="217" t="s">
        <v>384</v>
      </c>
      <c r="H3470" s="218">
        <v>0.14499999999999999</v>
      </c>
      <c r="I3470" s="219"/>
      <c r="J3470" s="220">
        <f>ROUND(I3470*H3470,2)</f>
        <v>0</v>
      </c>
      <c r="K3470" s="216" t="s">
        <v>243</v>
      </c>
      <c r="L3470" s="45"/>
      <c r="M3470" s="221" t="s">
        <v>19</v>
      </c>
      <c r="N3470" s="222" t="s">
        <v>40</v>
      </c>
      <c r="O3470" s="85"/>
      <c r="P3470" s="223">
        <f>O3470*H3470</f>
        <v>0</v>
      </c>
      <c r="Q3470" s="223">
        <v>0</v>
      </c>
      <c r="R3470" s="223">
        <f>Q3470*H3470</f>
        <v>0</v>
      </c>
      <c r="S3470" s="223">
        <v>0</v>
      </c>
      <c r="T3470" s="224">
        <f>S3470*H3470</f>
        <v>0</v>
      </c>
      <c r="U3470" s="39"/>
      <c r="V3470" s="39"/>
      <c r="W3470" s="39"/>
      <c r="X3470" s="39"/>
      <c r="Y3470" s="39"/>
      <c r="Z3470" s="39"/>
      <c r="AA3470" s="39"/>
      <c r="AB3470" s="39"/>
      <c r="AC3470" s="39"/>
      <c r="AD3470" s="39"/>
      <c r="AE3470" s="39"/>
      <c r="AR3470" s="225" t="s">
        <v>295</v>
      </c>
      <c r="AT3470" s="225" t="s">
        <v>240</v>
      </c>
      <c r="AU3470" s="225" t="s">
        <v>78</v>
      </c>
      <c r="AY3470" s="18" t="s">
        <v>238</v>
      </c>
      <c r="BE3470" s="226">
        <f>IF(N3470="základní",J3470,0)</f>
        <v>0</v>
      </c>
      <c r="BF3470" s="226">
        <f>IF(N3470="snížená",J3470,0)</f>
        <v>0</v>
      </c>
      <c r="BG3470" s="226">
        <f>IF(N3470="zákl. přenesená",J3470,0)</f>
        <v>0</v>
      </c>
      <c r="BH3470" s="226">
        <f>IF(N3470="sníž. přenesená",J3470,0)</f>
        <v>0</v>
      </c>
      <c r="BI3470" s="226">
        <f>IF(N3470="nulová",J3470,0)</f>
        <v>0</v>
      </c>
      <c r="BJ3470" s="18" t="s">
        <v>76</v>
      </c>
      <c r="BK3470" s="226">
        <f>ROUND(I3470*H3470,2)</f>
        <v>0</v>
      </c>
      <c r="BL3470" s="18" t="s">
        <v>295</v>
      </c>
      <c r="BM3470" s="225" t="s">
        <v>2991</v>
      </c>
    </row>
    <row r="3471" s="2" customFormat="1">
      <c r="A3471" s="39"/>
      <c r="B3471" s="40"/>
      <c r="C3471" s="41"/>
      <c r="D3471" s="227" t="s">
        <v>245</v>
      </c>
      <c r="E3471" s="41"/>
      <c r="F3471" s="228" t="s">
        <v>2990</v>
      </c>
      <c r="G3471" s="41"/>
      <c r="H3471" s="41"/>
      <c r="I3471" s="229"/>
      <c r="J3471" s="41"/>
      <c r="K3471" s="41"/>
      <c r="L3471" s="45"/>
      <c r="M3471" s="230"/>
      <c r="N3471" s="231"/>
      <c r="O3471" s="85"/>
      <c r="P3471" s="85"/>
      <c r="Q3471" s="85"/>
      <c r="R3471" s="85"/>
      <c r="S3471" s="85"/>
      <c r="T3471" s="86"/>
      <c r="U3471" s="39"/>
      <c r="V3471" s="39"/>
      <c r="W3471" s="39"/>
      <c r="X3471" s="39"/>
      <c r="Y3471" s="39"/>
      <c r="Z3471" s="39"/>
      <c r="AA3471" s="39"/>
      <c r="AB3471" s="39"/>
      <c r="AC3471" s="39"/>
      <c r="AD3471" s="39"/>
      <c r="AE3471" s="39"/>
      <c r="AT3471" s="18" t="s">
        <v>245</v>
      </c>
      <c r="AU3471" s="18" t="s">
        <v>78</v>
      </c>
    </row>
    <row r="3472" s="2" customFormat="1">
      <c r="A3472" s="39"/>
      <c r="B3472" s="40"/>
      <c r="C3472" s="41"/>
      <c r="D3472" s="232" t="s">
        <v>246</v>
      </c>
      <c r="E3472" s="41"/>
      <c r="F3472" s="233" t="s">
        <v>2992</v>
      </c>
      <c r="G3472" s="41"/>
      <c r="H3472" s="41"/>
      <c r="I3472" s="229"/>
      <c r="J3472" s="41"/>
      <c r="K3472" s="41"/>
      <c r="L3472" s="45"/>
      <c r="M3472" s="230"/>
      <c r="N3472" s="231"/>
      <c r="O3472" s="85"/>
      <c r="P3472" s="85"/>
      <c r="Q3472" s="85"/>
      <c r="R3472" s="85"/>
      <c r="S3472" s="85"/>
      <c r="T3472" s="86"/>
      <c r="U3472" s="39"/>
      <c r="V3472" s="39"/>
      <c r="W3472" s="39"/>
      <c r="X3472" s="39"/>
      <c r="Y3472" s="39"/>
      <c r="Z3472" s="39"/>
      <c r="AA3472" s="39"/>
      <c r="AB3472" s="39"/>
      <c r="AC3472" s="39"/>
      <c r="AD3472" s="39"/>
      <c r="AE3472" s="39"/>
      <c r="AT3472" s="18" t="s">
        <v>246</v>
      </c>
      <c r="AU3472" s="18" t="s">
        <v>78</v>
      </c>
    </row>
    <row r="3473" s="2" customFormat="1" ht="24.15" customHeight="1">
      <c r="A3473" s="39"/>
      <c r="B3473" s="40"/>
      <c r="C3473" s="214" t="s">
        <v>2993</v>
      </c>
      <c r="D3473" s="214" t="s">
        <v>240</v>
      </c>
      <c r="E3473" s="215" t="s">
        <v>2994</v>
      </c>
      <c r="F3473" s="216" t="s">
        <v>2995</v>
      </c>
      <c r="G3473" s="217" t="s">
        <v>384</v>
      </c>
      <c r="H3473" s="218">
        <v>0.14499999999999999</v>
      </c>
      <c r="I3473" s="219"/>
      <c r="J3473" s="220">
        <f>ROUND(I3473*H3473,2)</f>
        <v>0</v>
      </c>
      <c r="K3473" s="216" t="s">
        <v>243</v>
      </c>
      <c r="L3473" s="45"/>
      <c r="M3473" s="221" t="s">
        <v>19</v>
      </c>
      <c r="N3473" s="222" t="s">
        <v>40</v>
      </c>
      <c r="O3473" s="85"/>
      <c r="P3473" s="223">
        <f>O3473*H3473</f>
        <v>0</v>
      </c>
      <c r="Q3473" s="223">
        <v>0</v>
      </c>
      <c r="R3473" s="223">
        <f>Q3473*H3473</f>
        <v>0</v>
      </c>
      <c r="S3473" s="223">
        <v>0</v>
      </c>
      <c r="T3473" s="224">
        <f>S3473*H3473</f>
        <v>0</v>
      </c>
      <c r="U3473" s="39"/>
      <c r="V3473" s="39"/>
      <c r="W3473" s="39"/>
      <c r="X3473" s="39"/>
      <c r="Y3473" s="39"/>
      <c r="Z3473" s="39"/>
      <c r="AA3473" s="39"/>
      <c r="AB3473" s="39"/>
      <c r="AC3473" s="39"/>
      <c r="AD3473" s="39"/>
      <c r="AE3473" s="39"/>
      <c r="AR3473" s="225" t="s">
        <v>295</v>
      </c>
      <c r="AT3473" s="225" t="s">
        <v>240</v>
      </c>
      <c r="AU3473" s="225" t="s">
        <v>78</v>
      </c>
      <c r="AY3473" s="18" t="s">
        <v>238</v>
      </c>
      <c r="BE3473" s="226">
        <f>IF(N3473="základní",J3473,0)</f>
        <v>0</v>
      </c>
      <c r="BF3473" s="226">
        <f>IF(N3473="snížená",J3473,0)</f>
        <v>0</v>
      </c>
      <c r="BG3473" s="226">
        <f>IF(N3473="zákl. přenesená",J3473,0)</f>
        <v>0</v>
      </c>
      <c r="BH3473" s="226">
        <f>IF(N3473="sníž. přenesená",J3473,0)</f>
        <v>0</v>
      </c>
      <c r="BI3473" s="226">
        <f>IF(N3473="nulová",J3473,0)</f>
        <v>0</v>
      </c>
      <c r="BJ3473" s="18" t="s">
        <v>76</v>
      </c>
      <c r="BK3473" s="226">
        <f>ROUND(I3473*H3473,2)</f>
        <v>0</v>
      </c>
      <c r="BL3473" s="18" t="s">
        <v>295</v>
      </c>
      <c r="BM3473" s="225" t="s">
        <v>2996</v>
      </c>
    </row>
    <row r="3474" s="2" customFormat="1">
      <c r="A3474" s="39"/>
      <c r="B3474" s="40"/>
      <c r="C3474" s="41"/>
      <c r="D3474" s="227" t="s">
        <v>245</v>
      </c>
      <c r="E3474" s="41"/>
      <c r="F3474" s="228" t="s">
        <v>2995</v>
      </c>
      <c r="G3474" s="41"/>
      <c r="H3474" s="41"/>
      <c r="I3474" s="229"/>
      <c r="J3474" s="41"/>
      <c r="K3474" s="41"/>
      <c r="L3474" s="45"/>
      <c r="M3474" s="230"/>
      <c r="N3474" s="231"/>
      <c r="O3474" s="85"/>
      <c r="P3474" s="85"/>
      <c r="Q3474" s="85"/>
      <c r="R3474" s="85"/>
      <c r="S3474" s="85"/>
      <c r="T3474" s="86"/>
      <c r="U3474" s="39"/>
      <c r="V3474" s="39"/>
      <c r="W3474" s="39"/>
      <c r="X3474" s="39"/>
      <c r="Y3474" s="39"/>
      <c r="Z3474" s="39"/>
      <c r="AA3474" s="39"/>
      <c r="AB3474" s="39"/>
      <c r="AC3474" s="39"/>
      <c r="AD3474" s="39"/>
      <c r="AE3474" s="39"/>
      <c r="AT3474" s="18" t="s">
        <v>245</v>
      </c>
      <c r="AU3474" s="18" t="s">
        <v>78</v>
      </c>
    </row>
    <row r="3475" s="2" customFormat="1">
      <c r="A3475" s="39"/>
      <c r="B3475" s="40"/>
      <c r="C3475" s="41"/>
      <c r="D3475" s="232" t="s">
        <v>246</v>
      </c>
      <c r="E3475" s="41"/>
      <c r="F3475" s="233" t="s">
        <v>2997</v>
      </c>
      <c r="G3475" s="41"/>
      <c r="H3475" s="41"/>
      <c r="I3475" s="229"/>
      <c r="J3475" s="41"/>
      <c r="K3475" s="41"/>
      <c r="L3475" s="45"/>
      <c r="M3475" s="230"/>
      <c r="N3475" s="231"/>
      <c r="O3475" s="85"/>
      <c r="P3475" s="85"/>
      <c r="Q3475" s="85"/>
      <c r="R3475" s="85"/>
      <c r="S3475" s="85"/>
      <c r="T3475" s="86"/>
      <c r="U3475" s="39"/>
      <c r="V3475" s="39"/>
      <c r="W3475" s="39"/>
      <c r="X3475" s="39"/>
      <c r="Y3475" s="39"/>
      <c r="Z3475" s="39"/>
      <c r="AA3475" s="39"/>
      <c r="AB3475" s="39"/>
      <c r="AC3475" s="39"/>
      <c r="AD3475" s="39"/>
      <c r="AE3475" s="39"/>
      <c r="AT3475" s="18" t="s">
        <v>246</v>
      </c>
      <c r="AU3475" s="18" t="s">
        <v>78</v>
      </c>
    </row>
    <row r="3476" s="12" customFormat="1" ht="22.8" customHeight="1">
      <c r="A3476" s="12"/>
      <c r="B3476" s="198"/>
      <c r="C3476" s="199"/>
      <c r="D3476" s="200" t="s">
        <v>68</v>
      </c>
      <c r="E3476" s="212" t="s">
        <v>2998</v>
      </c>
      <c r="F3476" s="212" t="s">
        <v>2999</v>
      </c>
      <c r="G3476" s="199"/>
      <c r="H3476" s="199"/>
      <c r="I3476" s="202"/>
      <c r="J3476" s="213">
        <f>BK3476</f>
        <v>0</v>
      </c>
      <c r="K3476" s="199"/>
      <c r="L3476" s="204"/>
      <c r="M3476" s="205"/>
      <c r="N3476" s="206"/>
      <c r="O3476" s="206"/>
      <c r="P3476" s="207">
        <f>SUM(P3477:P3803)</f>
        <v>0</v>
      </c>
      <c r="Q3476" s="206"/>
      <c r="R3476" s="207">
        <f>SUM(R3477:R3803)</f>
        <v>2.4641243799999999</v>
      </c>
      <c r="S3476" s="206"/>
      <c r="T3476" s="208">
        <f>SUM(T3477:T3803)</f>
        <v>1.8885713000000002</v>
      </c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R3476" s="209" t="s">
        <v>78</v>
      </c>
      <c r="AT3476" s="210" t="s">
        <v>68</v>
      </c>
      <c r="AU3476" s="210" t="s">
        <v>76</v>
      </c>
      <c r="AY3476" s="209" t="s">
        <v>238</v>
      </c>
      <c r="BK3476" s="211">
        <f>SUM(BK3477:BK3803)</f>
        <v>0</v>
      </c>
    </row>
    <row r="3477" s="2" customFormat="1" ht="21.75" customHeight="1">
      <c r="A3477" s="39"/>
      <c r="B3477" s="40"/>
      <c r="C3477" s="214" t="s">
        <v>3000</v>
      </c>
      <c r="D3477" s="214" t="s">
        <v>240</v>
      </c>
      <c r="E3477" s="215" t="s">
        <v>3001</v>
      </c>
      <c r="F3477" s="216" t="s">
        <v>3002</v>
      </c>
      <c r="G3477" s="217" t="s">
        <v>112</v>
      </c>
      <c r="H3477" s="218">
        <v>227.47</v>
      </c>
      <c r="I3477" s="219"/>
      <c r="J3477" s="220">
        <f>ROUND(I3477*H3477,2)</f>
        <v>0</v>
      </c>
      <c r="K3477" s="216" t="s">
        <v>243</v>
      </c>
      <c r="L3477" s="45"/>
      <c r="M3477" s="221" t="s">
        <v>19</v>
      </c>
      <c r="N3477" s="222" t="s">
        <v>40</v>
      </c>
      <c r="O3477" s="85"/>
      <c r="P3477" s="223">
        <f>O3477*H3477</f>
        <v>0</v>
      </c>
      <c r="Q3477" s="223">
        <v>0</v>
      </c>
      <c r="R3477" s="223">
        <f>Q3477*H3477</f>
        <v>0</v>
      </c>
      <c r="S3477" s="223">
        <v>0</v>
      </c>
      <c r="T3477" s="224">
        <f>S3477*H3477</f>
        <v>0</v>
      </c>
      <c r="U3477" s="39"/>
      <c r="V3477" s="39"/>
      <c r="W3477" s="39"/>
      <c r="X3477" s="39"/>
      <c r="Y3477" s="39"/>
      <c r="Z3477" s="39"/>
      <c r="AA3477" s="39"/>
      <c r="AB3477" s="39"/>
      <c r="AC3477" s="39"/>
      <c r="AD3477" s="39"/>
      <c r="AE3477" s="39"/>
      <c r="AR3477" s="225" t="s">
        <v>295</v>
      </c>
      <c r="AT3477" s="225" t="s">
        <v>240</v>
      </c>
      <c r="AU3477" s="225" t="s">
        <v>78</v>
      </c>
      <c r="AY3477" s="18" t="s">
        <v>238</v>
      </c>
      <c r="BE3477" s="226">
        <f>IF(N3477="základní",J3477,0)</f>
        <v>0</v>
      </c>
      <c r="BF3477" s="226">
        <f>IF(N3477="snížená",J3477,0)</f>
        <v>0</v>
      </c>
      <c r="BG3477" s="226">
        <f>IF(N3477="zákl. přenesená",J3477,0)</f>
        <v>0</v>
      </c>
      <c r="BH3477" s="226">
        <f>IF(N3477="sníž. přenesená",J3477,0)</f>
        <v>0</v>
      </c>
      <c r="BI3477" s="226">
        <f>IF(N3477="nulová",J3477,0)</f>
        <v>0</v>
      </c>
      <c r="BJ3477" s="18" t="s">
        <v>76</v>
      </c>
      <c r="BK3477" s="226">
        <f>ROUND(I3477*H3477,2)</f>
        <v>0</v>
      </c>
      <c r="BL3477" s="18" t="s">
        <v>295</v>
      </c>
      <c r="BM3477" s="225" t="s">
        <v>3003</v>
      </c>
    </row>
    <row r="3478" s="2" customFormat="1">
      <c r="A3478" s="39"/>
      <c r="B3478" s="40"/>
      <c r="C3478" s="41"/>
      <c r="D3478" s="227" t="s">
        <v>245</v>
      </c>
      <c r="E3478" s="41"/>
      <c r="F3478" s="228" t="s">
        <v>3002</v>
      </c>
      <c r="G3478" s="41"/>
      <c r="H3478" s="41"/>
      <c r="I3478" s="229"/>
      <c r="J3478" s="41"/>
      <c r="K3478" s="41"/>
      <c r="L3478" s="45"/>
      <c r="M3478" s="230"/>
      <c r="N3478" s="231"/>
      <c r="O3478" s="85"/>
      <c r="P3478" s="85"/>
      <c r="Q3478" s="85"/>
      <c r="R3478" s="85"/>
      <c r="S3478" s="85"/>
      <c r="T3478" s="86"/>
      <c r="U3478" s="39"/>
      <c r="V3478" s="39"/>
      <c r="W3478" s="39"/>
      <c r="X3478" s="39"/>
      <c r="Y3478" s="39"/>
      <c r="Z3478" s="39"/>
      <c r="AA3478" s="39"/>
      <c r="AB3478" s="39"/>
      <c r="AC3478" s="39"/>
      <c r="AD3478" s="39"/>
      <c r="AE3478" s="39"/>
      <c r="AT3478" s="18" t="s">
        <v>245</v>
      </c>
      <c r="AU3478" s="18" t="s">
        <v>78</v>
      </c>
    </row>
    <row r="3479" s="2" customFormat="1">
      <c r="A3479" s="39"/>
      <c r="B3479" s="40"/>
      <c r="C3479" s="41"/>
      <c r="D3479" s="232" t="s">
        <v>246</v>
      </c>
      <c r="E3479" s="41"/>
      <c r="F3479" s="233" t="s">
        <v>3004</v>
      </c>
      <c r="G3479" s="41"/>
      <c r="H3479" s="41"/>
      <c r="I3479" s="229"/>
      <c r="J3479" s="41"/>
      <c r="K3479" s="41"/>
      <c r="L3479" s="45"/>
      <c r="M3479" s="230"/>
      <c r="N3479" s="231"/>
      <c r="O3479" s="85"/>
      <c r="P3479" s="85"/>
      <c r="Q3479" s="85"/>
      <c r="R3479" s="85"/>
      <c r="S3479" s="85"/>
      <c r="T3479" s="86"/>
      <c r="U3479" s="39"/>
      <c r="V3479" s="39"/>
      <c r="W3479" s="39"/>
      <c r="X3479" s="39"/>
      <c r="Y3479" s="39"/>
      <c r="Z3479" s="39"/>
      <c r="AA3479" s="39"/>
      <c r="AB3479" s="39"/>
      <c r="AC3479" s="39"/>
      <c r="AD3479" s="39"/>
      <c r="AE3479" s="39"/>
      <c r="AT3479" s="18" t="s">
        <v>246</v>
      </c>
      <c r="AU3479" s="18" t="s">
        <v>78</v>
      </c>
    </row>
    <row r="3480" s="13" customFormat="1">
      <c r="A3480" s="13"/>
      <c r="B3480" s="234"/>
      <c r="C3480" s="235"/>
      <c r="D3480" s="227" t="s">
        <v>248</v>
      </c>
      <c r="E3480" s="236" t="s">
        <v>19</v>
      </c>
      <c r="F3480" s="237" t="s">
        <v>533</v>
      </c>
      <c r="G3480" s="235"/>
      <c r="H3480" s="236" t="s">
        <v>19</v>
      </c>
      <c r="I3480" s="238"/>
      <c r="J3480" s="235"/>
      <c r="K3480" s="235"/>
      <c r="L3480" s="239"/>
      <c r="M3480" s="240"/>
      <c r="N3480" s="241"/>
      <c r="O3480" s="241"/>
      <c r="P3480" s="241"/>
      <c r="Q3480" s="241"/>
      <c r="R3480" s="241"/>
      <c r="S3480" s="241"/>
      <c r="T3480" s="242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3" t="s">
        <v>248</v>
      </c>
      <c r="AU3480" s="243" t="s">
        <v>78</v>
      </c>
      <c r="AV3480" s="13" t="s">
        <v>76</v>
      </c>
      <c r="AW3480" s="13" t="s">
        <v>32</v>
      </c>
      <c r="AX3480" s="13" t="s">
        <v>69</v>
      </c>
      <c r="AY3480" s="243" t="s">
        <v>238</v>
      </c>
    </row>
    <row r="3481" s="14" customFormat="1">
      <c r="A3481" s="14"/>
      <c r="B3481" s="244"/>
      <c r="C3481" s="245"/>
      <c r="D3481" s="227" t="s">
        <v>248</v>
      </c>
      <c r="E3481" s="246" t="s">
        <v>19</v>
      </c>
      <c r="F3481" s="247" t="s">
        <v>161</v>
      </c>
      <c r="G3481" s="245"/>
      <c r="H3481" s="248">
        <v>227.47</v>
      </c>
      <c r="I3481" s="249"/>
      <c r="J3481" s="245"/>
      <c r="K3481" s="245"/>
      <c r="L3481" s="250"/>
      <c r="M3481" s="251"/>
      <c r="N3481" s="252"/>
      <c r="O3481" s="252"/>
      <c r="P3481" s="252"/>
      <c r="Q3481" s="252"/>
      <c r="R3481" s="252"/>
      <c r="S3481" s="252"/>
      <c r="T3481" s="253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4" t="s">
        <v>248</v>
      </c>
      <c r="AU3481" s="254" t="s">
        <v>78</v>
      </c>
      <c r="AV3481" s="14" t="s">
        <v>78</v>
      </c>
      <c r="AW3481" s="14" t="s">
        <v>32</v>
      </c>
      <c r="AX3481" s="14" t="s">
        <v>69</v>
      </c>
      <c r="AY3481" s="254" t="s">
        <v>238</v>
      </c>
    </row>
    <row r="3482" s="15" customFormat="1">
      <c r="A3482" s="15"/>
      <c r="B3482" s="255"/>
      <c r="C3482" s="256"/>
      <c r="D3482" s="227" t="s">
        <v>248</v>
      </c>
      <c r="E3482" s="257" t="s">
        <v>19</v>
      </c>
      <c r="F3482" s="258" t="s">
        <v>253</v>
      </c>
      <c r="G3482" s="256"/>
      <c r="H3482" s="259">
        <v>227.47</v>
      </c>
      <c r="I3482" s="260"/>
      <c r="J3482" s="256"/>
      <c r="K3482" s="256"/>
      <c r="L3482" s="261"/>
      <c r="M3482" s="262"/>
      <c r="N3482" s="263"/>
      <c r="O3482" s="263"/>
      <c r="P3482" s="263"/>
      <c r="Q3482" s="263"/>
      <c r="R3482" s="263"/>
      <c r="S3482" s="263"/>
      <c r="T3482" s="264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65" t="s">
        <v>248</v>
      </c>
      <c r="AU3482" s="265" t="s">
        <v>78</v>
      </c>
      <c r="AV3482" s="15" t="s">
        <v>244</v>
      </c>
      <c r="AW3482" s="15" t="s">
        <v>32</v>
      </c>
      <c r="AX3482" s="15" t="s">
        <v>76</v>
      </c>
      <c r="AY3482" s="265" t="s">
        <v>238</v>
      </c>
    </row>
    <row r="3483" s="2" customFormat="1" ht="16.5" customHeight="1">
      <c r="A3483" s="39"/>
      <c r="B3483" s="40"/>
      <c r="C3483" s="214" t="s">
        <v>3005</v>
      </c>
      <c r="D3483" s="214" t="s">
        <v>240</v>
      </c>
      <c r="E3483" s="215" t="s">
        <v>3006</v>
      </c>
      <c r="F3483" s="216" t="s">
        <v>3007</v>
      </c>
      <c r="G3483" s="217" t="s">
        <v>112</v>
      </c>
      <c r="H3483" s="218">
        <v>227.47</v>
      </c>
      <c r="I3483" s="219"/>
      <c r="J3483" s="220">
        <f>ROUND(I3483*H3483,2)</f>
        <v>0</v>
      </c>
      <c r="K3483" s="216" t="s">
        <v>243</v>
      </c>
      <c r="L3483" s="45"/>
      <c r="M3483" s="221" t="s">
        <v>19</v>
      </c>
      <c r="N3483" s="222" t="s">
        <v>40</v>
      </c>
      <c r="O3483" s="85"/>
      <c r="P3483" s="223">
        <f>O3483*H3483</f>
        <v>0</v>
      </c>
      <c r="Q3483" s="223">
        <v>0</v>
      </c>
      <c r="R3483" s="223">
        <f>Q3483*H3483</f>
        <v>0</v>
      </c>
      <c r="S3483" s="223">
        <v>0</v>
      </c>
      <c r="T3483" s="224">
        <f>S3483*H3483</f>
        <v>0</v>
      </c>
      <c r="U3483" s="39"/>
      <c r="V3483" s="39"/>
      <c r="W3483" s="39"/>
      <c r="X3483" s="39"/>
      <c r="Y3483" s="39"/>
      <c r="Z3483" s="39"/>
      <c r="AA3483" s="39"/>
      <c r="AB3483" s="39"/>
      <c r="AC3483" s="39"/>
      <c r="AD3483" s="39"/>
      <c r="AE3483" s="39"/>
      <c r="AR3483" s="225" t="s">
        <v>295</v>
      </c>
      <c r="AT3483" s="225" t="s">
        <v>240</v>
      </c>
      <c r="AU3483" s="225" t="s">
        <v>78</v>
      </c>
      <c r="AY3483" s="18" t="s">
        <v>238</v>
      </c>
      <c r="BE3483" s="226">
        <f>IF(N3483="základní",J3483,0)</f>
        <v>0</v>
      </c>
      <c r="BF3483" s="226">
        <f>IF(N3483="snížená",J3483,0)</f>
        <v>0</v>
      </c>
      <c r="BG3483" s="226">
        <f>IF(N3483="zákl. přenesená",J3483,0)</f>
        <v>0</v>
      </c>
      <c r="BH3483" s="226">
        <f>IF(N3483="sníž. přenesená",J3483,0)</f>
        <v>0</v>
      </c>
      <c r="BI3483" s="226">
        <f>IF(N3483="nulová",J3483,0)</f>
        <v>0</v>
      </c>
      <c r="BJ3483" s="18" t="s">
        <v>76</v>
      </c>
      <c r="BK3483" s="226">
        <f>ROUND(I3483*H3483,2)</f>
        <v>0</v>
      </c>
      <c r="BL3483" s="18" t="s">
        <v>295</v>
      </c>
      <c r="BM3483" s="225" t="s">
        <v>3008</v>
      </c>
    </row>
    <row r="3484" s="2" customFormat="1">
      <c r="A3484" s="39"/>
      <c r="B3484" s="40"/>
      <c r="C3484" s="41"/>
      <c r="D3484" s="227" t="s">
        <v>245</v>
      </c>
      <c r="E3484" s="41"/>
      <c r="F3484" s="228" t="s">
        <v>3007</v>
      </c>
      <c r="G3484" s="41"/>
      <c r="H3484" s="41"/>
      <c r="I3484" s="229"/>
      <c r="J3484" s="41"/>
      <c r="K3484" s="41"/>
      <c r="L3484" s="45"/>
      <c r="M3484" s="230"/>
      <c r="N3484" s="231"/>
      <c r="O3484" s="85"/>
      <c r="P3484" s="85"/>
      <c r="Q3484" s="85"/>
      <c r="R3484" s="85"/>
      <c r="S3484" s="85"/>
      <c r="T3484" s="86"/>
      <c r="U3484" s="39"/>
      <c r="V3484" s="39"/>
      <c r="W3484" s="39"/>
      <c r="X3484" s="39"/>
      <c r="Y3484" s="39"/>
      <c r="Z3484" s="39"/>
      <c r="AA3484" s="39"/>
      <c r="AB3484" s="39"/>
      <c r="AC3484" s="39"/>
      <c r="AD3484" s="39"/>
      <c r="AE3484" s="39"/>
      <c r="AT3484" s="18" t="s">
        <v>245</v>
      </c>
      <c r="AU3484" s="18" t="s">
        <v>78</v>
      </c>
    </row>
    <row r="3485" s="2" customFormat="1">
      <c r="A3485" s="39"/>
      <c r="B3485" s="40"/>
      <c r="C3485" s="41"/>
      <c r="D3485" s="232" t="s">
        <v>246</v>
      </c>
      <c r="E3485" s="41"/>
      <c r="F3485" s="233" t="s">
        <v>3009</v>
      </c>
      <c r="G3485" s="41"/>
      <c r="H3485" s="41"/>
      <c r="I3485" s="229"/>
      <c r="J3485" s="41"/>
      <c r="K3485" s="41"/>
      <c r="L3485" s="45"/>
      <c r="M3485" s="230"/>
      <c r="N3485" s="231"/>
      <c r="O3485" s="85"/>
      <c r="P3485" s="85"/>
      <c r="Q3485" s="85"/>
      <c r="R3485" s="85"/>
      <c r="S3485" s="85"/>
      <c r="T3485" s="86"/>
      <c r="U3485" s="39"/>
      <c r="V3485" s="39"/>
      <c r="W3485" s="39"/>
      <c r="X3485" s="39"/>
      <c r="Y3485" s="39"/>
      <c r="Z3485" s="39"/>
      <c r="AA3485" s="39"/>
      <c r="AB3485" s="39"/>
      <c r="AC3485" s="39"/>
      <c r="AD3485" s="39"/>
      <c r="AE3485" s="39"/>
      <c r="AT3485" s="18" t="s">
        <v>246</v>
      </c>
      <c r="AU3485" s="18" t="s">
        <v>78</v>
      </c>
    </row>
    <row r="3486" s="13" customFormat="1">
      <c r="A3486" s="13"/>
      <c r="B3486" s="234"/>
      <c r="C3486" s="235"/>
      <c r="D3486" s="227" t="s">
        <v>248</v>
      </c>
      <c r="E3486" s="236" t="s">
        <v>19</v>
      </c>
      <c r="F3486" s="237" t="s">
        <v>533</v>
      </c>
      <c r="G3486" s="235"/>
      <c r="H3486" s="236" t="s">
        <v>19</v>
      </c>
      <c r="I3486" s="238"/>
      <c r="J3486" s="235"/>
      <c r="K3486" s="235"/>
      <c r="L3486" s="239"/>
      <c r="M3486" s="240"/>
      <c r="N3486" s="241"/>
      <c r="O3486" s="241"/>
      <c r="P3486" s="241"/>
      <c r="Q3486" s="241"/>
      <c r="R3486" s="241"/>
      <c r="S3486" s="241"/>
      <c r="T3486" s="242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3" t="s">
        <v>248</v>
      </c>
      <c r="AU3486" s="243" t="s">
        <v>78</v>
      </c>
      <c r="AV3486" s="13" t="s">
        <v>76</v>
      </c>
      <c r="AW3486" s="13" t="s">
        <v>32</v>
      </c>
      <c r="AX3486" s="13" t="s">
        <v>69</v>
      </c>
      <c r="AY3486" s="243" t="s">
        <v>238</v>
      </c>
    </row>
    <row r="3487" s="14" customFormat="1">
      <c r="A3487" s="14"/>
      <c r="B3487" s="244"/>
      <c r="C3487" s="245"/>
      <c r="D3487" s="227" t="s">
        <v>248</v>
      </c>
      <c r="E3487" s="246" t="s">
        <v>19</v>
      </c>
      <c r="F3487" s="247" t="s">
        <v>161</v>
      </c>
      <c r="G3487" s="245"/>
      <c r="H3487" s="248">
        <v>227.47</v>
      </c>
      <c r="I3487" s="249"/>
      <c r="J3487" s="245"/>
      <c r="K3487" s="245"/>
      <c r="L3487" s="250"/>
      <c r="M3487" s="251"/>
      <c r="N3487" s="252"/>
      <c r="O3487" s="252"/>
      <c r="P3487" s="252"/>
      <c r="Q3487" s="252"/>
      <c r="R3487" s="252"/>
      <c r="S3487" s="252"/>
      <c r="T3487" s="253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4" t="s">
        <v>248</v>
      </c>
      <c r="AU3487" s="254" t="s">
        <v>78</v>
      </c>
      <c r="AV3487" s="14" t="s">
        <v>78</v>
      </c>
      <c r="AW3487" s="14" t="s">
        <v>32</v>
      </c>
      <c r="AX3487" s="14" t="s">
        <v>69</v>
      </c>
      <c r="AY3487" s="254" t="s">
        <v>238</v>
      </c>
    </row>
    <row r="3488" s="15" customFormat="1">
      <c r="A3488" s="15"/>
      <c r="B3488" s="255"/>
      <c r="C3488" s="256"/>
      <c r="D3488" s="227" t="s">
        <v>248</v>
      </c>
      <c r="E3488" s="257" t="s">
        <v>19</v>
      </c>
      <c r="F3488" s="258" t="s">
        <v>253</v>
      </c>
      <c r="G3488" s="256"/>
      <c r="H3488" s="259">
        <v>227.47</v>
      </c>
      <c r="I3488" s="260"/>
      <c r="J3488" s="256"/>
      <c r="K3488" s="256"/>
      <c r="L3488" s="261"/>
      <c r="M3488" s="262"/>
      <c r="N3488" s="263"/>
      <c r="O3488" s="263"/>
      <c r="P3488" s="263"/>
      <c r="Q3488" s="263"/>
      <c r="R3488" s="263"/>
      <c r="S3488" s="263"/>
      <c r="T3488" s="264"/>
      <c r="U3488" s="15"/>
      <c r="V3488" s="15"/>
      <c r="W3488" s="15"/>
      <c r="X3488" s="15"/>
      <c r="Y3488" s="15"/>
      <c r="Z3488" s="15"/>
      <c r="AA3488" s="15"/>
      <c r="AB3488" s="15"/>
      <c r="AC3488" s="15"/>
      <c r="AD3488" s="15"/>
      <c r="AE3488" s="15"/>
      <c r="AT3488" s="265" t="s">
        <v>248</v>
      </c>
      <c r="AU3488" s="265" t="s">
        <v>78</v>
      </c>
      <c r="AV3488" s="15" t="s">
        <v>244</v>
      </c>
      <c r="AW3488" s="15" t="s">
        <v>32</v>
      </c>
      <c r="AX3488" s="15" t="s">
        <v>76</v>
      </c>
      <c r="AY3488" s="265" t="s">
        <v>238</v>
      </c>
    </row>
    <row r="3489" s="2" customFormat="1" ht="24.15" customHeight="1">
      <c r="A3489" s="39"/>
      <c r="B3489" s="40"/>
      <c r="C3489" s="214" t="s">
        <v>3010</v>
      </c>
      <c r="D3489" s="214" t="s">
        <v>240</v>
      </c>
      <c r="E3489" s="215" t="s">
        <v>3011</v>
      </c>
      <c r="F3489" s="216" t="s">
        <v>3012</v>
      </c>
      <c r="G3489" s="217" t="s">
        <v>112</v>
      </c>
      <c r="H3489" s="218">
        <v>53.700000000000003</v>
      </c>
      <c r="I3489" s="219"/>
      <c r="J3489" s="220">
        <f>ROUND(I3489*H3489,2)</f>
        <v>0</v>
      </c>
      <c r="K3489" s="216" t="s">
        <v>243</v>
      </c>
      <c r="L3489" s="45"/>
      <c r="M3489" s="221" t="s">
        <v>19</v>
      </c>
      <c r="N3489" s="222" t="s">
        <v>40</v>
      </c>
      <c r="O3489" s="85"/>
      <c r="P3489" s="223">
        <f>O3489*H3489</f>
        <v>0</v>
      </c>
      <c r="Q3489" s="223">
        <v>0</v>
      </c>
      <c r="R3489" s="223">
        <f>Q3489*H3489</f>
        <v>0</v>
      </c>
      <c r="S3489" s="223">
        <v>0</v>
      </c>
      <c r="T3489" s="224">
        <f>S3489*H3489</f>
        <v>0</v>
      </c>
      <c r="U3489" s="39"/>
      <c r="V3489" s="39"/>
      <c r="W3489" s="39"/>
      <c r="X3489" s="39"/>
      <c r="Y3489" s="39"/>
      <c r="Z3489" s="39"/>
      <c r="AA3489" s="39"/>
      <c r="AB3489" s="39"/>
      <c r="AC3489" s="39"/>
      <c r="AD3489" s="39"/>
      <c r="AE3489" s="39"/>
      <c r="AR3489" s="225" t="s">
        <v>295</v>
      </c>
      <c r="AT3489" s="225" t="s">
        <v>240</v>
      </c>
      <c r="AU3489" s="225" t="s">
        <v>78</v>
      </c>
      <c r="AY3489" s="18" t="s">
        <v>238</v>
      </c>
      <c r="BE3489" s="226">
        <f>IF(N3489="základní",J3489,0)</f>
        <v>0</v>
      </c>
      <c r="BF3489" s="226">
        <f>IF(N3489="snížená",J3489,0)</f>
        <v>0</v>
      </c>
      <c r="BG3489" s="226">
        <f>IF(N3489="zákl. přenesená",J3489,0)</f>
        <v>0</v>
      </c>
      <c r="BH3489" s="226">
        <f>IF(N3489="sníž. přenesená",J3489,0)</f>
        <v>0</v>
      </c>
      <c r="BI3489" s="226">
        <f>IF(N3489="nulová",J3489,0)</f>
        <v>0</v>
      </c>
      <c r="BJ3489" s="18" t="s">
        <v>76</v>
      </c>
      <c r="BK3489" s="226">
        <f>ROUND(I3489*H3489,2)</f>
        <v>0</v>
      </c>
      <c r="BL3489" s="18" t="s">
        <v>295</v>
      </c>
      <c r="BM3489" s="225" t="s">
        <v>3013</v>
      </c>
    </row>
    <row r="3490" s="2" customFormat="1">
      <c r="A3490" s="39"/>
      <c r="B3490" s="40"/>
      <c r="C3490" s="41"/>
      <c r="D3490" s="227" t="s">
        <v>245</v>
      </c>
      <c r="E3490" s="41"/>
      <c r="F3490" s="228" t="s">
        <v>3012</v>
      </c>
      <c r="G3490" s="41"/>
      <c r="H3490" s="41"/>
      <c r="I3490" s="229"/>
      <c r="J3490" s="41"/>
      <c r="K3490" s="41"/>
      <c r="L3490" s="45"/>
      <c r="M3490" s="230"/>
      <c r="N3490" s="231"/>
      <c r="O3490" s="85"/>
      <c r="P3490" s="85"/>
      <c r="Q3490" s="85"/>
      <c r="R3490" s="85"/>
      <c r="S3490" s="85"/>
      <c r="T3490" s="86"/>
      <c r="U3490" s="39"/>
      <c r="V3490" s="39"/>
      <c r="W3490" s="39"/>
      <c r="X3490" s="39"/>
      <c r="Y3490" s="39"/>
      <c r="Z3490" s="39"/>
      <c r="AA3490" s="39"/>
      <c r="AB3490" s="39"/>
      <c r="AC3490" s="39"/>
      <c r="AD3490" s="39"/>
      <c r="AE3490" s="39"/>
      <c r="AT3490" s="18" t="s">
        <v>245</v>
      </c>
      <c r="AU3490" s="18" t="s">
        <v>78</v>
      </c>
    </row>
    <row r="3491" s="2" customFormat="1">
      <c r="A3491" s="39"/>
      <c r="B3491" s="40"/>
      <c r="C3491" s="41"/>
      <c r="D3491" s="232" t="s">
        <v>246</v>
      </c>
      <c r="E3491" s="41"/>
      <c r="F3491" s="233" t="s">
        <v>3014</v>
      </c>
      <c r="G3491" s="41"/>
      <c r="H3491" s="41"/>
      <c r="I3491" s="229"/>
      <c r="J3491" s="41"/>
      <c r="K3491" s="41"/>
      <c r="L3491" s="45"/>
      <c r="M3491" s="230"/>
      <c r="N3491" s="231"/>
      <c r="O3491" s="85"/>
      <c r="P3491" s="85"/>
      <c r="Q3491" s="85"/>
      <c r="R3491" s="85"/>
      <c r="S3491" s="85"/>
      <c r="T3491" s="86"/>
      <c r="U3491" s="39"/>
      <c r="V3491" s="39"/>
      <c r="W3491" s="39"/>
      <c r="X3491" s="39"/>
      <c r="Y3491" s="39"/>
      <c r="Z3491" s="39"/>
      <c r="AA3491" s="39"/>
      <c r="AB3491" s="39"/>
      <c r="AC3491" s="39"/>
      <c r="AD3491" s="39"/>
      <c r="AE3491" s="39"/>
      <c r="AT3491" s="18" t="s">
        <v>246</v>
      </c>
      <c r="AU3491" s="18" t="s">
        <v>78</v>
      </c>
    </row>
    <row r="3492" s="13" customFormat="1">
      <c r="A3492" s="13"/>
      <c r="B3492" s="234"/>
      <c r="C3492" s="235"/>
      <c r="D3492" s="227" t="s">
        <v>248</v>
      </c>
      <c r="E3492" s="236" t="s">
        <v>19</v>
      </c>
      <c r="F3492" s="237" t="s">
        <v>341</v>
      </c>
      <c r="G3492" s="235"/>
      <c r="H3492" s="236" t="s">
        <v>19</v>
      </c>
      <c r="I3492" s="238"/>
      <c r="J3492" s="235"/>
      <c r="K3492" s="235"/>
      <c r="L3492" s="239"/>
      <c r="M3492" s="240"/>
      <c r="N3492" s="241"/>
      <c r="O3492" s="241"/>
      <c r="P3492" s="241"/>
      <c r="Q3492" s="241"/>
      <c r="R3492" s="241"/>
      <c r="S3492" s="241"/>
      <c r="T3492" s="242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3" t="s">
        <v>248</v>
      </c>
      <c r="AU3492" s="243" t="s">
        <v>78</v>
      </c>
      <c r="AV3492" s="13" t="s">
        <v>76</v>
      </c>
      <c r="AW3492" s="13" t="s">
        <v>32</v>
      </c>
      <c r="AX3492" s="13" t="s">
        <v>69</v>
      </c>
      <c r="AY3492" s="243" t="s">
        <v>238</v>
      </c>
    </row>
    <row r="3493" s="14" customFormat="1">
      <c r="A3493" s="14"/>
      <c r="B3493" s="244"/>
      <c r="C3493" s="245"/>
      <c r="D3493" s="227" t="s">
        <v>248</v>
      </c>
      <c r="E3493" s="246" t="s">
        <v>19</v>
      </c>
      <c r="F3493" s="247" t="s">
        <v>3015</v>
      </c>
      <c r="G3493" s="245"/>
      <c r="H3493" s="248">
        <v>15</v>
      </c>
      <c r="I3493" s="249"/>
      <c r="J3493" s="245"/>
      <c r="K3493" s="245"/>
      <c r="L3493" s="250"/>
      <c r="M3493" s="251"/>
      <c r="N3493" s="252"/>
      <c r="O3493" s="252"/>
      <c r="P3493" s="252"/>
      <c r="Q3493" s="252"/>
      <c r="R3493" s="252"/>
      <c r="S3493" s="252"/>
      <c r="T3493" s="253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4" t="s">
        <v>248</v>
      </c>
      <c r="AU3493" s="254" t="s">
        <v>78</v>
      </c>
      <c r="AV3493" s="14" t="s">
        <v>78</v>
      </c>
      <c r="AW3493" s="14" t="s">
        <v>32</v>
      </c>
      <c r="AX3493" s="14" t="s">
        <v>69</v>
      </c>
      <c r="AY3493" s="254" t="s">
        <v>238</v>
      </c>
    </row>
    <row r="3494" s="14" customFormat="1">
      <c r="A3494" s="14"/>
      <c r="B3494" s="244"/>
      <c r="C3494" s="245"/>
      <c r="D3494" s="227" t="s">
        <v>248</v>
      </c>
      <c r="E3494" s="246" t="s">
        <v>19</v>
      </c>
      <c r="F3494" s="247" t="s">
        <v>3016</v>
      </c>
      <c r="G3494" s="245"/>
      <c r="H3494" s="248">
        <v>19.350000000000001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248</v>
      </c>
      <c r="AU3494" s="254" t="s">
        <v>78</v>
      </c>
      <c r="AV3494" s="14" t="s">
        <v>78</v>
      </c>
      <c r="AW3494" s="14" t="s">
        <v>32</v>
      </c>
      <c r="AX3494" s="14" t="s">
        <v>69</v>
      </c>
      <c r="AY3494" s="254" t="s">
        <v>238</v>
      </c>
    </row>
    <row r="3495" s="16" customFormat="1">
      <c r="A3495" s="16"/>
      <c r="B3495" s="266"/>
      <c r="C3495" s="267"/>
      <c r="D3495" s="227" t="s">
        <v>248</v>
      </c>
      <c r="E3495" s="268" t="s">
        <v>19</v>
      </c>
      <c r="F3495" s="269" t="s">
        <v>264</v>
      </c>
      <c r="G3495" s="267"/>
      <c r="H3495" s="270">
        <v>34.350000000000001</v>
      </c>
      <c r="I3495" s="271"/>
      <c r="J3495" s="267"/>
      <c r="K3495" s="267"/>
      <c r="L3495" s="272"/>
      <c r="M3495" s="273"/>
      <c r="N3495" s="274"/>
      <c r="O3495" s="274"/>
      <c r="P3495" s="274"/>
      <c r="Q3495" s="274"/>
      <c r="R3495" s="274"/>
      <c r="S3495" s="274"/>
      <c r="T3495" s="275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T3495" s="276" t="s">
        <v>248</v>
      </c>
      <c r="AU3495" s="276" t="s">
        <v>78</v>
      </c>
      <c r="AV3495" s="16" t="s">
        <v>109</v>
      </c>
      <c r="AW3495" s="16" t="s">
        <v>32</v>
      </c>
      <c r="AX3495" s="16" t="s">
        <v>69</v>
      </c>
      <c r="AY3495" s="276" t="s">
        <v>238</v>
      </c>
    </row>
    <row r="3496" s="13" customFormat="1">
      <c r="A3496" s="13"/>
      <c r="B3496" s="234"/>
      <c r="C3496" s="235"/>
      <c r="D3496" s="227" t="s">
        <v>248</v>
      </c>
      <c r="E3496" s="236" t="s">
        <v>19</v>
      </c>
      <c r="F3496" s="237" t="s">
        <v>540</v>
      </c>
      <c r="G3496" s="235"/>
      <c r="H3496" s="236" t="s">
        <v>19</v>
      </c>
      <c r="I3496" s="238"/>
      <c r="J3496" s="235"/>
      <c r="K3496" s="235"/>
      <c r="L3496" s="239"/>
      <c r="M3496" s="240"/>
      <c r="N3496" s="241"/>
      <c r="O3496" s="241"/>
      <c r="P3496" s="241"/>
      <c r="Q3496" s="241"/>
      <c r="R3496" s="241"/>
      <c r="S3496" s="241"/>
      <c r="T3496" s="242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3" t="s">
        <v>248</v>
      </c>
      <c r="AU3496" s="243" t="s">
        <v>78</v>
      </c>
      <c r="AV3496" s="13" t="s">
        <v>76</v>
      </c>
      <c r="AW3496" s="13" t="s">
        <v>32</v>
      </c>
      <c r="AX3496" s="13" t="s">
        <v>69</v>
      </c>
      <c r="AY3496" s="243" t="s">
        <v>238</v>
      </c>
    </row>
    <row r="3497" s="14" customFormat="1">
      <c r="A3497" s="14"/>
      <c r="B3497" s="244"/>
      <c r="C3497" s="245"/>
      <c r="D3497" s="227" t="s">
        <v>248</v>
      </c>
      <c r="E3497" s="246" t="s">
        <v>19</v>
      </c>
      <c r="F3497" s="247" t="s">
        <v>3017</v>
      </c>
      <c r="G3497" s="245"/>
      <c r="H3497" s="248">
        <v>19.350000000000001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248</v>
      </c>
      <c r="AU3497" s="254" t="s">
        <v>78</v>
      </c>
      <c r="AV3497" s="14" t="s">
        <v>78</v>
      </c>
      <c r="AW3497" s="14" t="s">
        <v>32</v>
      </c>
      <c r="AX3497" s="14" t="s">
        <v>69</v>
      </c>
      <c r="AY3497" s="254" t="s">
        <v>238</v>
      </c>
    </row>
    <row r="3498" s="16" customFormat="1">
      <c r="A3498" s="16"/>
      <c r="B3498" s="266"/>
      <c r="C3498" s="267"/>
      <c r="D3498" s="227" t="s">
        <v>248</v>
      </c>
      <c r="E3498" s="268" t="s">
        <v>19</v>
      </c>
      <c r="F3498" s="269" t="s">
        <v>541</v>
      </c>
      <c r="G3498" s="267"/>
      <c r="H3498" s="270">
        <v>19.350000000000001</v>
      </c>
      <c r="I3498" s="271"/>
      <c r="J3498" s="267"/>
      <c r="K3498" s="267"/>
      <c r="L3498" s="272"/>
      <c r="M3498" s="273"/>
      <c r="N3498" s="274"/>
      <c r="O3498" s="274"/>
      <c r="P3498" s="274"/>
      <c r="Q3498" s="274"/>
      <c r="R3498" s="274"/>
      <c r="S3498" s="274"/>
      <c r="T3498" s="275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T3498" s="276" t="s">
        <v>248</v>
      </c>
      <c r="AU3498" s="276" t="s">
        <v>78</v>
      </c>
      <c r="AV3498" s="16" t="s">
        <v>109</v>
      </c>
      <c r="AW3498" s="16" t="s">
        <v>32</v>
      </c>
      <c r="AX3498" s="16" t="s">
        <v>69</v>
      </c>
      <c r="AY3498" s="276" t="s">
        <v>238</v>
      </c>
    </row>
    <row r="3499" s="15" customFormat="1">
      <c r="A3499" s="15"/>
      <c r="B3499" s="255"/>
      <c r="C3499" s="256"/>
      <c r="D3499" s="227" t="s">
        <v>248</v>
      </c>
      <c r="E3499" s="257" t="s">
        <v>19</v>
      </c>
      <c r="F3499" s="258" t="s">
        <v>253</v>
      </c>
      <c r="G3499" s="256"/>
      <c r="H3499" s="259">
        <v>53.700000000000003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248</v>
      </c>
      <c r="AU3499" s="265" t="s">
        <v>78</v>
      </c>
      <c r="AV3499" s="15" t="s">
        <v>244</v>
      </c>
      <c r="AW3499" s="15" t="s">
        <v>32</v>
      </c>
      <c r="AX3499" s="15" t="s">
        <v>76</v>
      </c>
      <c r="AY3499" s="265" t="s">
        <v>238</v>
      </c>
    </row>
    <row r="3500" s="2" customFormat="1" ht="16.5" customHeight="1">
      <c r="A3500" s="39"/>
      <c r="B3500" s="40"/>
      <c r="C3500" s="214" t="s">
        <v>3018</v>
      </c>
      <c r="D3500" s="214" t="s">
        <v>240</v>
      </c>
      <c r="E3500" s="215" t="s">
        <v>3006</v>
      </c>
      <c r="F3500" s="216" t="s">
        <v>3007</v>
      </c>
      <c r="G3500" s="217" t="s">
        <v>112</v>
      </c>
      <c r="H3500" s="218">
        <v>17.204999999999998</v>
      </c>
      <c r="I3500" s="219"/>
      <c r="J3500" s="220">
        <f>ROUND(I3500*H3500,2)</f>
        <v>0</v>
      </c>
      <c r="K3500" s="216" t="s">
        <v>243</v>
      </c>
      <c r="L3500" s="45"/>
      <c r="M3500" s="221" t="s">
        <v>19</v>
      </c>
      <c r="N3500" s="222" t="s">
        <v>40</v>
      </c>
      <c r="O3500" s="85"/>
      <c r="P3500" s="223">
        <f>O3500*H3500</f>
        <v>0</v>
      </c>
      <c r="Q3500" s="223">
        <v>0</v>
      </c>
      <c r="R3500" s="223">
        <f>Q3500*H3500</f>
        <v>0</v>
      </c>
      <c r="S3500" s="223">
        <v>0</v>
      </c>
      <c r="T3500" s="224">
        <f>S3500*H3500</f>
        <v>0</v>
      </c>
      <c r="U3500" s="39"/>
      <c r="V3500" s="39"/>
      <c r="W3500" s="39"/>
      <c r="X3500" s="39"/>
      <c r="Y3500" s="39"/>
      <c r="Z3500" s="39"/>
      <c r="AA3500" s="39"/>
      <c r="AB3500" s="39"/>
      <c r="AC3500" s="39"/>
      <c r="AD3500" s="39"/>
      <c r="AE3500" s="39"/>
      <c r="AR3500" s="225" t="s">
        <v>295</v>
      </c>
      <c r="AT3500" s="225" t="s">
        <v>240</v>
      </c>
      <c r="AU3500" s="225" t="s">
        <v>78</v>
      </c>
      <c r="AY3500" s="18" t="s">
        <v>238</v>
      </c>
      <c r="BE3500" s="226">
        <f>IF(N3500="základní",J3500,0)</f>
        <v>0</v>
      </c>
      <c r="BF3500" s="226">
        <f>IF(N3500="snížená",J3500,0)</f>
        <v>0</v>
      </c>
      <c r="BG3500" s="226">
        <f>IF(N3500="zákl. přenesená",J3500,0)</f>
        <v>0</v>
      </c>
      <c r="BH3500" s="226">
        <f>IF(N3500="sníž. přenesená",J3500,0)</f>
        <v>0</v>
      </c>
      <c r="BI3500" s="226">
        <f>IF(N3500="nulová",J3500,0)</f>
        <v>0</v>
      </c>
      <c r="BJ3500" s="18" t="s">
        <v>76</v>
      </c>
      <c r="BK3500" s="226">
        <f>ROUND(I3500*H3500,2)</f>
        <v>0</v>
      </c>
      <c r="BL3500" s="18" t="s">
        <v>295</v>
      </c>
      <c r="BM3500" s="225" t="s">
        <v>3019</v>
      </c>
    </row>
    <row r="3501" s="2" customFormat="1">
      <c r="A3501" s="39"/>
      <c r="B3501" s="40"/>
      <c r="C3501" s="41"/>
      <c r="D3501" s="227" t="s">
        <v>245</v>
      </c>
      <c r="E3501" s="41"/>
      <c r="F3501" s="228" t="s">
        <v>3007</v>
      </c>
      <c r="G3501" s="41"/>
      <c r="H3501" s="41"/>
      <c r="I3501" s="229"/>
      <c r="J3501" s="41"/>
      <c r="K3501" s="41"/>
      <c r="L3501" s="45"/>
      <c r="M3501" s="230"/>
      <c r="N3501" s="231"/>
      <c r="O3501" s="85"/>
      <c r="P3501" s="85"/>
      <c r="Q3501" s="85"/>
      <c r="R3501" s="85"/>
      <c r="S3501" s="85"/>
      <c r="T3501" s="86"/>
      <c r="U3501" s="39"/>
      <c r="V3501" s="39"/>
      <c r="W3501" s="39"/>
      <c r="X3501" s="39"/>
      <c r="Y3501" s="39"/>
      <c r="Z3501" s="39"/>
      <c r="AA3501" s="39"/>
      <c r="AB3501" s="39"/>
      <c r="AC3501" s="39"/>
      <c r="AD3501" s="39"/>
      <c r="AE3501" s="39"/>
      <c r="AT3501" s="18" t="s">
        <v>245</v>
      </c>
      <c r="AU3501" s="18" t="s">
        <v>78</v>
      </c>
    </row>
    <row r="3502" s="2" customFormat="1">
      <c r="A3502" s="39"/>
      <c r="B3502" s="40"/>
      <c r="C3502" s="41"/>
      <c r="D3502" s="232" t="s">
        <v>246</v>
      </c>
      <c r="E3502" s="41"/>
      <c r="F3502" s="233" t="s">
        <v>3009</v>
      </c>
      <c r="G3502" s="41"/>
      <c r="H3502" s="41"/>
      <c r="I3502" s="229"/>
      <c r="J3502" s="41"/>
      <c r="K3502" s="41"/>
      <c r="L3502" s="45"/>
      <c r="M3502" s="230"/>
      <c r="N3502" s="231"/>
      <c r="O3502" s="85"/>
      <c r="P3502" s="85"/>
      <c r="Q3502" s="85"/>
      <c r="R3502" s="85"/>
      <c r="S3502" s="85"/>
      <c r="T3502" s="86"/>
      <c r="U3502" s="39"/>
      <c r="V3502" s="39"/>
      <c r="W3502" s="39"/>
      <c r="X3502" s="39"/>
      <c r="Y3502" s="39"/>
      <c r="Z3502" s="39"/>
      <c r="AA3502" s="39"/>
      <c r="AB3502" s="39"/>
      <c r="AC3502" s="39"/>
      <c r="AD3502" s="39"/>
      <c r="AE3502" s="39"/>
      <c r="AT3502" s="18" t="s">
        <v>246</v>
      </c>
      <c r="AU3502" s="18" t="s">
        <v>78</v>
      </c>
    </row>
    <row r="3503" s="13" customFormat="1">
      <c r="A3503" s="13"/>
      <c r="B3503" s="234"/>
      <c r="C3503" s="235"/>
      <c r="D3503" s="227" t="s">
        <v>248</v>
      </c>
      <c r="E3503" s="236" t="s">
        <v>19</v>
      </c>
      <c r="F3503" s="237" t="s">
        <v>341</v>
      </c>
      <c r="G3503" s="235"/>
      <c r="H3503" s="236" t="s">
        <v>19</v>
      </c>
      <c r="I3503" s="238"/>
      <c r="J3503" s="235"/>
      <c r="K3503" s="235"/>
      <c r="L3503" s="239"/>
      <c r="M3503" s="240"/>
      <c r="N3503" s="241"/>
      <c r="O3503" s="241"/>
      <c r="P3503" s="241"/>
      <c r="Q3503" s="241"/>
      <c r="R3503" s="241"/>
      <c r="S3503" s="241"/>
      <c r="T3503" s="242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3" t="s">
        <v>248</v>
      </c>
      <c r="AU3503" s="243" t="s">
        <v>78</v>
      </c>
      <c r="AV3503" s="13" t="s">
        <v>76</v>
      </c>
      <c r="AW3503" s="13" t="s">
        <v>32</v>
      </c>
      <c r="AX3503" s="13" t="s">
        <v>69</v>
      </c>
      <c r="AY3503" s="243" t="s">
        <v>238</v>
      </c>
    </row>
    <row r="3504" s="14" customFormat="1">
      <c r="A3504" s="14"/>
      <c r="B3504" s="244"/>
      <c r="C3504" s="245"/>
      <c r="D3504" s="227" t="s">
        <v>248</v>
      </c>
      <c r="E3504" s="246" t="s">
        <v>19</v>
      </c>
      <c r="F3504" s="247" t="s">
        <v>3020</v>
      </c>
      <c r="G3504" s="245"/>
      <c r="H3504" s="248">
        <v>4.9500000000000002</v>
      </c>
      <c r="I3504" s="249"/>
      <c r="J3504" s="245"/>
      <c r="K3504" s="245"/>
      <c r="L3504" s="250"/>
      <c r="M3504" s="251"/>
      <c r="N3504" s="252"/>
      <c r="O3504" s="252"/>
      <c r="P3504" s="252"/>
      <c r="Q3504" s="252"/>
      <c r="R3504" s="252"/>
      <c r="S3504" s="252"/>
      <c r="T3504" s="253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4" t="s">
        <v>248</v>
      </c>
      <c r="AU3504" s="254" t="s">
        <v>78</v>
      </c>
      <c r="AV3504" s="14" t="s">
        <v>78</v>
      </c>
      <c r="AW3504" s="14" t="s">
        <v>32</v>
      </c>
      <c r="AX3504" s="14" t="s">
        <v>69</v>
      </c>
      <c r="AY3504" s="254" t="s">
        <v>238</v>
      </c>
    </row>
    <row r="3505" s="14" customFormat="1">
      <c r="A3505" s="14"/>
      <c r="B3505" s="244"/>
      <c r="C3505" s="245"/>
      <c r="D3505" s="227" t="s">
        <v>248</v>
      </c>
      <c r="E3505" s="246" t="s">
        <v>19</v>
      </c>
      <c r="F3505" s="247" t="s">
        <v>3021</v>
      </c>
      <c r="G3505" s="245"/>
      <c r="H3505" s="248">
        <v>6.1275000000000004</v>
      </c>
      <c r="I3505" s="249"/>
      <c r="J3505" s="245"/>
      <c r="K3505" s="245"/>
      <c r="L3505" s="250"/>
      <c r="M3505" s="251"/>
      <c r="N3505" s="252"/>
      <c r="O3505" s="252"/>
      <c r="P3505" s="252"/>
      <c r="Q3505" s="252"/>
      <c r="R3505" s="252"/>
      <c r="S3505" s="252"/>
      <c r="T3505" s="253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4" t="s">
        <v>248</v>
      </c>
      <c r="AU3505" s="254" t="s">
        <v>78</v>
      </c>
      <c r="AV3505" s="14" t="s">
        <v>78</v>
      </c>
      <c r="AW3505" s="14" t="s">
        <v>32</v>
      </c>
      <c r="AX3505" s="14" t="s">
        <v>69</v>
      </c>
      <c r="AY3505" s="254" t="s">
        <v>238</v>
      </c>
    </row>
    <row r="3506" s="16" customFormat="1">
      <c r="A3506" s="16"/>
      <c r="B3506" s="266"/>
      <c r="C3506" s="267"/>
      <c r="D3506" s="227" t="s">
        <v>248</v>
      </c>
      <c r="E3506" s="268" t="s">
        <v>19</v>
      </c>
      <c r="F3506" s="269" t="s">
        <v>264</v>
      </c>
      <c r="G3506" s="267"/>
      <c r="H3506" s="270">
        <v>11.077500000000001</v>
      </c>
      <c r="I3506" s="271"/>
      <c r="J3506" s="267"/>
      <c r="K3506" s="267"/>
      <c r="L3506" s="272"/>
      <c r="M3506" s="273"/>
      <c r="N3506" s="274"/>
      <c r="O3506" s="274"/>
      <c r="P3506" s="274"/>
      <c r="Q3506" s="274"/>
      <c r="R3506" s="274"/>
      <c r="S3506" s="274"/>
      <c r="T3506" s="275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T3506" s="276" t="s">
        <v>248</v>
      </c>
      <c r="AU3506" s="276" t="s">
        <v>78</v>
      </c>
      <c r="AV3506" s="16" t="s">
        <v>109</v>
      </c>
      <c r="AW3506" s="16" t="s">
        <v>32</v>
      </c>
      <c r="AX3506" s="16" t="s">
        <v>69</v>
      </c>
      <c r="AY3506" s="276" t="s">
        <v>238</v>
      </c>
    </row>
    <row r="3507" s="13" customFormat="1">
      <c r="A3507" s="13"/>
      <c r="B3507" s="234"/>
      <c r="C3507" s="235"/>
      <c r="D3507" s="227" t="s">
        <v>248</v>
      </c>
      <c r="E3507" s="236" t="s">
        <v>19</v>
      </c>
      <c r="F3507" s="237" t="s">
        <v>540</v>
      </c>
      <c r="G3507" s="235"/>
      <c r="H3507" s="236" t="s">
        <v>19</v>
      </c>
      <c r="I3507" s="238"/>
      <c r="J3507" s="235"/>
      <c r="K3507" s="235"/>
      <c r="L3507" s="239"/>
      <c r="M3507" s="240"/>
      <c r="N3507" s="241"/>
      <c r="O3507" s="241"/>
      <c r="P3507" s="241"/>
      <c r="Q3507" s="241"/>
      <c r="R3507" s="241"/>
      <c r="S3507" s="241"/>
      <c r="T3507" s="242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3" t="s">
        <v>248</v>
      </c>
      <c r="AU3507" s="243" t="s">
        <v>78</v>
      </c>
      <c r="AV3507" s="13" t="s">
        <v>76</v>
      </c>
      <c r="AW3507" s="13" t="s">
        <v>32</v>
      </c>
      <c r="AX3507" s="13" t="s">
        <v>69</v>
      </c>
      <c r="AY3507" s="243" t="s">
        <v>238</v>
      </c>
    </row>
    <row r="3508" s="14" customFormat="1">
      <c r="A3508" s="14"/>
      <c r="B3508" s="244"/>
      <c r="C3508" s="245"/>
      <c r="D3508" s="227" t="s">
        <v>248</v>
      </c>
      <c r="E3508" s="246" t="s">
        <v>19</v>
      </c>
      <c r="F3508" s="247" t="s">
        <v>3022</v>
      </c>
      <c r="G3508" s="245"/>
      <c r="H3508" s="248">
        <v>6.1275000000000004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248</v>
      </c>
      <c r="AU3508" s="254" t="s">
        <v>78</v>
      </c>
      <c r="AV3508" s="14" t="s">
        <v>78</v>
      </c>
      <c r="AW3508" s="14" t="s">
        <v>32</v>
      </c>
      <c r="AX3508" s="14" t="s">
        <v>69</v>
      </c>
      <c r="AY3508" s="254" t="s">
        <v>238</v>
      </c>
    </row>
    <row r="3509" s="16" customFormat="1">
      <c r="A3509" s="16"/>
      <c r="B3509" s="266"/>
      <c r="C3509" s="267"/>
      <c r="D3509" s="227" t="s">
        <v>248</v>
      </c>
      <c r="E3509" s="268" t="s">
        <v>19</v>
      </c>
      <c r="F3509" s="269" t="s">
        <v>541</v>
      </c>
      <c r="G3509" s="267"/>
      <c r="H3509" s="270">
        <v>6.1275000000000004</v>
      </c>
      <c r="I3509" s="271"/>
      <c r="J3509" s="267"/>
      <c r="K3509" s="267"/>
      <c r="L3509" s="272"/>
      <c r="M3509" s="273"/>
      <c r="N3509" s="274"/>
      <c r="O3509" s="274"/>
      <c r="P3509" s="274"/>
      <c r="Q3509" s="274"/>
      <c r="R3509" s="274"/>
      <c r="S3509" s="274"/>
      <c r="T3509" s="275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T3509" s="276" t="s">
        <v>248</v>
      </c>
      <c r="AU3509" s="276" t="s">
        <v>78</v>
      </c>
      <c r="AV3509" s="16" t="s">
        <v>109</v>
      </c>
      <c r="AW3509" s="16" t="s">
        <v>32</v>
      </c>
      <c r="AX3509" s="16" t="s">
        <v>69</v>
      </c>
      <c r="AY3509" s="276" t="s">
        <v>238</v>
      </c>
    </row>
    <row r="3510" s="15" customFormat="1">
      <c r="A3510" s="15"/>
      <c r="B3510" s="255"/>
      <c r="C3510" s="256"/>
      <c r="D3510" s="227" t="s">
        <v>248</v>
      </c>
      <c r="E3510" s="257" t="s">
        <v>19</v>
      </c>
      <c r="F3510" s="258" t="s">
        <v>253</v>
      </c>
      <c r="G3510" s="256"/>
      <c r="H3510" s="259">
        <v>17.204999999999998</v>
      </c>
      <c r="I3510" s="260"/>
      <c r="J3510" s="256"/>
      <c r="K3510" s="256"/>
      <c r="L3510" s="261"/>
      <c r="M3510" s="262"/>
      <c r="N3510" s="263"/>
      <c r="O3510" s="263"/>
      <c r="P3510" s="263"/>
      <c r="Q3510" s="263"/>
      <c r="R3510" s="263"/>
      <c r="S3510" s="263"/>
      <c r="T3510" s="264"/>
      <c r="U3510" s="15"/>
      <c r="V3510" s="15"/>
      <c r="W3510" s="15"/>
      <c r="X3510" s="15"/>
      <c r="Y3510" s="15"/>
      <c r="Z3510" s="15"/>
      <c r="AA3510" s="15"/>
      <c r="AB3510" s="15"/>
      <c r="AC3510" s="15"/>
      <c r="AD3510" s="15"/>
      <c r="AE3510" s="15"/>
      <c r="AT3510" s="265" t="s">
        <v>248</v>
      </c>
      <c r="AU3510" s="265" t="s">
        <v>78</v>
      </c>
      <c r="AV3510" s="15" t="s">
        <v>244</v>
      </c>
      <c r="AW3510" s="15" t="s">
        <v>32</v>
      </c>
      <c r="AX3510" s="15" t="s">
        <v>76</v>
      </c>
      <c r="AY3510" s="265" t="s">
        <v>238</v>
      </c>
    </row>
    <row r="3511" s="2" customFormat="1" ht="24.15" customHeight="1">
      <c r="A3511" s="39"/>
      <c r="B3511" s="40"/>
      <c r="C3511" s="214" t="s">
        <v>3023</v>
      </c>
      <c r="D3511" s="214" t="s">
        <v>240</v>
      </c>
      <c r="E3511" s="215" t="s">
        <v>3024</v>
      </c>
      <c r="F3511" s="216" t="s">
        <v>3025</v>
      </c>
      <c r="G3511" s="217" t="s">
        <v>112</v>
      </c>
      <c r="H3511" s="218">
        <v>227.47</v>
      </c>
      <c r="I3511" s="219"/>
      <c r="J3511" s="220">
        <f>ROUND(I3511*H3511,2)</f>
        <v>0</v>
      </c>
      <c r="K3511" s="216" t="s">
        <v>243</v>
      </c>
      <c r="L3511" s="45"/>
      <c r="M3511" s="221" t="s">
        <v>19</v>
      </c>
      <c r="N3511" s="222" t="s">
        <v>40</v>
      </c>
      <c r="O3511" s="85"/>
      <c r="P3511" s="223">
        <f>O3511*H3511</f>
        <v>0</v>
      </c>
      <c r="Q3511" s="223">
        <v>3.0000000000000001E-05</v>
      </c>
      <c r="R3511" s="223">
        <f>Q3511*H3511</f>
        <v>0.0068241000000000005</v>
      </c>
      <c r="S3511" s="223">
        <v>0</v>
      </c>
      <c r="T3511" s="224">
        <f>S3511*H3511</f>
        <v>0</v>
      </c>
      <c r="U3511" s="39"/>
      <c r="V3511" s="39"/>
      <c r="W3511" s="39"/>
      <c r="X3511" s="39"/>
      <c r="Y3511" s="39"/>
      <c r="Z3511" s="39"/>
      <c r="AA3511" s="39"/>
      <c r="AB3511" s="39"/>
      <c r="AC3511" s="39"/>
      <c r="AD3511" s="39"/>
      <c r="AE3511" s="39"/>
      <c r="AR3511" s="225" t="s">
        <v>295</v>
      </c>
      <c r="AT3511" s="225" t="s">
        <v>240</v>
      </c>
      <c r="AU3511" s="225" t="s">
        <v>78</v>
      </c>
      <c r="AY3511" s="18" t="s">
        <v>238</v>
      </c>
      <c r="BE3511" s="226">
        <f>IF(N3511="základní",J3511,0)</f>
        <v>0</v>
      </c>
      <c r="BF3511" s="226">
        <f>IF(N3511="snížená",J3511,0)</f>
        <v>0</v>
      </c>
      <c r="BG3511" s="226">
        <f>IF(N3511="zákl. přenesená",J3511,0)</f>
        <v>0</v>
      </c>
      <c r="BH3511" s="226">
        <f>IF(N3511="sníž. přenesená",J3511,0)</f>
        <v>0</v>
      </c>
      <c r="BI3511" s="226">
        <f>IF(N3511="nulová",J3511,0)</f>
        <v>0</v>
      </c>
      <c r="BJ3511" s="18" t="s">
        <v>76</v>
      </c>
      <c r="BK3511" s="226">
        <f>ROUND(I3511*H3511,2)</f>
        <v>0</v>
      </c>
      <c r="BL3511" s="18" t="s">
        <v>295</v>
      </c>
      <c r="BM3511" s="225" t="s">
        <v>3026</v>
      </c>
    </row>
    <row r="3512" s="2" customFormat="1">
      <c r="A3512" s="39"/>
      <c r="B3512" s="40"/>
      <c r="C3512" s="41"/>
      <c r="D3512" s="227" t="s">
        <v>245</v>
      </c>
      <c r="E3512" s="41"/>
      <c r="F3512" s="228" t="s">
        <v>3025</v>
      </c>
      <c r="G3512" s="41"/>
      <c r="H3512" s="41"/>
      <c r="I3512" s="229"/>
      <c r="J3512" s="41"/>
      <c r="K3512" s="41"/>
      <c r="L3512" s="45"/>
      <c r="M3512" s="230"/>
      <c r="N3512" s="231"/>
      <c r="O3512" s="85"/>
      <c r="P3512" s="85"/>
      <c r="Q3512" s="85"/>
      <c r="R3512" s="85"/>
      <c r="S3512" s="85"/>
      <c r="T3512" s="86"/>
      <c r="U3512" s="39"/>
      <c r="V3512" s="39"/>
      <c r="W3512" s="39"/>
      <c r="X3512" s="39"/>
      <c r="Y3512" s="39"/>
      <c r="Z3512" s="39"/>
      <c r="AA3512" s="39"/>
      <c r="AB3512" s="39"/>
      <c r="AC3512" s="39"/>
      <c r="AD3512" s="39"/>
      <c r="AE3512" s="39"/>
      <c r="AT3512" s="18" t="s">
        <v>245</v>
      </c>
      <c r="AU3512" s="18" t="s">
        <v>78</v>
      </c>
    </row>
    <row r="3513" s="2" customFormat="1">
      <c r="A3513" s="39"/>
      <c r="B3513" s="40"/>
      <c r="C3513" s="41"/>
      <c r="D3513" s="232" t="s">
        <v>246</v>
      </c>
      <c r="E3513" s="41"/>
      <c r="F3513" s="233" t="s">
        <v>3027</v>
      </c>
      <c r="G3513" s="41"/>
      <c r="H3513" s="41"/>
      <c r="I3513" s="229"/>
      <c r="J3513" s="41"/>
      <c r="K3513" s="41"/>
      <c r="L3513" s="45"/>
      <c r="M3513" s="230"/>
      <c r="N3513" s="231"/>
      <c r="O3513" s="85"/>
      <c r="P3513" s="85"/>
      <c r="Q3513" s="85"/>
      <c r="R3513" s="85"/>
      <c r="S3513" s="85"/>
      <c r="T3513" s="86"/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39"/>
      <c r="AE3513" s="39"/>
      <c r="AT3513" s="18" t="s">
        <v>246</v>
      </c>
      <c r="AU3513" s="18" t="s">
        <v>78</v>
      </c>
    </row>
    <row r="3514" s="13" customFormat="1">
      <c r="A3514" s="13"/>
      <c r="B3514" s="234"/>
      <c r="C3514" s="235"/>
      <c r="D3514" s="227" t="s">
        <v>248</v>
      </c>
      <c r="E3514" s="236" t="s">
        <v>19</v>
      </c>
      <c r="F3514" s="237" t="s">
        <v>533</v>
      </c>
      <c r="G3514" s="235"/>
      <c r="H3514" s="236" t="s">
        <v>19</v>
      </c>
      <c r="I3514" s="238"/>
      <c r="J3514" s="235"/>
      <c r="K3514" s="235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248</v>
      </c>
      <c r="AU3514" s="243" t="s">
        <v>78</v>
      </c>
      <c r="AV3514" s="13" t="s">
        <v>76</v>
      </c>
      <c r="AW3514" s="13" t="s">
        <v>32</v>
      </c>
      <c r="AX3514" s="13" t="s">
        <v>69</v>
      </c>
      <c r="AY3514" s="243" t="s">
        <v>238</v>
      </c>
    </row>
    <row r="3515" s="14" customFormat="1">
      <c r="A3515" s="14"/>
      <c r="B3515" s="244"/>
      <c r="C3515" s="245"/>
      <c r="D3515" s="227" t="s">
        <v>248</v>
      </c>
      <c r="E3515" s="246" t="s">
        <v>19</v>
      </c>
      <c r="F3515" s="247" t="s">
        <v>161</v>
      </c>
      <c r="G3515" s="245"/>
      <c r="H3515" s="248">
        <v>227.47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248</v>
      </c>
      <c r="AU3515" s="254" t="s">
        <v>78</v>
      </c>
      <c r="AV3515" s="14" t="s">
        <v>78</v>
      </c>
      <c r="AW3515" s="14" t="s">
        <v>32</v>
      </c>
      <c r="AX3515" s="14" t="s">
        <v>69</v>
      </c>
      <c r="AY3515" s="254" t="s">
        <v>238</v>
      </c>
    </row>
    <row r="3516" s="15" customFormat="1">
      <c r="A3516" s="15"/>
      <c r="B3516" s="255"/>
      <c r="C3516" s="256"/>
      <c r="D3516" s="227" t="s">
        <v>248</v>
      </c>
      <c r="E3516" s="257" t="s">
        <v>19</v>
      </c>
      <c r="F3516" s="258" t="s">
        <v>253</v>
      </c>
      <c r="G3516" s="256"/>
      <c r="H3516" s="259">
        <v>227.47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248</v>
      </c>
      <c r="AU3516" s="265" t="s">
        <v>78</v>
      </c>
      <c r="AV3516" s="15" t="s">
        <v>244</v>
      </c>
      <c r="AW3516" s="15" t="s">
        <v>32</v>
      </c>
      <c r="AX3516" s="15" t="s">
        <v>76</v>
      </c>
      <c r="AY3516" s="265" t="s">
        <v>238</v>
      </c>
    </row>
    <row r="3517" s="2" customFormat="1" ht="24.15" customHeight="1">
      <c r="A3517" s="39"/>
      <c r="B3517" s="40"/>
      <c r="C3517" s="214" t="s">
        <v>2291</v>
      </c>
      <c r="D3517" s="214" t="s">
        <v>240</v>
      </c>
      <c r="E3517" s="215" t="s">
        <v>3028</v>
      </c>
      <c r="F3517" s="216" t="s">
        <v>3029</v>
      </c>
      <c r="G3517" s="217" t="s">
        <v>112</v>
      </c>
      <c r="H3517" s="218">
        <v>25.776</v>
      </c>
      <c r="I3517" s="219"/>
      <c r="J3517" s="220">
        <f>ROUND(I3517*H3517,2)</f>
        <v>0</v>
      </c>
      <c r="K3517" s="216" t="s">
        <v>243</v>
      </c>
      <c r="L3517" s="45"/>
      <c r="M3517" s="221" t="s">
        <v>19</v>
      </c>
      <c r="N3517" s="222" t="s">
        <v>40</v>
      </c>
      <c r="O3517" s="85"/>
      <c r="P3517" s="223">
        <f>O3517*H3517</f>
        <v>0</v>
      </c>
      <c r="Q3517" s="223">
        <v>5.0000000000000002E-05</v>
      </c>
      <c r="R3517" s="223">
        <f>Q3517*H3517</f>
        <v>0.0012888000000000001</v>
      </c>
      <c r="S3517" s="223">
        <v>0</v>
      </c>
      <c r="T3517" s="224">
        <f>S3517*H3517</f>
        <v>0</v>
      </c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R3517" s="225" t="s">
        <v>295</v>
      </c>
      <c r="AT3517" s="225" t="s">
        <v>240</v>
      </c>
      <c r="AU3517" s="225" t="s">
        <v>78</v>
      </c>
      <c r="AY3517" s="18" t="s">
        <v>238</v>
      </c>
      <c r="BE3517" s="226">
        <f>IF(N3517="základní",J3517,0)</f>
        <v>0</v>
      </c>
      <c r="BF3517" s="226">
        <f>IF(N3517="snížená",J3517,0)</f>
        <v>0</v>
      </c>
      <c r="BG3517" s="226">
        <f>IF(N3517="zákl. přenesená",J3517,0)</f>
        <v>0</v>
      </c>
      <c r="BH3517" s="226">
        <f>IF(N3517="sníž. přenesená",J3517,0)</f>
        <v>0</v>
      </c>
      <c r="BI3517" s="226">
        <f>IF(N3517="nulová",J3517,0)</f>
        <v>0</v>
      </c>
      <c r="BJ3517" s="18" t="s">
        <v>76</v>
      </c>
      <c r="BK3517" s="226">
        <f>ROUND(I3517*H3517,2)</f>
        <v>0</v>
      </c>
      <c r="BL3517" s="18" t="s">
        <v>295</v>
      </c>
      <c r="BM3517" s="225" t="s">
        <v>3030</v>
      </c>
    </row>
    <row r="3518" s="2" customFormat="1">
      <c r="A3518" s="39"/>
      <c r="B3518" s="40"/>
      <c r="C3518" s="41"/>
      <c r="D3518" s="227" t="s">
        <v>245</v>
      </c>
      <c r="E3518" s="41"/>
      <c r="F3518" s="228" t="s">
        <v>3029</v>
      </c>
      <c r="G3518" s="41"/>
      <c r="H3518" s="41"/>
      <c r="I3518" s="229"/>
      <c r="J3518" s="41"/>
      <c r="K3518" s="41"/>
      <c r="L3518" s="45"/>
      <c r="M3518" s="230"/>
      <c r="N3518" s="231"/>
      <c r="O3518" s="85"/>
      <c r="P3518" s="85"/>
      <c r="Q3518" s="85"/>
      <c r="R3518" s="85"/>
      <c r="S3518" s="85"/>
      <c r="T3518" s="86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T3518" s="18" t="s">
        <v>245</v>
      </c>
      <c r="AU3518" s="18" t="s">
        <v>78</v>
      </c>
    </row>
    <row r="3519" s="2" customFormat="1">
      <c r="A3519" s="39"/>
      <c r="B3519" s="40"/>
      <c r="C3519" s="41"/>
      <c r="D3519" s="232" t="s">
        <v>246</v>
      </c>
      <c r="E3519" s="41"/>
      <c r="F3519" s="233" t="s">
        <v>3031</v>
      </c>
      <c r="G3519" s="41"/>
      <c r="H3519" s="41"/>
      <c r="I3519" s="229"/>
      <c r="J3519" s="41"/>
      <c r="K3519" s="41"/>
      <c r="L3519" s="45"/>
      <c r="M3519" s="230"/>
      <c r="N3519" s="231"/>
      <c r="O3519" s="85"/>
      <c r="P3519" s="85"/>
      <c r="Q3519" s="85"/>
      <c r="R3519" s="85"/>
      <c r="S3519" s="85"/>
      <c r="T3519" s="86"/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39"/>
      <c r="AE3519" s="39"/>
      <c r="AT3519" s="18" t="s">
        <v>246</v>
      </c>
      <c r="AU3519" s="18" t="s">
        <v>78</v>
      </c>
    </row>
    <row r="3520" s="13" customFormat="1">
      <c r="A3520" s="13"/>
      <c r="B3520" s="234"/>
      <c r="C3520" s="235"/>
      <c r="D3520" s="227" t="s">
        <v>248</v>
      </c>
      <c r="E3520" s="236" t="s">
        <v>19</v>
      </c>
      <c r="F3520" s="237" t="s">
        <v>3032</v>
      </c>
      <c r="G3520" s="235"/>
      <c r="H3520" s="236" t="s">
        <v>19</v>
      </c>
      <c r="I3520" s="238"/>
      <c r="J3520" s="235"/>
      <c r="K3520" s="235"/>
      <c r="L3520" s="239"/>
      <c r="M3520" s="240"/>
      <c r="N3520" s="241"/>
      <c r="O3520" s="241"/>
      <c r="P3520" s="241"/>
      <c r="Q3520" s="241"/>
      <c r="R3520" s="241"/>
      <c r="S3520" s="241"/>
      <c r="T3520" s="242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3" t="s">
        <v>248</v>
      </c>
      <c r="AU3520" s="243" t="s">
        <v>78</v>
      </c>
      <c r="AV3520" s="13" t="s">
        <v>76</v>
      </c>
      <c r="AW3520" s="13" t="s">
        <v>32</v>
      </c>
      <c r="AX3520" s="13" t="s">
        <v>69</v>
      </c>
      <c r="AY3520" s="243" t="s">
        <v>238</v>
      </c>
    </row>
    <row r="3521" s="14" customFormat="1">
      <c r="A3521" s="14"/>
      <c r="B3521" s="244"/>
      <c r="C3521" s="245"/>
      <c r="D3521" s="227" t="s">
        <v>248</v>
      </c>
      <c r="E3521" s="246" t="s">
        <v>19</v>
      </c>
      <c r="F3521" s="247" t="s">
        <v>3033</v>
      </c>
      <c r="G3521" s="245"/>
      <c r="H3521" s="248">
        <v>25.776</v>
      </c>
      <c r="I3521" s="249"/>
      <c r="J3521" s="245"/>
      <c r="K3521" s="245"/>
      <c r="L3521" s="250"/>
      <c r="M3521" s="251"/>
      <c r="N3521" s="252"/>
      <c r="O3521" s="252"/>
      <c r="P3521" s="252"/>
      <c r="Q3521" s="252"/>
      <c r="R3521" s="252"/>
      <c r="S3521" s="252"/>
      <c r="T3521" s="253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4" t="s">
        <v>248</v>
      </c>
      <c r="AU3521" s="254" t="s">
        <v>78</v>
      </c>
      <c r="AV3521" s="14" t="s">
        <v>78</v>
      </c>
      <c r="AW3521" s="14" t="s">
        <v>32</v>
      </c>
      <c r="AX3521" s="14" t="s">
        <v>69</v>
      </c>
      <c r="AY3521" s="254" t="s">
        <v>238</v>
      </c>
    </row>
    <row r="3522" s="15" customFormat="1">
      <c r="A3522" s="15"/>
      <c r="B3522" s="255"/>
      <c r="C3522" s="256"/>
      <c r="D3522" s="227" t="s">
        <v>248</v>
      </c>
      <c r="E3522" s="257" t="s">
        <v>19</v>
      </c>
      <c r="F3522" s="258" t="s">
        <v>253</v>
      </c>
      <c r="G3522" s="256"/>
      <c r="H3522" s="259">
        <v>25.776</v>
      </c>
      <c r="I3522" s="260"/>
      <c r="J3522" s="256"/>
      <c r="K3522" s="256"/>
      <c r="L3522" s="261"/>
      <c r="M3522" s="262"/>
      <c r="N3522" s="263"/>
      <c r="O3522" s="263"/>
      <c r="P3522" s="263"/>
      <c r="Q3522" s="263"/>
      <c r="R3522" s="263"/>
      <c r="S3522" s="263"/>
      <c r="T3522" s="264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65" t="s">
        <v>248</v>
      </c>
      <c r="AU3522" s="265" t="s">
        <v>78</v>
      </c>
      <c r="AV3522" s="15" t="s">
        <v>244</v>
      </c>
      <c r="AW3522" s="15" t="s">
        <v>32</v>
      </c>
      <c r="AX3522" s="15" t="s">
        <v>76</v>
      </c>
      <c r="AY3522" s="265" t="s">
        <v>238</v>
      </c>
    </row>
    <row r="3523" s="2" customFormat="1" ht="24.15" customHeight="1">
      <c r="A3523" s="39"/>
      <c r="B3523" s="40"/>
      <c r="C3523" s="214" t="s">
        <v>3034</v>
      </c>
      <c r="D3523" s="214" t="s">
        <v>240</v>
      </c>
      <c r="E3523" s="215" t="s">
        <v>3028</v>
      </c>
      <c r="F3523" s="216" t="s">
        <v>3029</v>
      </c>
      <c r="G3523" s="217" t="s">
        <v>112</v>
      </c>
      <c r="H3523" s="218">
        <v>27.527999999999999</v>
      </c>
      <c r="I3523" s="219"/>
      <c r="J3523" s="220">
        <f>ROUND(I3523*H3523,2)</f>
        <v>0</v>
      </c>
      <c r="K3523" s="216" t="s">
        <v>243</v>
      </c>
      <c r="L3523" s="45"/>
      <c r="M3523" s="221" t="s">
        <v>19</v>
      </c>
      <c r="N3523" s="222" t="s">
        <v>40</v>
      </c>
      <c r="O3523" s="85"/>
      <c r="P3523" s="223">
        <f>O3523*H3523</f>
        <v>0</v>
      </c>
      <c r="Q3523" s="223">
        <v>5.0000000000000002E-05</v>
      </c>
      <c r="R3523" s="223">
        <f>Q3523*H3523</f>
        <v>0.0013764000000000001</v>
      </c>
      <c r="S3523" s="223">
        <v>0</v>
      </c>
      <c r="T3523" s="224">
        <f>S3523*H3523</f>
        <v>0</v>
      </c>
      <c r="U3523" s="39"/>
      <c r="V3523" s="39"/>
      <c r="W3523" s="39"/>
      <c r="X3523" s="39"/>
      <c r="Y3523" s="39"/>
      <c r="Z3523" s="39"/>
      <c r="AA3523" s="39"/>
      <c r="AB3523" s="39"/>
      <c r="AC3523" s="39"/>
      <c r="AD3523" s="39"/>
      <c r="AE3523" s="39"/>
      <c r="AR3523" s="225" t="s">
        <v>295</v>
      </c>
      <c r="AT3523" s="225" t="s">
        <v>240</v>
      </c>
      <c r="AU3523" s="225" t="s">
        <v>78</v>
      </c>
      <c r="AY3523" s="18" t="s">
        <v>238</v>
      </c>
      <c r="BE3523" s="226">
        <f>IF(N3523="základní",J3523,0)</f>
        <v>0</v>
      </c>
      <c r="BF3523" s="226">
        <f>IF(N3523="snížená",J3523,0)</f>
        <v>0</v>
      </c>
      <c r="BG3523" s="226">
        <f>IF(N3523="zákl. přenesená",J3523,0)</f>
        <v>0</v>
      </c>
      <c r="BH3523" s="226">
        <f>IF(N3523="sníž. přenesená",J3523,0)</f>
        <v>0</v>
      </c>
      <c r="BI3523" s="226">
        <f>IF(N3523="nulová",J3523,0)</f>
        <v>0</v>
      </c>
      <c r="BJ3523" s="18" t="s">
        <v>76</v>
      </c>
      <c r="BK3523" s="226">
        <f>ROUND(I3523*H3523,2)</f>
        <v>0</v>
      </c>
      <c r="BL3523" s="18" t="s">
        <v>295</v>
      </c>
      <c r="BM3523" s="225" t="s">
        <v>3035</v>
      </c>
    </row>
    <row r="3524" s="2" customFormat="1">
      <c r="A3524" s="39"/>
      <c r="B3524" s="40"/>
      <c r="C3524" s="41"/>
      <c r="D3524" s="227" t="s">
        <v>245</v>
      </c>
      <c r="E3524" s="41"/>
      <c r="F3524" s="228" t="s">
        <v>3029</v>
      </c>
      <c r="G3524" s="41"/>
      <c r="H3524" s="41"/>
      <c r="I3524" s="229"/>
      <c r="J3524" s="41"/>
      <c r="K3524" s="41"/>
      <c r="L3524" s="45"/>
      <c r="M3524" s="230"/>
      <c r="N3524" s="231"/>
      <c r="O3524" s="85"/>
      <c r="P3524" s="85"/>
      <c r="Q3524" s="85"/>
      <c r="R3524" s="85"/>
      <c r="S3524" s="85"/>
      <c r="T3524" s="86"/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39"/>
      <c r="AE3524" s="39"/>
      <c r="AT3524" s="18" t="s">
        <v>245</v>
      </c>
      <c r="AU3524" s="18" t="s">
        <v>78</v>
      </c>
    </row>
    <row r="3525" s="2" customFormat="1">
      <c r="A3525" s="39"/>
      <c r="B3525" s="40"/>
      <c r="C3525" s="41"/>
      <c r="D3525" s="232" t="s">
        <v>246</v>
      </c>
      <c r="E3525" s="41"/>
      <c r="F3525" s="233" t="s">
        <v>3031</v>
      </c>
      <c r="G3525" s="41"/>
      <c r="H3525" s="41"/>
      <c r="I3525" s="229"/>
      <c r="J3525" s="41"/>
      <c r="K3525" s="41"/>
      <c r="L3525" s="45"/>
      <c r="M3525" s="230"/>
      <c r="N3525" s="231"/>
      <c r="O3525" s="85"/>
      <c r="P3525" s="85"/>
      <c r="Q3525" s="85"/>
      <c r="R3525" s="85"/>
      <c r="S3525" s="85"/>
      <c r="T3525" s="86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39"/>
      <c r="AE3525" s="39"/>
      <c r="AT3525" s="18" t="s">
        <v>246</v>
      </c>
      <c r="AU3525" s="18" t="s">
        <v>78</v>
      </c>
    </row>
    <row r="3526" s="13" customFormat="1">
      <c r="A3526" s="13"/>
      <c r="B3526" s="234"/>
      <c r="C3526" s="235"/>
      <c r="D3526" s="227" t="s">
        <v>248</v>
      </c>
      <c r="E3526" s="236" t="s">
        <v>19</v>
      </c>
      <c r="F3526" s="237" t="s">
        <v>3036</v>
      </c>
      <c r="G3526" s="235"/>
      <c r="H3526" s="236" t="s">
        <v>19</v>
      </c>
      <c r="I3526" s="238"/>
      <c r="J3526" s="235"/>
      <c r="K3526" s="235"/>
      <c r="L3526" s="239"/>
      <c r="M3526" s="240"/>
      <c r="N3526" s="241"/>
      <c r="O3526" s="241"/>
      <c r="P3526" s="241"/>
      <c r="Q3526" s="241"/>
      <c r="R3526" s="241"/>
      <c r="S3526" s="241"/>
      <c r="T3526" s="242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3" t="s">
        <v>248</v>
      </c>
      <c r="AU3526" s="243" t="s">
        <v>78</v>
      </c>
      <c r="AV3526" s="13" t="s">
        <v>76</v>
      </c>
      <c r="AW3526" s="13" t="s">
        <v>32</v>
      </c>
      <c r="AX3526" s="13" t="s">
        <v>69</v>
      </c>
      <c r="AY3526" s="243" t="s">
        <v>238</v>
      </c>
    </row>
    <row r="3527" s="14" customFormat="1">
      <c r="A3527" s="14"/>
      <c r="B3527" s="244"/>
      <c r="C3527" s="245"/>
      <c r="D3527" s="227" t="s">
        <v>248</v>
      </c>
      <c r="E3527" s="246" t="s">
        <v>19</v>
      </c>
      <c r="F3527" s="247" t="s">
        <v>3037</v>
      </c>
      <c r="G3527" s="245"/>
      <c r="H3527" s="248">
        <v>27.527999999999999</v>
      </c>
      <c r="I3527" s="249"/>
      <c r="J3527" s="245"/>
      <c r="K3527" s="245"/>
      <c r="L3527" s="250"/>
      <c r="M3527" s="251"/>
      <c r="N3527" s="252"/>
      <c r="O3527" s="252"/>
      <c r="P3527" s="252"/>
      <c r="Q3527" s="252"/>
      <c r="R3527" s="252"/>
      <c r="S3527" s="252"/>
      <c r="T3527" s="253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4" t="s">
        <v>248</v>
      </c>
      <c r="AU3527" s="254" t="s">
        <v>78</v>
      </c>
      <c r="AV3527" s="14" t="s">
        <v>78</v>
      </c>
      <c r="AW3527" s="14" t="s">
        <v>32</v>
      </c>
      <c r="AX3527" s="14" t="s">
        <v>69</v>
      </c>
      <c r="AY3527" s="254" t="s">
        <v>238</v>
      </c>
    </row>
    <row r="3528" s="15" customFormat="1">
      <c r="A3528" s="15"/>
      <c r="B3528" s="255"/>
      <c r="C3528" s="256"/>
      <c r="D3528" s="227" t="s">
        <v>248</v>
      </c>
      <c r="E3528" s="257" t="s">
        <v>19</v>
      </c>
      <c r="F3528" s="258" t="s">
        <v>253</v>
      </c>
      <c r="G3528" s="256"/>
      <c r="H3528" s="259">
        <v>27.527999999999999</v>
      </c>
      <c r="I3528" s="260"/>
      <c r="J3528" s="256"/>
      <c r="K3528" s="256"/>
      <c r="L3528" s="261"/>
      <c r="M3528" s="262"/>
      <c r="N3528" s="263"/>
      <c r="O3528" s="263"/>
      <c r="P3528" s="263"/>
      <c r="Q3528" s="263"/>
      <c r="R3528" s="263"/>
      <c r="S3528" s="263"/>
      <c r="T3528" s="264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5" t="s">
        <v>248</v>
      </c>
      <c r="AU3528" s="265" t="s">
        <v>78</v>
      </c>
      <c r="AV3528" s="15" t="s">
        <v>244</v>
      </c>
      <c r="AW3528" s="15" t="s">
        <v>32</v>
      </c>
      <c r="AX3528" s="15" t="s">
        <v>76</v>
      </c>
      <c r="AY3528" s="265" t="s">
        <v>238</v>
      </c>
    </row>
    <row r="3529" s="2" customFormat="1" ht="24.15" customHeight="1">
      <c r="A3529" s="39"/>
      <c r="B3529" s="40"/>
      <c r="C3529" s="214" t="s">
        <v>3038</v>
      </c>
      <c r="D3529" s="214" t="s">
        <v>240</v>
      </c>
      <c r="E3529" s="215" t="s">
        <v>3039</v>
      </c>
      <c r="F3529" s="216" t="s">
        <v>3040</v>
      </c>
      <c r="G3529" s="217" t="s">
        <v>112</v>
      </c>
      <c r="H3529" s="218">
        <v>227.47</v>
      </c>
      <c r="I3529" s="219"/>
      <c r="J3529" s="220">
        <f>ROUND(I3529*H3529,2)</f>
        <v>0</v>
      </c>
      <c r="K3529" s="216" t="s">
        <v>243</v>
      </c>
      <c r="L3529" s="45"/>
      <c r="M3529" s="221" t="s">
        <v>19</v>
      </c>
      <c r="N3529" s="222" t="s">
        <v>40</v>
      </c>
      <c r="O3529" s="85"/>
      <c r="P3529" s="223">
        <f>O3529*H3529</f>
        <v>0</v>
      </c>
      <c r="Q3529" s="223">
        <v>0.0074999999999999997</v>
      </c>
      <c r="R3529" s="223">
        <f>Q3529*H3529</f>
        <v>1.7060249999999999</v>
      </c>
      <c r="S3529" s="223">
        <v>0</v>
      </c>
      <c r="T3529" s="224">
        <f>S3529*H3529</f>
        <v>0</v>
      </c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R3529" s="225" t="s">
        <v>295</v>
      </c>
      <c r="AT3529" s="225" t="s">
        <v>240</v>
      </c>
      <c r="AU3529" s="225" t="s">
        <v>78</v>
      </c>
      <c r="AY3529" s="18" t="s">
        <v>238</v>
      </c>
      <c r="BE3529" s="226">
        <f>IF(N3529="základní",J3529,0)</f>
        <v>0</v>
      </c>
      <c r="BF3529" s="226">
        <f>IF(N3529="snížená",J3529,0)</f>
        <v>0</v>
      </c>
      <c r="BG3529" s="226">
        <f>IF(N3529="zákl. přenesená",J3529,0)</f>
        <v>0</v>
      </c>
      <c r="BH3529" s="226">
        <f>IF(N3529="sníž. přenesená",J3529,0)</f>
        <v>0</v>
      </c>
      <c r="BI3529" s="226">
        <f>IF(N3529="nulová",J3529,0)</f>
        <v>0</v>
      </c>
      <c r="BJ3529" s="18" t="s">
        <v>76</v>
      </c>
      <c r="BK3529" s="226">
        <f>ROUND(I3529*H3529,2)</f>
        <v>0</v>
      </c>
      <c r="BL3529" s="18" t="s">
        <v>295</v>
      </c>
      <c r="BM3529" s="225" t="s">
        <v>3041</v>
      </c>
    </row>
    <row r="3530" s="2" customFormat="1">
      <c r="A3530" s="39"/>
      <c r="B3530" s="40"/>
      <c r="C3530" s="41"/>
      <c r="D3530" s="227" t="s">
        <v>245</v>
      </c>
      <c r="E3530" s="41"/>
      <c r="F3530" s="228" t="s">
        <v>3040</v>
      </c>
      <c r="G3530" s="41"/>
      <c r="H3530" s="41"/>
      <c r="I3530" s="229"/>
      <c r="J3530" s="41"/>
      <c r="K3530" s="41"/>
      <c r="L3530" s="45"/>
      <c r="M3530" s="230"/>
      <c r="N3530" s="231"/>
      <c r="O3530" s="85"/>
      <c r="P3530" s="85"/>
      <c r="Q3530" s="85"/>
      <c r="R3530" s="85"/>
      <c r="S3530" s="85"/>
      <c r="T3530" s="86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T3530" s="18" t="s">
        <v>245</v>
      </c>
      <c r="AU3530" s="18" t="s">
        <v>78</v>
      </c>
    </row>
    <row r="3531" s="2" customFormat="1">
      <c r="A3531" s="39"/>
      <c r="B3531" s="40"/>
      <c r="C3531" s="41"/>
      <c r="D3531" s="232" t="s">
        <v>246</v>
      </c>
      <c r="E3531" s="41"/>
      <c r="F3531" s="233" t="s">
        <v>3042</v>
      </c>
      <c r="G3531" s="41"/>
      <c r="H3531" s="41"/>
      <c r="I3531" s="229"/>
      <c r="J3531" s="41"/>
      <c r="K3531" s="41"/>
      <c r="L3531" s="45"/>
      <c r="M3531" s="230"/>
      <c r="N3531" s="231"/>
      <c r="O3531" s="85"/>
      <c r="P3531" s="85"/>
      <c r="Q3531" s="85"/>
      <c r="R3531" s="85"/>
      <c r="S3531" s="85"/>
      <c r="T3531" s="86"/>
      <c r="U3531" s="39"/>
      <c r="V3531" s="39"/>
      <c r="W3531" s="39"/>
      <c r="X3531" s="39"/>
      <c r="Y3531" s="39"/>
      <c r="Z3531" s="39"/>
      <c r="AA3531" s="39"/>
      <c r="AB3531" s="39"/>
      <c r="AC3531" s="39"/>
      <c r="AD3531" s="39"/>
      <c r="AE3531" s="39"/>
      <c r="AT3531" s="18" t="s">
        <v>246</v>
      </c>
      <c r="AU3531" s="18" t="s">
        <v>78</v>
      </c>
    </row>
    <row r="3532" s="13" customFormat="1">
      <c r="A3532" s="13"/>
      <c r="B3532" s="234"/>
      <c r="C3532" s="235"/>
      <c r="D3532" s="227" t="s">
        <v>248</v>
      </c>
      <c r="E3532" s="236" t="s">
        <v>19</v>
      </c>
      <c r="F3532" s="237" t="s">
        <v>533</v>
      </c>
      <c r="G3532" s="235"/>
      <c r="H3532" s="236" t="s">
        <v>19</v>
      </c>
      <c r="I3532" s="238"/>
      <c r="J3532" s="235"/>
      <c r="K3532" s="235"/>
      <c r="L3532" s="239"/>
      <c r="M3532" s="240"/>
      <c r="N3532" s="241"/>
      <c r="O3532" s="241"/>
      <c r="P3532" s="241"/>
      <c r="Q3532" s="241"/>
      <c r="R3532" s="241"/>
      <c r="S3532" s="241"/>
      <c r="T3532" s="242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43" t="s">
        <v>248</v>
      </c>
      <c r="AU3532" s="243" t="s">
        <v>78</v>
      </c>
      <c r="AV3532" s="13" t="s">
        <v>76</v>
      </c>
      <c r="AW3532" s="13" t="s">
        <v>32</v>
      </c>
      <c r="AX3532" s="13" t="s">
        <v>69</v>
      </c>
      <c r="AY3532" s="243" t="s">
        <v>238</v>
      </c>
    </row>
    <row r="3533" s="14" customFormat="1">
      <c r="A3533" s="14"/>
      <c r="B3533" s="244"/>
      <c r="C3533" s="245"/>
      <c r="D3533" s="227" t="s">
        <v>248</v>
      </c>
      <c r="E3533" s="246" t="s">
        <v>19</v>
      </c>
      <c r="F3533" s="247" t="s">
        <v>161</v>
      </c>
      <c r="G3533" s="245"/>
      <c r="H3533" s="248">
        <v>227.47</v>
      </c>
      <c r="I3533" s="249"/>
      <c r="J3533" s="245"/>
      <c r="K3533" s="245"/>
      <c r="L3533" s="250"/>
      <c r="M3533" s="251"/>
      <c r="N3533" s="252"/>
      <c r="O3533" s="252"/>
      <c r="P3533" s="252"/>
      <c r="Q3533" s="252"/>
      <c r="R3533" s="252"/>
      <c r="S3533" s="252"/>
      <c r="T3533" s="253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54" t="s">
        <v>248</v>
      </c>
      <c r="AU3533" s="254" t="s">
        <v>78</v>
      </c>
      <c r="AV3533" s="14" t="s">
        <v>78</v>
      </c>
      <c r="AW3533" s="14" t="s">
        <v>32</v>
      </c>
      <c r="AX3533" s="14" t="s">
        <v>69</v>
      </c>
      <c r="AY3533" s="254" t="s">
        <v>238</v>
      </c>
    </row>
    <row r="3534" s="15" customFormat="1">
      <c r="A3534" s="15"/>
      <c r="B3534" s="255"/>
      <c r="C3534" s="256"/>
      <c r="D3534" s="227" t="s">
        <v>248</v>
      </c>
      <c r="E3534" s="257" t="s">
        <v>19</v>
      </c>
      <c r="F3534" s="258" t="s">
        <v>253</v>
      </c>
      <c r="G3534" s="256"/>
      <c r="H3534" s="259">
        <v>227.47</v>
      </c>
      <c r="I3534" s="260"/>
      <c r="J3534" s="256"/>
      <c r="K3534" s="256"/>
      <c r="L3534" s="261"/>
      <c r="M3534" s="262"/>
      <c r="N3534" s="263"/>
      <c r="O3534" s="263"/>
      <c r="P3534" s="263"/>
      <c r="Q3534" s="263"/>
      <c r="R3534" s="263"/>
      <c r="S3534" s="263"/>
      <c r="T3534" s="264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65" t="s">
        <v>248</v>
      </c>
      <c r="AU3534" s="265" t="s">
        <v>78</v>
      </c>
      <c r="AV3534" s="15" t="s">
        <v>244</v>
      </c>
      <c r="AW3534" s="15" t="s">
        <v>32</v>
      </c>
      <c r="AX3534" s="15" t="s">
        <v>76</v>
      </c>
      <c r="AY3534" s="265" t="s">
        <v>238</v>
      </c>
    </row>
    <row r="3535" s="2" customFormat="1" ht="24.15" customHeight="1">
      <c r="A3535" s="39"/>
      <c r="B3535" s="40"/>
      <c r="C3535" s="214" t="s">
        <v>3043</v>
      </c>
      <c r="D3535" s="214" t="s">
        <v>240</v>
      </c>
      <c r="E3535" s="215" t="s">
        <v>3044</v>
      </c>
      <c r="F3535" s="216" t="s">
        <v>3045</v>
      </c>
      <c r="G3535" s="217" t="s">
        <v>112</v>
      </c>
      <c r="H3535" s="218">
        <v>569.87</v>
      </c>
      <c r="I3535" s="219"/>
      <c r="J3535" s="220">
        <f>ROUND(I3535*H3535,2)</f>
        <v>0</v>
      </c>
      <c r="K3535" s="216" t="s">
        <v>243</v>
      </c>
      <c r="L3535" s="45"/>
      <c r="M3535" s="221" t="s">
        <v>19</v>
      </c>
      <c r="N3535" s="222" t="s">
        <v>40</v>
      </c>
      <c r="O3535" s="85"/>
      <c r="P3535" s="223">
        <f>O3535*H3535</f>
        <v>0</v>
      </c>
      <c r="Q3535" s="223">
        <v>0</v>
      </c>
      <c r="R3535" s="223">
        <f>Q3535*H3535</f>
        <v>0</v>
      </c>
      <c r="S3535" s="223">
        <v>0.0025000000000000001</v>
      </c>
      <c r="T3535" s="224">
        <f>S3535*H3535</f>
        <v>1.4246750000000001</v>
      </c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39"/>
      <c r="AE3535" s="39"/>
      <c r="AR3535" s="225" t="s">
        <v>295</v>
      </c>
      <c r="AT3535" s="225" t="s">
        <v>240</v>
      </c>
      <c r="AU3535" s="225" t="s">
        <v>78</v>
      </c>
      <c r="AY3535" s="18" t="s">
        <v>238</v>
      </c>
      <c r="BE3535" s="226">
        <f>IF(N3535="základní",J3535,0)</f>
        <v>0</v>
      </c>
      <c r="BF3535" s="226">
        <f>IF(N3535="snížená",J3535,0)</f>
        <v>0</v>
      </c>
      <c r="BG3535" s="226">
        <f>IF(N3535="zákl. přenesená",J3535,0)</f>
        <v>0</v>
      </c>
      <c r="BH3535" s="226">
        <f>IF(N3535="sníž. přenesená",J3535,0)</f>
        <v>0</v>
      </c>
      <c r="BI3535" s="226">
        <f>IF(N3535="nulová",J3535,0)</f>
        <v>0</v>
      </c>
      <c r="BJ3535" s="18" t="s">
        <v>76</v>
      </c>
      <c r="BK3535" s="226">
        <f>ROUND(I3535*H3535,2)</f>
        <v>0</v>
      </c>
      <c r="BL3535" s="18" t="s">
        <v>295</v>
      </c>
      <c r="BM3535" s="225" t="s">
        <v>3046</v>
      </c>
    </row>
    <row r="3536" s="2" customFormat="1">
      <c r="A3536" s="39"/>
      <c r="B3536" s="40"/>
      <c r="C3536" s="41"/>
      <c r="D3536" s="227" t="s">
        <v>245</v>
      </c>
      <c r="E3536" s="41"/>
      <c r="F3536" s="228" t="s">
        <v>3045</v>
      </c>
      <c r="G3536" s="41"/>
      <c r="H3536" s="41"/>
      <c r="I3536" s="229"/>
      <c r="J3536" s="41"/>
      <c r="K3536" s="41"/>
      <c r="L3536" s="45"/>
      <c r="M3536" s="230"/>
      <c r="N3536" s="231"/>
      <c r="O3536" s="85"/>
      <c r="P3536" s="85"/>
      <c r="Q3536" s="85"/>
      <c r="R3536" s="85"/>
      <c r="S3536" s="85"/>
      <c r="T3536" s="86"/>
      <c r="U3536" s="39"/>
      <c r="V3536" s="39"/>
      <c r="W3536" s="39"/>
      <c r="X3536" s="39"/>
      <c r="Y3536" s="39"/>
      <c r="Z3536" s="39"/>
      <c r="AA3536" s="39"/>
      <c r="AB3536" s="39"/>
      <c r="AC3536" s="39"/>
      <c r="AD3536" s="39"/>
      <c r="AE3536" s="39"/>
      <c r="AT3536" s="18" t="s">
        <v>245</v>
      </c>
      <c r="AU3536" s="18" t="s">
        <v>78</v>
      </c>
    </row>
    <row r="3537" s="2" customFormat="1">
      <c r="A3537" s="39"/>
      <c r="B3537" s="40"/>
      <c r="C3537" s="41"/>
      <c r="D3537" s="232" t="s">
        <v>246</v>
      </c>
      <c r="E3537" s="41"/>
      <c r="F3537" s="233" t="s">
        <v>3047</v>
      </c>
      <c r="G3537" s="41"/>
      <c r="H3537" s="41"/>
      <c r="I3537" s="229"/>
      <c r="J3537" s="41"/>
      <c r="K3537" s="41"/>
      <c r="L3537" s="45"/>
      <c r="M3537" s="230"/>
      <c r="N3537" s="231"/>
      <c r="O3537" s="85"/>
      <c r="P3537" s="85"/>
      <c r="Q3537" s="85"/>
      <c r="R3537" s="85"/>
      <c r="S3537" s="85"/>
      <c r="T3537" s="86"/>
      <c r="U3537" s="39"/>
      <c r="V3537" s="39"/>
      <c r="W3537" s="39"/>
      <c r="X3537" s="39"/>
      <c r="Y3537" s="39"/>
      <c r="Z3537" s="39"/>
      <c r="AA3537" s="39"/>
      <c r="AB3537" s="39"/>
      <c r="AC3537" s="39"/>
      <c r="AD3537" s="39"/>
      <c r="AE3537" s="39"/>
      <c r="AT3537" s="18" t="s">
        <v>246</v>
      </c>
      <c r="AU3537" s="18" t="s">
        <v>78</v>
      </c>
    </row>
    <row r="3538" s="13" customFormat="1">
      <c r="A3538" s="13"/>
      <c r="B3538" s="234"/>
      <c r="C3538" s="235"/>
      <c r="D3538" s="227" t="s">
        <v>248</v>
      </c>
      <c r="E3538" s="236" t="s">
        <v>19</v>
      </c>
      <c r="F3538" s="237" t="s">
        <v>262</v>
      </c>
      <c r="G3538" s="235"/>
      <c r="H3538" s="236" t="s">
        <v>19</v>
      </c>
      <c r="I3538" s="238"/>
      <c r="J3538" s="235"/>
      <c r="K3538" s="235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248</v>
      </c>
      <c r="AU3538" s="243" t="s">
        <v>78</v>
      </c>
      <c r="AV3538" s="13" t="s">
        <v>76</v>
      </c>
      <c r="AW3538" s="13" t="s">
        <v>32</v>
      </c>
      <c r="AX3538" s="13" t="s">
        <v>69</v>
      </c>
      <c r="AY3538" s="243" t="s">
        <v>238</v>
      </c>
    </row>
    <row r="3539" s="14" customFormat="1">
      <c r="A3539" s="14"/>
      <c r="B3539" s="244"/>
      <c r="C3539" s="245"/>
      <c r="D3539" s="227" t="s">
        <v>248</v>
      </c>
      <c r="E3539" s="246" t="s">
        <v>19</v>
      </c>
      <c r="F3539" s="247" t="s">
        <v>1289</v>
      </c>
      <c r="G3539" s="245"/>
      <c r="H3539" s="248">
        <v>3.3799999999999999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248</v>
      </c>
      <c r="AU3539" s="254" t="s">
        <v>78</v>
      </c>
      <c r="AV3539" s="14" t="s">
        <v>78</v>
      </c>
      <c r="AW3539" s="14" t="s">
        <v>32</v>
      </c>
      <c r="AX3539" s="14" t="s">
        <v>69</v>
      </c>
      <c r="AY3539" s="254" t="s">
        <v>238</v>
      </c>
    </row>
    <row r="3540" s="14" customFormat="1">
      <c r="A3540" s="14"/>
      <c r="B3540" s="244"/>
      <c r="C3540" s="245"/>
      <c r="D3540" s="227" t="s">
        <v>248</v>
      </c>
      <c r="E3540" s="246" t="s">
        <v>19</v>
      </c>
      <c r="F3540" s="247" t="s">
        <v>1290</v>
      </c>
      <c r="G3540" s="245"/>
      <c r="H3540" s="248">
        <v>51.25</v>
      </c>
      <c r="I3540" s="249"/>
      <c r="J3540" s="245"/>
      <c r="K3540" s="245"/>
      <c r="L3540" s="250"/>
      <c r="M3540" s="251"/>
      <c r="N3540" s="252"/>
      <c r="O3540" s="252"/>
      <c r="P3540" s="252"/>
      <c r="Q3540" s="252"/>
      <c r="R3540" s="252"/>
      <c r="S3540" s="252"/>
      <c r="T3540" s="253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4" t="s">
        <v>248</v>
      </c>
      <c r="AU3540" s="254" t="s">
        <v>78</v>
      </c>
      <c r="AV3540" s="14" t="s">
        <v>78</v>
      </c>
      <c r="AW3540" s="14" t="s">
        <v>32</v>
      </c>
      <c r="AX3540" s="14" t="s">
        <v>69</v>
      </c>
      <c r="AY3540" s="254" t="s">
        <v>238</v>
      </c>
    </row>
    <row r="3541" s="14" customFormat="1">
      <c r="A3541" s="14"/>
      <c r="B3541" s="244"/>
      <c r="C3541" s="245"/>
      <c r="D3541" s="227" t="s">
        <v>248</v>
      </c>
      <c r="E3541" s="246" t="s">
        <v>19</v>
      </c>
      <c r="F3541" s="247" t="s">
        <v>763</v>
      </c>
      <c r="G3541" s="245"/>
      <c r="H3541" s="248">
        <v>15.41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248</v>
      </c>
      <c r="AU3541" s="254" t="s">
        <v>78</v>
      </c>
      <c r="AV3541" s="14" t="s">
        <v>78</v>
      </c>
      <c r="AW3541" s="14" t="s">
        <v>32</v>
      </c>
      <c r="AX3541" s="14" t="s">
        <v>69</v>
      </c>
      <c r="AY3541" s="254" t="s">
        <v>238</v>
      </c>
    </row>
    <row r="3542" s="14" customFormat="1">
      <c r="A3542" s="14"/>
      <c r="B3542" s="244"/>
      <c r="C3542" s="245"/>
      <c r="D3542" s="227" t="s">
        <v>248</v>
      </c>
      <c r="E3542" s="246" t="s">
        <v>19</v>
      </c>
      <c r="F3542" s="247" t="s">
        <v>766</v>
      </c>
      <c r="G3542" s="245"/>
      <c r="H3542" s="248">
        <v>14.810000000000001</v>
      </c>
      <c r="I3542" s="249"/>
      <c r="J3542" s="245"/>
      <c r="K3542" s="245"/>
      <c r="L3542" s="250"/>
      <c r="M3542" s="251"/>
      <c r="N3542" s="252"/>
      <c r="O3542" s="252"/>
      <c r="P3542" s="252"/>
      <c r="Q3542" s="252"/>
      <c r="R3542" s="252"/>
      <c r="S3542" s="252"/>
      <c r="T3542" s="253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4" t="s">
        <v>248</v>
      </c>
      <c r="AU3542" s="254" t="s">
        <v>78</v>
      </c>
      <c r="AV3542" s="14" t="s">
        <v>78</v>
      </c>
      <c r="AW3542" s="14" t="s">
        <v>32</v>
      </c>
      <c r="AX3542" s="14" t="s">
        <v>69</v>
      </c>
      <c r="AY3542" s="254" t="s">
        <v>238</v>
      </c>
    </row>
    <row r="3543" s="14" customFormat="1">
      <c r="A3543" s="14"/>
      <c r="B3543" s="244"/>
      <c r="C3543" s="245"/>
      <c r="D3543" s="227" t="s">
        <v>248</v>
      </c>
      <c r="E3543" s="246" t="s">
        <v>19</v>
      </c>
      <c r="F3543" s="247" t="s">
        <v>767</v>
      </c>
      <c r="G3543" s="245"/>
      <c r="H3543" s="248">
        <v>32.479999999999997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248</v>
      </c>
      <c r="AU3543" s="254" t="s">
        <v>78</v>
      </c>
      <c r="AV3543" s="14" t="s">
        <v>78</v>
      </c>
      <c r="AW3543" s="14" t="s">
        <v>32</v>
      </c>
      <c r="AX3543" s="14" t="s">
        <v>69</v>
      </c>
      <c r="AY3543" s="254" t="s">
        <v>238</v>
      </c>
    </row>
    <row r="3544" s="14" customFormat="1">
      <c r="A3544" s="14"/>
      <c r="B3544" s="244"/>
      <c r="C3544" s="245"/>
      <c r="D3544" s="227" t="s">
        <v>248</v>
      </c>
      <c r="E3544" s="246" t="s">
        <v>19</v>
      </c>
      <c r="F3544" s="247" t="s">
        <v>1291</v>
      </c>
      <c r="G3544" s="245"/>
      <c r="H3544" s="248">
        <v>26.510000000000002</v>
      </c>
      <c r="I3544" s="249"/>
      <c r="J3544" s="245"/>
      <c r="K3544" s="245"/>
      <c r="L3544" s="250"/>
      <c r="M3544" s="251"/>
      <c r="N3544" s="252"/>
      <c r="O3544" s="252"/>
      <c r="P3544" s="252"/>
      <c r="Q3544" s="252"/>
      <c r="R3544" s="252"/>
      <c r="S3544" s="252"/>
      <c r="T3544" s="253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4" t="s">
        <v>248</v>
      </c>
      <c r="AU3544" s="254" t="s">
        <v>78</v>
      </c>
      <c r="AV3544" s="14" t="s">
        <v>78</v>
      </c>
      <c r="AW3544" s="14" t="s">
        <v>32</v>
      </c>
      <c r="AX3544" s="14" t="s">
        <v>69</v>
      </c>
      <c r="AY3544" s="254" t="s">
        <v>238</v>
      </c>
    </row>
    <row r="3545" s="14" customFormat="1">
      <c r="A3545" s="14"/>
      <c r="B3545" s="244"/>
      <c r="C3545" s="245"/>
      <c r="D3545" s="227" t="s">
        <v>248</v>
      </c>
      <c r="E3545" s="246" t="s">
        <v>19</v>
      </c>
      <c r="F3545" s="247" t="s">
        <v>1292</v>
      </c>
      <c r="G3545" s="245"/>
      <c r="H3545" s="248">
        <v>6.5300000000000002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248</v>
      </c>
      <c r="AU3545" s="254" t="s">
        <v>78</v>
      </c>
      <c r="AV3545" s="14" t="s">
        <v>78</v>
      </c>
      <c r="AW3545" s="14" t="s">
        <v>32</v>
      </c>
      <c r="AX3545" s="14" t="s">
        <v>69</v>
      </c>
      <c r="AY3545" s="254" t="s">
        <v>238</v>
      </c>
    </row>
    <row r="3546" s="14" customFormat="1">
      <c r="A3546" s="14"/>
      <c r="B3546" s="244"/>
      <c r="C3546" s="245"/>
      <c r="D3546" s="227" t="s">
        <v>248</v>
      </c>
      <c r="E3546" s="246" t="s">
        <v>19</v>
      </c>
      <c r="F3546" s="247" t="s">
        <v>1293</v>
      </c>
      <c r="G3546" s="245"/>
      <c r="H3546" s="248">
        <v>4.5999999999999996</v>
      </c>
      <c r="I3546" s="249"/>
      <c r="J3546" s="245"/>
      <c r="K3546" s="245"/>
      <c r="L3546" s="250"/>
      <c r="M3546" s="251"/>
      <c r="N3546" s="252"/>
      <c r="O3546" s="252"/>
      <c r="P3546" s="252"/>
      <c r="Q3546" s="252"/>
      <c r="R3546" s="252"/>
      <c r="S3546" s="252"/>
      <c r="T3546" s="253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4" t="s">
        <v>248</v>
      </c>
      <c r="AU3546" s="254" t="s">
        <v>78</v>
      </c>
      <c r="AV3546" s="14" t="s">
        <v>78</v>
      </c>
      <c r="AW3546" s="14" t="s">
        <v>32</v>
      </c>
      <c r="AX3546" s="14" t="s">
        <v>69</v>
      </c>
      <c r="AY3546" s="254" t="s">
        <v>238</v>
      </c>
    </row>
    <row r="3547" s="14" customFormat="1">
      <c r="A3547" s="14"/>
      <c r="B3547" s="244"/>
      <c r="C3547" s="245"/>
      <c r="D3547" s="227" t="s">
        <v>248</v>
      </c>
      <c r="E3547" s="246" t="s">
        <v>19</v>
      </c>
      <c r="F3547" s="247" t="s">
        <v>1294</v>
      </c>
      <c r="G3547" s="245"/>
      <c r="H3547" s="248">
        <v>4.5999999999999996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248</v>
      </c>
      <c r="AU3547" s="254" t="s">
        <v>78</v>
      </c>
      <c r="AV3547" s="14" t="s">
        <v>78</v>
      </c>
      <c r="AW3547" s="14" t="s">
        <v>32</v>
      </c>
      <c r="AX3547" s="14" t="s">
        <v>69</v>
      </c>
      <c r="AY3547" s="254" t="s">
        <v>238</v>
      </c>
    </row>
    <row r="3548" s="14" customFormat="1">
      <c r="A3548" s="14"/>
      <c r="B3548" s="244"/>
      <c r="C3548" s="245"/>
      <c r="D3548" s="227" t="s">
        <v>248</v>
      </c>
      <c r="E3548" s="246" t="s">
        <v>19</v>
      </c>
      <c r="F3548" s="247" t="s">
        <v>1295</v>
      </c>
      <c r="G3548" s="245"/>
      <c r="H3548" s="248">
        <v>9.7300000000000004</v>
      </c>
      <c r="I3548" s="249"/>
      <c r="J3548" s="245"/>
      <c r="K3548" s="245"/>
      <c r="L3548" s="250"/>
      <c r="M3548" s="251"/>
      <c r="N3548" s="252"/>
      <c r="O3548" s="252"/>
      <c r="P3548" s="252"/>
      <c r="Q3548" s="252"/>
      <c r="R3548" s="252"/>
      <c r="S3548" s="252"/>
      <c r="T3548" s="253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4" t="s">
        <v>248</v>
      </c>
      <c r="AU3548" s="254" t="s">
        <v>78</v>
      </c>
      <c r="AV3548" s="14" t="s">
        <v>78</v>
      </c>
      <c r="AW3548" s="14" t="s">
        <v>32</v>
      </c>
      <c r="AX3548" s="14" t="s">
        <v>69</v>
      </c>
      <c r="AY3548" s="254" t="s">
        <v>238</v>
      </c>
    </row>
    <row r="3549" s="14" customFormat="1">
      <c r="A3549" s="14"/>
      <c r="B3549" s="244"/>
      <c r="C3549" s="245"/>
      <c r="D3549" s="227" t="s">
        <v>248</v>
      </c>
      <c r="E3549" s="246" t="s">
        <v>19</v>
      </c>
      <c r="F3549" s="247" t="s">
        <v>1296</v>
      </c>
      <c r="G3549" s="245"/>
      <c r="H3549" s="248">
        <v>8.4499999999999993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248</v>
      </c>
      <c r="AU3549" s="254" t="s">
        <v>78</v>
      </c>
      <c r="AV3549" s="14" t="s">
        <v>78</v>
      </c>
      <c r="AW3549" s="14" t="s">
        <v>32</v>
      </c>
      <c r="AX3549" s="14" t="s">
        <v>69</v>
      </c>
      <c r="AY3549" s="254" t="s">
        <v>238</v>
      </c>
    </row>
    <row r="3550" s="14" customFormat="1">
      <c r="A3550" s="14"/>
      <c r="B3550" s="244"/>
      <c r="C3550" s="245"/>
      <c r="D3550" s="227" t="s">
        <v>248</v>
      </c>
      <c r="E3550" s="246" t="s">
        <v>19</v>
      </c>
      <c r="F3550" s="247" t="s">
        <v>1297</v>
      </c>
      <c r="G3550" s="245"/>
      <c r="H3550" s="248">
        <v>1.4299999999999999</v>
      </c>
      <c r="I3550" s="249"/>
      <c r="J3550" s="245"/>
      <c r="K3550" s="245"/>
      <c r="L3550" s="250"/>
      <c r="M3550" s="251"/>
      <c r="N3550" s="252"/>
      <c r="O3550" s="252"/>
      <c r="P3550" s="252"/>
      <c r="Q3550" s="252"/>
      <c r="R3550" s="252"/>
      <c r="S3550" s="252"/>
      <c r="T3550" s="253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4" t="s">
        <v>248</v>
      </c>
      <c r="AU3550" s="254" t="s">
        <v>78</v>
      </c>
      <c r="AV3550" s="14" t="s">
        <v>78</v>
      </c>
      <c r="AW3550" s="14" t="s">
        <v>32</v>
      </c>
      <c r="AX3550" s="14" t="s">
        <v>69</v>
      </c>
      <c r="AY3550" s="254" t="s">
        <v>238</v>
      </c>
    </row>
    <row r="3551" s="14" customFormat="1">
      <c r="A3551" s="14"/>
      <c r="B3551" s="244"/>
      <c r="C3551" s="245"/>
      <c r="D3551" s="227" t="s">
        <v>248</v>
      </c>
      <c r="E3551" s="246" t="s">
        <v>19</v>
      </c>
      <c r="F3551" s="247" t="s">
        <v>1298</v>
      </c>
      <c r="G3551" s="245"/>
      <c r="H3551" s="248">
        <v>32.189999999999998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248</v>
      </c>
      <c r="AU3551" s="254" t="s">
        <v>78</v>
      </c>
      <c r="AV3551" s="14" t="s">
        <v>78</v>
      </c>
      <c r="AW3551" s="14" t="s">
        <v>32</v>
      </c>
      <c r="AX3551" s="14" t="s">
        <v>69</v>
      </c>
      <c r="AY3551" s="254" t="s">
        <v>238</v>
      </c>
    </row>
    <row r="3552" s="14" customFormat="1">
      <c r="A3552" s="14"/>
      <c r="B3552" s="244"/>
      <c r="C3552" s="245"/>
      <c r="D3552" s="227" t="s">
        <v>248</v>
      </c>
      <c r="E3552" s="246" t="s">
        <v>19</v>
      </c>
      <c r="F3552" s="247" t="s">
        <v>1299</v>
      </c>
      <c r="G3552" s="245"/>
      <c r="H3552" s="248">
        <v>12.210000000000001</v>
      </c>
      <c r="I3552" s="249"/>
      <c r="J3552" s="245"/>
      <c r="K3552" s="245"/>
      <c r="L3552" s="250"/>
      <c r="M3552" s="251"/>
      <c r="N3552" s="252"/>
      <c r="O3552" s="252"/>
      <c r="P3552" s="252"/>
      <c r="Q3552" s="252"/>
      <c r="R3552" s="252"/>
      <c r="S3552" s="252"/>
      <c r="T3552" s="253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4" t="s">
        <v>248</v>
      </c>
      <c r="AU3552" s="254" t="s">
        <v>78</v>
      </c>
      <c r="AV3552" s="14" t="s">
        <v>78</v>
      </c>
      <c r="AW3552" s="14" t="s">
        <v>32</v>
      </c>
      <c r="AX3552" s="14" t="s">
        <v>69</v>
      </c>
      <c r="AY3552" s="254" t="s">
        <v>238</v>
      </c>
    </row>
    <row r="3553" s="14" customFormat="1">
      <c r="A3553" s="14"/>
      <c r="B3553" s="244"/>
      <c r="C3553" s="245"/>
      <c r="D3553" s="227" t="s">
        <v>248</v>
      </c>
      <c r="E3553" s="246" t="s">
        <v>19</v>
      </c>
      <c r="F3553" s="247" t="s">
        <v>3048</v>
      </c>
      <c r="G3553" s="245"/>
      <c r="H3553" s="248">
        <v>3.1499999999999999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248</v>
      </c>
      <c r="AU3553" s="254" t="s">
        <v>78</v>
      </c>
      <c r="AV3553" s="14" t="s">
        <v>78</v>
      </c>
      <c r="AW3553" s="14" t="s">
        <v>32</v>
      </c>
      <c r="AX3553" s="14" t="s">
        <v>69</v>
      </c>
      <c r="AY3553" s="254" t="s">
        <v>238</v>
      </c>
    </row>
    <row r="3554" s="14" customFormat="1">
      <c r="A3554" s="14"/>
      <c r="B3554" s="244"/>
      <c r="C3554" s="245"/>
      <c r="D3554" s="227" t="s">
        <v>248</v>
      </c>
      <c r="E3554" s="246" t="s">
        <v>19</v>
      </c>
      <c r="F3554" s="247" t="s">
        <v>1300</v>
      </c>
      <c r="G3554" s="245"/>
      <c r="H3554" s="248">
        <v>17.84</v>
      </c>
      <c r="I3554" s="249"/>
      <c r="J3554" s="245"/>
      <c r="K3554" s="245"/>
      <c r="L3554" s="250"/>
      <c r="M3554" s="251"/>
      <c r="N3554" s="252"/>
      <c r="O3554" s="252"/>
      <c r="P3554" s="252"/>
      <c r="Q3554" s="252"/>
      <c r="R3554" s="252"/>
      <c r="S3554" s="252"/>
      <c r="T3554" s="253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4" t="s">
        <v>248</v>
      </c>
      <c r="AU3554" s="254" t="s">
        <v>78</v>
      </c>
      <c r="AV3554" s="14" t="s">
        <v>78</v>
      </c>
      <c r="AW3554" s="14" t="s">
        <v>32</v>
      </c>
      <c r="AX3554" s="14" t="s">
        <v>69</v>
      </c>
      <c r="AY3554" s="254" t="s">
        <v>238</v>
      </c>
    </row>
    <row r="3555" s="14" customFormat="1">
      <c r="A3555" s="14"/>
      <c r="B3555" s="244"/>
      <c r="C3555" s="245"/>
      <c r="D3555" s="227" t="s">
        <v>248</v>
      </c>
      <c r="E3555" s="246" t="s">
        <v>19</v>
      </c>
      <c r="F3555" s="247" t="s">
        <v>1301</v>
      </c>
      <c r="G3555" s="245"/>
      <c r="H3555" s="248">
        <v>17.260000000000002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248</v>
      </c>
      <c r="AU3555" s="254" t="s">
        <v>78</v>
      </c>
      <c r="AV3555" s="14" t="s">
        <v>78</v>
      </c>
      <c r="AW3555" s="14" t="s">
        <v>32</v>
      </c>
      <c r="AX3555" s="14" t="s">
        <v>69</v>
      </c>
      <c r="AY3555" s="254" t="s">
        <v>238</v>
      </c>
    </row>
    <row r="3556" s="14" customFormat="1">
      <c r="A3556" s="14"/>
      <c r="B3556" s="244"/>
      <c r="C3556" s="245"/>
      <c r="D3556" s="227" t="s">
        <v>248</v>
      </c>
      <c r="E3556" s="246" t="s">
        <v>19</v>
      </c>
      <c r="F3556" s="247" t="s">
        <v>1302</v>
      </c>
      <c r="G3556" s="245"/>
      <c r="H3556" s="248">
        <v>36.399999999999999</v>
      </c>
      <c r="I3556" s="249"/>
      <c r="J3556" s="245"/>
      <c r="K3556" s="245"/>
      <c r="L3556" s="250"/>
      <c r="M3556" s="251"/>
      <c r="N3556" s="252"/>
      <c r="O3556" s="252"/>
      <c r="P3556" s="252"/>
      <c r="Q3556" s="252"/>
      <c r="R3556" s="252"/>
      <c r="S3556" s="252"/>
      <c r="T3556" s="253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4" t="s">
        <v>248</v>
      </c>
      <c r="AU3556" s="254" t="s">
        <v>78</v>
      </c>
      <c r="AV3556" s="14" t="s">
        <v>78</v>
      </c>
      <c r="AW3556" s="14" t="s">
        <v>32</v>
      </c>
      <c r="AX3556" s="14" t="s">
        <v>69</v>
      </c>
      <c r="AY3556" s="254" t="s">
        <v>238</v>
      </c>
    </row>
    <row r="3557" s="16" customFormat="1">
      <c r="A3557" s="16"/>
      <c r="B3557" s="266"/>
      <c r="C3557" s="267"/>
      <c r="D3557" s="227" t="s">
        <v>248</v>
      </c>
      <c r="E3557" s="268" t="s">
        <v>19</v>
      </c>
      <c r="F3557" s="269" t="s">
        <v>264</v>
      </c>
      <c r="G3557" s="267"/>
      <c r="H3557" s="270">
        <v>298.23000000000002</v>
      </c>
      <c r="I3557" s="271"/>
      <c r="J3557" s="267"/>
      <c r="K3557" s="267"/>
      <c r="L3557" s="272"/>
      <c r="M3557" s="273"/>
      <c r="N3557" s="274"/>
      <c r="O3557" s="274"/>
      <c r="P3557" s="274"/>
      <c r="Q3557" s="274"/>
      <c r="R3557" s="274"/>
      <c r="S3557" s="274"/>
      <c r="T3557" s="275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T3557" s="276" t="s">
        <v>248</v>
      </c>
      <c r="AU3557" s="276" t="s">
        <v>78</v>
      </c>
      <c r="AV3557" s="16" t="s">
        <v>109</v>
      </c>
      <c r="AW3557" s="16" t="s">
        <v>32</v>
      </c>
      <c r="AX3557" s="16" t="s">
        <v>69</v>
      </c>
      <c r="AY3557" s="276" t="s">
        <v>238</v>
      </c>
    </row>
    <row r="3558" s="13" customFormat="1">
      <c r="A3558" s="13"/>
      <c r="B3558" s="234"/>
      <c r="C3558" s="235"/>
      <c r="D3558" s="227" t="s">
        <v>248</v>
      </c>
      <c r="E3558" s="236" t="s">
        <v>19</v>
      </c>
      <c r="F3558" s="237" t="s">
        <v>774</v>
      </c>
      <c r="G3558" s="235"/>
      <c r="H3558" s="236" t="s">
        <v>19</v>
      </c>
      <c r="I3558" s="238"/>
      <c r="J3558" s="235"/>
      <c r="K3558" s="235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248</v>
      </c>
      <c r="AU3558" s="243" t="s">
        <v>78</v>
      </c>
      <c r="AV3558" s="13" t="s">
        <v>76</v>
      </c>
      <c r="AW3558" s="13" t="s">
        <v>32</v>
      </c>
      <c r="AX3558" s="13" t="s">
        <v>69</v>
      </c>
      <c r="AY3558" s="243" t="s">
        <v>238</v>
      </c>
    </row>
    <row r="3559" s="14" customFormat="1">
      <c r="A3559" s="14"/>
      <c r="B3559" s="244"/>
      <c r="C3559" s="245"/>
      <c r="D3559" s="227" t="s">
        <v>248</v>
      </c>
      <c r="E3559" s="246" t="s">
        <v>19</v>
      </c>
      <c r="F3559" s="247" t="s">
        <v>1304</v>
      </c>
      <c r="G3559" s="245"/>
      <c r="H3559" s="248">
        <v>19.050000000000001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248</v>
      </c>
      <c r="AU3559" s="254" t="s">
        <v>78</v>
      </c>
      <c r="AV3559" s="14" t="s">
        <v>78</v>
      </c>
      <c r="AW3559" s="14" t="s">
        <v>32</v>
      </c>
      <c r="AX3559" s="14" t="s">
        <v>69</v>
      </c>
      <c r="AY3559" s="254" t="s">
        <v>238</v>
      </c>
    </row>
    <row r="3560" s="14" customFormat="1">
      <c r="A3560" s="14"/>
      <c r="B3560" s="244"/>
      <c r="C3560" s="245"/>
      <c r="D3560" s="227" t="s">
        <v>248</v>
      </c>
      <c r="E3560" s="246" t="s">
        <v>19</v>
      </c>
      <c r="F3560" s="247" t="s">
        <v>3049</v>
      </c>
      <c r="G3560" s="245"/>
      <c r="H3560" s="248">
        <v>8.1950000000000003</v>
      </c>
      <c r="I3560" s="249"/>
      <c r="J3560" s="245"/>
      <c r="K3560" s="245"/>
      <c r="L3560" s="250"/>
      <c r="M3560" s="251"/>
      <c r="N3560" s="252"/>
      <c r="O3560" s="252"/>
      <c r="P3560" s="252"/>
      <c r="Q3560" s="252"/>
      <c r="R3560" s="252"/>
      <c r="S3560" s="252"/>
      <c r="T3560" s="253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4" t="s">
        <v>248</v>
      </c>
      <c r="AU3560" s="254" t="s">
        <v>78</v>
      </c>
      <c r="AV3560" s="14" t="s">
        <v>78</v>
      </c>
      <c r="AW3560" s="14" t="s">
        <v>32</v>
      </c>
      <c r="AX3560" s="14" t="s">
        <v>69</v>
      </c>
      <c r="AY3560" s="254" t="s">
        <v>238</v>
      </c>
    </row>
    <row r="3561" s="14" customFormat="1">
      <c r="A3561" s="14"/>
      <c r="B3561" s="244"/>
      <c r="C3561" s="245"/>
      <c r="D3561" s="227" t="s">
        <v>248</v>
      </c>
      <c r="E3561" s="246" t="s">
        <v>19</v>
      </c>
      <c r="F3561" s="247" t="s">
        <v>1305</v>
      </c>
      <c r="G3561" s="245"/>
      <c r="H3561" s="248">
        <v>36.299999999999997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248</v>
      </c>
      <c r="AU3561" s="254" t="s">
        <v>78</v>
      </c>
      <c r="AV3561" s="14" t="s">
        <v>78</v>
      </c>
      <c r="AW3561" s="14" t="s">
        <v>32</v>
      </c>
      <c r="AX3561" s="14" t="s">
        <v>69</v>
      </c>
      <c r="AY3561" s="254" t="s">
        <v>238</v>
      </c>
    </row>
    <row r="3562" s="14" customFormat="1">
      <c r="A3562" s="14"/>
      <c r="B3562" s="244"/>
      <c r="C3562" s="245"/>
      <c r="D3562" s="227" t="s">
        <v>248</v>
      </c>
      <c r="E3562" s="246" t="s">
        <v>19</v>
      </c>
      <c r="F3562" s="247" t="s">
        <v>1306</v>
      </c>
      <c r="G3562" s="245"/>
      <c r="H3562" s="248">
        <v>37.020000000000003</v>
      </c>
      <c r="I3562" s="249"/>
      <c r="J3562" s="245"/>
      <c r="K3562" s="245"/>
      <c r="L3562" s="250"/>
      <c r="M3562" s="251"/>
      <c r="N3562" s="252"/>
      <c r="O3562" s="252"/>
      <c r="P3562" s="252"/>
      <c r="Q3562" s="252"/>
      <c r="R3562" s="252"/>
      <c r="S3562" s="252"/>
      <c r="T3562" s="253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4" t="s">
        <v>248</v>
      </c>
      <c r="AU3562" s="254" t="s">
        <v>78</v>
      </c>
      <c r="AV3562" s="14" t="s">
        <v>78</v>
      </c>
      <c r="AW3562" s="14" t="s">
        <v>32</v>
      </c>
      <c r="AX3562" s="14" t="s">
        <v>69</v>
      </c>
      <c r="AY3562" s="254" t="s">
        <v>238</v>
      </c>
    </row>
    <row r="3563" s="14" customFormat="1">
      <c r="A3563" s="14"/>
      <c r="B3563" s="244"/>
      <c r="C3563" s="245"/>
      <c r="D3563" s="227" t="s">
        <v>248</v>
      </c>
      <c r="E3563" s="246" t="s">
        <v>19</v>
      </c>
      <c r="F3563" s="247" t="s">
        <v>1307</v>
      </c>
      <c r="G3563" s="245"/>
      <c r="H3563" s="248">
        <v>35.880000000000003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248</v>
      </c>
      <c r="AU3563" s="254" t="s">
        <v>78</v>
      </c>
      <c r="AV3563" s="14" t="s">
        <v>78</v>
      </c>
      <c r="AW3563" s="14" t="s">
        <v>32</v>
      </c>
      <c r="AX3563" s="14" t="s">
        <v>69</v>
      </c>
      <c r="AY3563" s="254" t="s">
        <v>238</v>
      </c>
    </row>
    <row r="3564" s="16" customFormat="1">
      <c r="A3564" s="16"/>
      <c r="B3564" s="266"/>
      <c r="C3564" s="267"/>
      <c r="D3564" s="227" t="s">
        <v>248</v>
      </c>
      <c r="E3564" s="268" t="s">
        <v>19</v>
      </c>
      <c r="F3564" s="269" t="s">
        <v>541</v>
      </c>
      <c r="G3564" s="267"/>
      <c r="H3564" s="270">
        <v>136.44499999999999</v>
      </c>
      <c r="I3564" s="271"/>
      <c r="J3564" s="267"/>
      <c r="K3564" s="267"/>
      <c r="L3564" s="272"/>
      <c r="M3564" s="273"/>
      <c r="N3564" s="274"/>
      <c r="O3564" s="274"/>
      <c r="P3564" s="274"/>
      <c r="Q3564" s="274"/>
      <c r="R3564" s="274"/>
      <c r="S3564" s="274"/>
      <c r="T3564" s="275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T3564" s="276" t="s">
        <v>248</v>
      </c>
      <c r="AU3564" s="276" t="s">
        <v>78</v>
      </c>
      <c r="AV3564" s="16" t="s">
        <v>109</v>
      </c>
      <c r="AW3564" s="16" t="s">
        <v>32</v>
      </c>
      <c r="AX3564" s="16" t="s">
        <v>69</v>
      </c>
      <c r="AY3564" s="276" t="s">
        <v>238</v>
      </c>
    </row>
    <row r="3565" s="13" customFormat="1">
      <c r="A3565" s="13"/>
      <c r="B3565" s="234"/>
      <c r="C3565" s="235"/>
      <c r="D3565" s="227" t="s">
        <v>248</v>
      </c>
      <c r="E3565" s="236" t="s">
        <v>19</v>
      </c>
      <c r="F3565" s="237" t="s">
        <v>779</v>
      </c>
      <c r="G3565" s="235"/>
      <c r="H3565" s="236" t="s">
        <v>19</v>
      </c>
      <c r="I3565" s="238"/>
      <c r="J3565" s="235"/>
      <c r="K3565" s="235"/>
      <c r="L3565" s="239"/>
      <c r="M3565" s="240"/>
      <c r="N3565" s="241"/>
      <c r="O3565" s="241"/>
      <c r="P3565" s="241"/>
      <c r="Q3565" s="241"/>
      <c r="R3565" s="241"/>
      <c r="S3565" s="241"/>
      <c r="T3565" s="242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3" t="s">
        <v>248</v>
      </c>
      <c r="AU3565" s="243" t="s">
        <v>78</v>
      </c>
      <c r="AV3565" s="13" t="s">
        <v>76</v>
      </c>
      <c r="AW3565" s="13" t="s">
        <v>32</v>
      </c>
      <c r="AX3565" s="13" t="s">
        <v>69</v>
      </c>
      <c r="AY3565" s="243" t="s">
        <v>238</v>
      </c>
    </row>
    <row r="3566" s="14" customFormat="1">
      <c r="A3566" s="14"/>
      <c r="B3566" s="244"/>
      <c r="C3566" s="245"/>
      <c r="D3566" s="227" t="s">
        <v>248</v>
      </c>
      <c r="E3566" s="246" t="s">
        <v>19</v>
      </c>
      <c r="F3566" s="247" t="s">
        <v>1308</v>
      </c>
      <c r="G3566" s="245"/>
      <c r="H3566" s="248">
        <v>16.289999999999999</v>
      </c>
      <c r="I3566" s="249"/>
      <c r="J3566" s="245"/>
      <c r="K3566" s="245"/>
      <c r="L3566" s="250"/>
      <c r="M3566" s="251"/>
      <c r="N3566" s="252"/>
      <c r="O3566" s="252"/>
      <c r="P3566" s="252"/>
      <c r="Q3566" s="252"/>
      <c r="R3566" s="252"/>
      <c r="S3566" s="252"/>
      <c r="T3566" s="253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4" t="s">
        <v>248</v>
      </c>
      <c r="AU3566" s="254" t="s">
        <v>78</v>
      </c>
      <c r="AV3566" s="14" t="s">
        <v>78</v>
      </c>
      <c r="AW3566" s="14" t="s">
        <v>32</v>
      </c>
      <c r="AX3566" s="14" t="s">
        <v>69</v>
      </c>
      <c r="AY3566" s="254" t="s">
        <v>238</v>
      </c>
    </row>
    <row r="3567" s="14" customFormat="1">
      <c r="A3567" s="14"/>
      <c r="B3567" s="244"/>
      <c r="C3567" s="245"/>
      <c r="D3567" s="227" t="s">
        <v>248</v>
      </c>
      <c r="E3567" s="246" t="s">
        <v>19</v>
      </c>
      <c r="F3567" s="247" t="s">
        <v>3050</v>
      </c>
      <c r="G3567" s="245"/>
      <c r="H3567" s="248">
        <v>4.2750000000000004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248</v>
      </c>
      <c r="AU3567" s="254" t="s">
        <v>78</v>
      </c>
      <c r="AV3567" s="14" t="s">
        <v>78</v>
      </c>
      <c r="AW3567" s="14" t="s">
        <v>32</v>
      </c>
      <c r="AX3567" s="14" t="s">
        <v>69</v>
      </c>
      <c r="AY3567" s="254" t="s">
        <v>238</v>
      </c>
    </row>
    <row r="3568" s="14" customFormat="1">
      <c r="A3568" s="14"/>
      <c r="B3568" s="244"/>
      <c r="C3568" s="245"/>
      <c r="D3568" s="227" t="s">
        <v>248</v>
      </c>
      <c r="E3568" s="246" t="s">
        <v>19</v>
      </c>
      <c r="F3568" s="247" t="s">
        <v>780</v>
      </c>
      <c r="G3568" s="245"/>
      <c r="H3568" s="248">
        <v>2.4900000000000002</v>
      </c>
      <c r="I3568" s="249"/>
      <c r="J3568" s="245"/>
      <c r="K3568" s="245"/>
      <c r="L3568" s="250"/>
      <c r="M3568" s="251"/>
      <c r="N3568" s="252"/>
      <c r="O3568" s="252"/>
      <c r="P3568" s="252"/>
      <c r="Q3568" s="252"/>
      <c r="R3568" s="252"/>
      <c r="S3568" s="252"/>
      <c r="T3568" s="253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4" t="s">
        <v>248</v>
      </c>
      <c r="AU3568" s="254" t="s">
        <v>78</v>
      </c>
      <c r="AV3568" s="14" t="s">
        <v>78</v>
      </c>
      <c r="AW3568" s="14" t="s">
        <v>32</v>
      </c>
      <c r="AX3568" s="14" t="s">
        <v>69</v>
      </c>
      <c r="AY3568" s="254" t="s">
        <v>238</v>
      </c>
    </row>
    <row r="3569" s="14" customFormat="1">
      <c r="A3569" s="14"/>
      <c r="B3569" s="244"/>
      <c r="C3569" s="245"/>
      <c r="D3569" s="227" t="s">
        <v>248</v>
      </c>
      <c r="E3569" s="246" t="s">
        <v>19</v>
      </c>
      <c r="F3569" s="247" t="s">
        <v>1309</v>
      </c>
      <c r="G3569" s="245"/>
      <c r="H3569" s="248">
        <v>2.9399999999999999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248</v>
      </c>
      <c r="AU3569" s="254" t="s">
        <v>78</v>
      </c>
      <c r="AV3569" s="14" t="s">
        <v>78</v>
      </c>
      <c r="AW3569" s="14" t="s">
        <v>32</v>
      </c>
      <c r="AX3569" s="14" t="s">
        <v>69</v>
      </c>
      <c r="AY3569" s="254" t="s">
        <v>238</v>
      </c>
    </row>
    <row r="3570" s="14" customFormat="1">
      <c r="A3570" s="14"/>
      <c r="B3570" s="244"/>
      <c r="C3570" s="245"/>
      <c r="D3570" s="227" t="s">
        <v>248</v>
      </c>
      <c r="E3570" s="246" t="s">
        <v>19</v>
      </c>
      <c r="F3570" s="247" t="s">
        <v>1310</v>
      </c>
      <c r="G3570" s="245"/>
      <c r="H3570" s="248">
        <v>35.880000000000003</v>
      </c>
      <c r="I3570" s="249"/>
      <c r="J3570" s="245"/>
      <c r="K3570" s="245"/>
      <c r="L3570" s="250"/>
      <c r="M3570" s="251"/>
      <c r="N3570" s="252"/>
      <c r="O3570" s="252"/>
      <c r="P3570" s="252"/>
      <c r="Q3570" s="252"/>
      <c r="R3570" s="252"/>
      <c r="S3570" s="252"/>
      <c r="T3570" s="253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4" t="s">
        <v>248</v>
      </c>
      <c r="AU3570" s="254" t="s">
        <v>78</v>
      </c>
      <c r="AV3570" s="14" t="s">
        <v>78</v>
      </c>
      <c r="AW3570" s="14" t="s">
        <v>32</v>
      </c>
      <c r="AX3570" s="14" t="s">
        <v>69</v>
      </c>
      <c r="AY3570" s="254" t="s">
        <v>238</v>
      </c>
    </row>
    <row r="3571" s="14" customFormat="1">
      <c r="A3571" s="14"/>
      <c r="B3571" s="244"/>
      <c r="C3571" s="245"/>
      <c r="D3571" s="227" t="s">
        <v>248</v>
      </c>
      <c r="E3571" s="246" t="s">
        <v>19</v>
      </c>
      <c r="F3571" s="247" t="s">
        <v>1311</v>
      </c>
      <c r="G3571" s="245"/>
      <c r="H3571" s="248">
        <v>37.439999999999998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248</v>
      </c>
      <c r="AU3571" s="254" t="s">
        <v>78</v>
      </c>
      <c r="AV3571" s="14" t="s">
        <v>78</v>
      </c>
      <c r="AW3571" s="14" t="s">
        <v>32</v>
      </c>
      <c r="AX3571" s="14" t="s">
        <v>69</v>
      </c>
      <c r="AY3571" s="254" t="s">
        <v>238</v>
      </c>
    </row>
    <row r="3572" s="14" customFormat="1">
      <c r="A3572" s="14"/>
      <c r="B3572" s="244"/>
      <c r="C3572" s="245"/>
      <c r="D3572" s="227" t="s">
        <v>248</v>
      </c>
      <c r="E3572" s="246" t="s">
        <v>19</v>
      </c>
      <c r="F3572" s="247" t="s">
        <v>1312</v>
      </c>
      <c r="G3572" s="245"/>
      <c r="H3572" s="248">
        <v>35.880000000000003</v>
      </c>
      <c r="I3572" s="249"/>
      <c r="J3572" s="245"/>
      <c r="K3572" s="245"/>
      <c r="L3572" s="250"/>
      <c r="M3572" s="251"/>
      <c r="N3572" s="252"/>
      <c r="O3572" s="252"/>
      <c r="P3572" s="252"/>
      <c r="Q3572" s="252"/>
      <c r="R3572" s="252"/>
      <c r="S3572" s="252"/>
      <c r="T3572" s="253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4" t="s">
        <v>248</v>
      </c>
      <c r="AU3572" s="254" t="s">
        <v>78</v>
      </c>
      <c r="AV3572" s="14" t="s">
        <v>78</v>
      </c>
      <c r="AW3572" s="14" t="s">
        <v>32</v>
      </c>
      <c r="AX3572" s="14" t="s">
        <v>69</v>
      </c>
      <c r="AY3572" s="254" t="s">
        <v>238</v>
      </c>
    </row>
    <row r="3573" s="16" customFormat="1">
      <c r="A3573" s="16"/>
      <c r="B3573" s="266"/>
      <c r="C3573" s="267"/>
      <c r="D3573" s="227" t="s">
        <v>248</v>
      </c>
      <c r="E3573" s="268" t="s">
        <v>19</v>
      </c>
      <c r="F3573" s="269" t="s">
        <v>550</v>
      </c>
      <c r="G3573" s="267"/>
      <c r="H3573" s="270">
        <v>135.19499999999999</v>
      </c>
      <c r="I3573" s="271"/>
      <c r="J3573" s="267"/>
      <c r="K3573" s="267"/>
      <c r="L3573" s="272"/>
      <c r="M3573" s="273"/>
      <c r="N3573" s="274"/>
      <c r="O3573" s="274"/>
      <c r="P3573" s="274"/>
      <c r="Q3573" s="274"/>
      <c r="R3573" s="274"/>
      <c r="S3573" s="274"/>
      <c r="T3573" s="275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T3573" s="276" t="s">
        <v>248</v>
      </c>
      <c r="AU3573" s="276" t="s">
        <v>78</v>
      </c>
      <c r="AV3573" s="16" t="s">
        <v>109</v>
      </c>
      <c r="AW3573" s="16" t="s">
        <v>32</v>
      </c>
      <c r="AX3573" s="16" t="s">
        <v>69</v>
      </c>
      <c r="AY3573" s="276" t="s">
        <v>238</v>
      </c>
    </row>
    <row r="3574" s="15" customFormat="1">
      <c r="A3574" s="15"/>
      <c r="B3574" s="255"/>
      <c r="C3574" s="256"/>
      <c r="D3574" s="227" t="s">
        <v>248</v>
      </c>
      <c r="E3574" s="257" t="s">
        <v>19</v>
      </c>
      <c r="F3574" s="258" t="s">
        <v>253</v>
      </c>
      <c r="G3574" s="256"/>
      <c r="H3574" s="259">
        <v>569.87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248</v>
      </c>
      <c r="AU3574" s="265" t="s">
        <v>78</v>
      </c>
      <c r="AV3574" s="15" t="s">
        <v>244</v>
      </c>
      <c r="AW3574" s="15" t="s">
        <v>32</v>
      </c>
      <c r="AX3574" s="15" t="s">
        <v>76</v>
      </c>
      <c r="AY3574" s="265" t="s">
        <v>238</v>
      </c>
    </row>
    <row r="3575" s="2" customFormat="1" ht="24.15" customHeight="1">
      <c r="A3575" s="39"/>
      <c r="B3575" s="40"/>
      <c r="C3575" s="214" t="s">
        <v>3051</v>
      </c>
      <c r="D3575" s="214" t="s">
        <v>240</v>
      </c>
      <c r="E3575" s="215" t="s">
        <v>3052</v>
      </c>
      <c r="F3575" s="216" t="s">
        <v>3053</v>
      </c>
      <c r="G3575" s="217" t="s">
        <v>112</v>
      </c>
      <c r="H3575" s="218">
        <v>53.649999999999999</v>
      </c>
      <c r="I3575" s="219"/>
      <c r="J3575" s="220">
        <f>ROUND(I3575*H3575,2)</f>
        <v>0</v>
      </c>
      <c r="K3575" s="216" t="s">
        <v>243</v>
      </c>
      <c r="L3575" s="45"/>
      <c r="M3575" s="221" t="s">
        <v>19</v>
      </c>
      <c r="N3575" s="222" t="s">
        <v>40</v>
      </c>
      <c r="O3575" s="85"/>
      <c r="P3575" s="223">
        <f>O3575*H3575</f>
        <v>0</v>
      </c>
      <c r="Q3575" s="223">
        <v>0</v>
      </c>
      <c r="R3575" s="223">
        <f>Q3575*H3575</f>
        <v>0</v>
      </c>
      <c r="S3575" s="223">
        <v>0.0030000000000000001</v>
      </c>
      <c r="T3575" s="224">
        <f>S3575*H3575</f>
        <v>0.16095000000000001</v>
      </c>
      <c r="U3575" s="39"/>
      <c r="V3575" s="39"/>
      <c r="W3575" s="39"/>
      <c r="X3575" s="39"/>
      <c r="Y3575" s="39"/>
      <c r="Z3575" s="39"/>
      <c r="AA3575" s="39"/>
      <c r="AB3575" s="39"/>
      <c r="AC3575" s="39"/>
      <c r="AD3575" s="39"/>
      <c r="AE3575" s="39"/>
      <c r="AR3575" s="225" t="s">
        <v>295</v>
      </c>
      <c r="AT3575" s="225" t="s">
        <v>240</v>
      </c>
      <c r="AU3575" s="225" t="s">
        <v>78</v>
      </c>
      <c r="AY3575" s="18" t="s">
        <v>238</v>
      </c>
      <c r="BE3575" s="226">
        <f>IF(N3575="základní",J3575,0)</f>
        <v>0</v>
      </c>
      <c r="BF3575" s="226">
        <f>IF(N3575="snížená",J3575,0)</f>
        <v>0</v>
      </c>
      <c r="BG3575" s="226">
        <f>IF(N3575="zákl. přenesená",J3575,0)</f>
        <v>0</v>
      </c>
      <c r="BH3575" s="226">
        <f>IF(N3575="sníž. přenesená",J3575,0)</f>
        <v>0</v>
      </c>
      <c r="BI3575" s="226">
        <f>IF(N3575="nulová",J3575,0)</f>
        <v>0</v>
      </c>
      <c r="BJ3575" s="18" t="s">
        <v>76</v>
      </c>
      <c r="BK3575" s="226">
        <f>ROUND(I3575*H3575,2)</f>
        <v>0</v>
      </c>
      <c r="BL3575" s="18" t="s">
        <v>295</v>
      </c>
      <c r="BM3575" s="225" t="s">
        <v>3054</v>
      </c>
    </row>
    <row r="3576" s="2" customFormat="1">
      <c r="A3576" s="39"/>
      <c r="B3576" s="40"/>
      <c r="C3576" s="41"/>
      <c r="D3576" s="227" t="s">
        <v>245</v>
      </c>
      <c r="E3576" s="41"/>
      <c r="F3576" s="228" t="s">
        <v>3053</v>
      </c>
      <c r="G3576" s="41"/>
      <c r="H3576" s="41"/>
      <c r="I3576" s="229"/>
      <c r="J3576" s="41"/>
      <c r="K3576" s="41"/>
      <c r="L3576" s="45"/>
      <c r="M3576" s="230"/>
      <c r="N3576" s="231"/>
      <c r="O3576" s="85"/>
      <c r="P3576" s="85"/>
      <c r="Q3576" s="85"/>
      <c r="R3576" s="85"/>
      <c r="S3576" s="85"/>
      <c r="T3576" s="86"/>
      <c r="U3576" s="39"/>
      <c r="V3576" s="39"/>
      <c r="W3576" s="39"/>
      <c r="X3576" s="39"/>
      <c r="Y3576" s="39"/>
      <c r="Z3576" s="39"/>
      <c r="AA3576" s="39"/>
      <c r="AB3576" s="39"/>
      <c r="AC3576" s="39"/>
      <c r="AD3576" s="39"/>
      <c r="AE3576" s="39"/>
      <c r="AT3576" s="18" t="s">
        <v>245</v>
      </c>
      <c r="AU3576" s="18" t="s">
        <v>78</v>
      </c>
    </row>
    <row r="3577" s="2" customFormat="1">
      <c r="A3577" s="39"/>
      <c r="B3577" s="40"/>
      <c r="C3577" s="41"/>
      <c r="D3577" s="232" t="s">
        <v>246</v>
      </c>
      <c r="E3577" s="41"/>
      <c r="F3577" s="233" t="s">
        <v>3055</v>
      </c>
      <c r="G3577" s="41"/>
      <c r="H3577" s="41"/>
      <c r="I3577" s="229"/>
      <c r="J3577" s="41"/>
      <c r="K3577" s="41"/>
      <c r="L3577" s="45"/>
      <c r="M3577" s="230"/>
      <c r="N3577" s="231"/>
      <c r="O3577" s="85"/>
      <c r="P3577" s="85"/>
      <c r="Q3577" s="85"/>
      <c r="R3577" s="85"/>
      <c r="S3577" s="85"/>
      <c r="T3577" s="86"/>
      <c r="U3577" s="39"/>
      <c r="V3577" s="39"/>
      <c r="W3577" s="39"/>
      <c r="X3577" s="39"/>
      <c r="Y3577" s="39"/>
      <c r="Z3577" s="39"/>
      <c r="AA3577" s="39"/>
      <c r="AB3577" s="39"/>
      <c r="AC3577" s="39"/>
      <c r="AD3577" s="39"/>
      <c r="AE3577" s="39"/>
      <c r="AT3577" s="18" t="s">
        <v>246</v>
      </c>
      <c r="AU3577" s="18" t="s">
        <v>78</v>
      </c>
    </row>
    <row r="3578" s="13" customFormat="1">
      <c r="A3578" s="13"/>
      <c r="B3578" s="234"/>
      <c r="C3578" s="235"/>
      <c r="D3578" s="227" t="s">
        <v>248</v>
      </c>
      <c r="E3578" s="236" t="s">
        <v>19</v>
      </c>
      <c r="F3578" s="237" t="s">
        <v>262</v>
      </c>
      <c r="G3578" s="235"/>
      <c r="H3578" s="236" t="s">
        <v>19</v>
      </c>
      <c r="I3578" s="238"/>
      <c r="J3578" s="235"/>
      <c r="K3578" s="235"/>
      <c r="L3578" s="239"/>
      <c r="M3578" s="240"/>
      <c r="N3578" s="241"/>
      <c r="O3578" s="241"/>
      <c r="P3578" s="241"/>
      <c r="Q3578" s="241"/>
      <c r="R3578" s="241"/>
      <c r="S3578" s="241"/>
      <c r="T3578" s="242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3" t="s">
        <v>248</v>
      </c>
      <c r="AU3578" s="243" t="s">
        <v>78</v>
      </c>
      <c r="AV3578" s="13" t="s">
        <v>76</v>
      </c>
      <c r="AW3578" s="13" t="s">
        <v>32</v>
      </c>
      <c r="AX3578" s="13" t="s">
        <v>69</v>
      </c>
      <c r="AY3578" s="243" t="s">
        <v>238</v>
      </c>
    </row>
    <row r="3579" s="14" customFormat="1">
      <c r="A3579" s="14"/>
      <c r="B3579" s="244"/>
      <c r="C3579" s="245"/>
      <c r="D3579" s="227" t="s">
        <v>248</v>
      </c>
      <c r="E3579" s="246" t="s">
        <v>19</v>
      </c>
      <c r="F3579" s="247" t="s">
        <v>1059</v>
      </c>
      <c r="G3579" s="245"/>
      <c r="H3579" s="248">
        <v>53.649999999999999</v>
      </c>
      <c r="I3579" s="249"/>
      <c r="J3579" s="245"/>
      <c r="K3579" s="245"/>
      <c r="L3579" s="250"/>
      <c r="M3579" s="251"/>
      <c r="N3579" s="252"/>
      <c r="O3579" s="252"/>
      <c r="P3579" s="252"/>
      <c r="Q3579" s="252"/>
      <c r="R3579" s="252"/>
      <c r="S3579" s="252"/>
      <c r="T3579" s="253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4" t="s">
        <v>248</v>
      </c>
      <c r="AU3579" s="254" t="s">
        <v>78</v>
      </c>
      <c r="AV3579" s="14" t="s">
        <v>78</v>
      </c>
      <c r="AW3579" s="14" t="s">
        <v>32</v>
      </c>
      <c r="AX3579" s="14" t="s">
        <v>69</v>
      </c>
      <c r="AY3579" s="254" t="s">
        <v>238</v>
      </c>
    </row>
    <row r="3580" s="16" customFormat="1">
      <c r="A3580" s="16"/>
      <c r="B3580" s="266"/>
      <c r="C3580" s="267"/>
      <c r="D3580" s="227" t="s">
        <v>248</v>
      </c>
      <c r="E3580" s="268" t="s">
        <v>19</v>
      </c>
      <c r="F3580" s="269" t="s">
        <v>264</v>
      </c>
      <c r="G3580" s="267"/>
      <c r="H3580" s="270">
        <v>53.649999999999999</v>
      </c>
      <c r="I3580" s="271"/>
      <c r="J3580" s="267"/>
      <c r="K3580" s="267"/>
      <c r="L3580" s="272"/>
      <c r="M3580" s="273"/>
      <c r="N3580" s="274"/>
      <c r="O3580" s="274"/>
      <c r="P3580" s="274"/>
      <c r="Q3580" s="274"/>
      <c r="R3580" s="274"/>
      <c r="S3580" s="274"/>
      <c r="T3580" s="275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T3580" s="276" t="s">
        <v>248</v>
      </c>
      <c r="AU3580" s="276" t="s">
        <v>78</v>
      </c>
      <c r="AV3580" s="16" t="s">
        <v>109</v>
      </c>
      <c r="AW3580" s="16" t="s">
        <v>32</v>
      </c>
      <c r="AX3580" s="16" t="s">
        <v>69</v>
      </c>
      <c r="AY3580" s="276" t="s">
        <v>238</v>
      </c>
    </row>
    <row r="3581" s="15" customFormat="1">
      <c r="A3581" s="15"/>
      <c r="B3581" s="255"/>
      <c r="C3581" s="256"/>
      <c r="D3581" s="227" t="s">
        <v>248</v>
      </c>
      <c r="E3581" s="257" t="s">
        <v>19</v>
      </c>
      <c r="F3581" s="258" t="s">
        <v>253</v>
      </c>
      <c r="G3581" s="256"/>
      <c r="H3581" s="259">
        <v>53.649999999999999</v>
      </c>
      <c r="I3581" s="260"/>
      <c r="J3581" s="256"/>
      <c r="K3581" s="256"/>
      <c r="L3581" s="261"/>
      <c r="M3581" s="262"/>
      <c r="N3581" s="263"/>
      <c r="O3581" s="263"/>
      <c r="P3581" s="263"/>
      <c r="Q3581" s="263"/>
      <c r="R3581" s="263"/>
      <c r="S3581" s="263"/>
      <c r="T3581" s="264"/>
      <c r="U3581" s="15"/>
      <c r="V3581" s="15"/>
      <c r="W3581" s="15"/>
      <c r="X3581" s="15"/>
      <c r="Y3581" s="15"/>
      <c r="Z3581" s="15"/>
      <c r="AA3581" s="15"/>
      <c r="AB3581" s="15"/>
      <c r="AC3581" s="15"/>
      <c r="AD3581" s="15"/>
      <c r="AE3581" s="15"/>
      <c r="AT3581" s="265" t="s">
        <v>248</v>
      </c>
      <c r="AU3581" s="265" t="s">
        <v>78</v>
      </c>
      <c r="AV3581" s="15" t="s">
        <v>244</v>
      </c>
      <c r="AW3581" s="15" t="s">
        <v>32</v>
      </c>
      <c r="AX3581" s="15" t="s">
        <v>76</v>
      </c>
      <c r="AY3581" s="265" t="s">
        <v>238</v>
      </c>
    </row>
    <row r="3582" s="2" customFormat="1" ht="16.5" customHeight="1">
      <c r="A3582" s="39"/>
      <c r="B3582" s="40"/>
      <c r="C3582" s="214" t="s">
        <v>3056</v>
      </c>
      <c r="D3582" s="214" t="s">
        <v>240</v>
      </c>
      <c r="E3582" s="215" t="s">
        <v>3057</v>
      </c>
      <c r="F3582" s="216" t="s">
        <v>3058</v>
      </c>
      <c r="G3582" s="217" t="s">
        <v>112</v>
      </c>
      <c r="H3582" s="218">
        <v>227.47</v>
      </c>
      <c r="I3582" s="219"/>
      <c r="J3582" s="220">
        <f>ROUND(I3582*H3582,2)</f>
        <v>0</v>
      </c>
      <c r="K3582" s="216" t="s">
        <v>243</v>
      </c>
      <c r="L3582" s="45"/>
      <c r="M3582" s="221" t="s">
        <v>19</v>
      </c>
      <c r="N3582" s="222" t="s">
        <v>40</v>
      </c>
      <c r="O3582" s="85"/>
      <c r="P3582" s="223">
        <f>O3582*H3582</f>
        <v>0</v>
      </c>
      <c r="Q3582" s="223">
        <v>0.00029999999999999997</v>
      </c>
      <c r="R3582" s="223">
        <f>Q3582*H3582</f>
        <v>0.068240999999999996</v>
      </c>
      <c r="S3582" s="223">
        <v>0</v>
      </c>
      <c r="T3582" s="224">
        <f>S3582*H3582</f>
        <v>0</v>
      </c>
      <c r="U3582" s="39"/>
      <c r="V3582" s="39"/>
      <c r="W3582" s="39"/>
      <c r="X3582" s="39"/>
      <c r="Y3582" s="39"/>
      <c r="Z3582" s="39"/>
      <c r="AA3582" s="39"/>
      <c r="AB3582" s="39"/>
      <c r="AC3582" s="39"/>
      <c r="AD3582" s="39"/>
      <c r="AE3582" s="39"/>
      <c r="AR3582" s="225" t="s">
        <v>295</v>
      </c>
      <c r="AT3582" s="225" t="s">
        <v>240</v>
      </c>
      <c r="AU3582" s="225" t="s">
        <v>78</v>
      </c>
      <c r="AY3582" s="18" t="s">
        <v>238</v>
      </c>
      <c r="BE3582" s="226">
        <f>IF(N3582="základní",J3582,0)</f>
        <v>0</v>
      </c>
      <c r="BF3582" s="226">
        <f>IF(N3582="snížená",J3582,0)</f>
        <v>0</v>
      </c>
      <c r="BG3582" s="226">
        <f>IF(N3582="zákl. přenesená",J3582,0)</f>
        <v>0</v>
      </c>
      <c r="BH3582" s="226">
        <f>IF(N3582="sníž. přenesená",J3582,0)</f>
        <v>0</v>
      </c>
      <c r="BI3582" s="226">
        <f>IF(N3582="nulová",J3582,0)</f>
        <v>0</v>
      </c>
      <c r="BJ3582" s="18" t="s">
        <v>76</v>
      </c>
      <c r="BK3582" s="226">
        <f>ROUND(I3582*H3582,2)</f>
        <v>0</v>
      </c>
      <c r="BL3582" s="18" t="s">
        <v>295</v>
      </c>
      <c r="BM3582" s="225" t="s">
        <v>3059</v>
      </c>
    </row>
    <row r="3583" s="2" customFormat="1">
      <c r="A3583" s="39"/>
      <c r="B3583" s="40"/>
      <c r="C3583" s="41"/>
      <c r="D3583" s="227" t="s">
        <v>245</v>
      </c>
      <c r="E3583" s="41"/>
      <c r="F3583" s="228" t="s">
        <v>3058</v>
      </c>
      <c r="G3583" s="41"/>
      <c r="H3583" s="41"/>
      <c r="I3583" s="229"/>
      <c r="J3583" s="41"/>
      <c r="K3583" s="41"/>
      <c r="L3583" s="45"/>
      <c r="M3583" s="230"/>
      <c r="N3583" s="231"/>
      <c r="O3583" s="85"/>
      <c r="P3583" s="85"/>
      <c r="Q3583" s="85"/>
      <c r="R3583" s="85"/>
      <c r="S3583" s="85"/>
      <c r="T3583" s="86"/>
      <c r="U3583" s="39"/>
      <c r="V3583" s="39"/>
      <c r="W3583" s="39"/>
      <c r="X3583" s="39"/>
      <c r="Y3583" s="39"/>
      <c r="Z3583" s="39"/>
      <c r="AA3583" s="39"/>
      <c r="AB3583" s="39"/>
      <c r="AC3583" s="39"/>
      <c r="AD3583" s="39"/>
      <c r="AE3583" s="39"/>
      <c r="AT3583" s="18" t="s">
        <v>245</v>
      </c>
      <c r="AU3583" s="18" t="s">
        <v>78</v>
      </c>
    </row>
    <row r="3584" s="2" customFormat="1">
      <c r="A3584" s="39"/>
      <c r="B3584" s="40"/>
      <c r="C3584" s="41"/>
      <c r="D3584" s="232" t="s">
        <v>246</v>
      </c>
      <c r="E3584" s="41"/>
      <c r="F3584" s="233" t="s">
        <v>3060</v>
      </c>
      <c r="G3584" s="41"/>
      <c r="H3584" s="41"/>
      <c r="I3584" s="229"/>
      <c r="J3584" s="41"/>
      <c r="K3584" s="41"/>
      <c r="L3584" s="45"/>
      <c r="M3584" s="230"/>
      <c r="N3584" s="231"/>
      <c r="O3584" s="85"/>
      <c r="P3584" s="85"/>
      <c r="Q3584" s="85"/>
      <c r="R3584" s="85"/>
      <c r="S3584" s="85"/>
      <c r="T3584" s="86"/>
      <c r="U3584" s="39"/>
      <c r="V3584" s="39"/>
      <c r="W3584" s="39"/>
      <c r="X3584" s="39"/>
      <c r="Y3584" s="39"/>
      <c r="Z3584" s="39"/>
      <c r="AA3584" s="39"/>
      <c r="AB3584" s="39"/>
      <c r="AC3584" s="39"/>
      <c r="AD3584" s="39"/>
      <c r="AE3584" s="39"/>
      <c r="AT3584" s="18" t="s">
        <v>246</v>
      </c>
      <c r="AU3584" s="18" t="s">
        <v>78</v>
      </c>
    </row>
    <row r="3585" s="13" customFormat="1">
      <c r="A3585" s="13"/>
      <c r="B3585" s="234"/>
      <c r="C3585" s="235"/>
      <c r="D3585" s="227" t="s">
        <v>248</v>
      </c>
      <c r="E3585" s="236" t="s">
        <v>19</v>
      </c>
      <c r="F3585" s="237" t="s">
        <v>533</v>
      </c>
      <c r="G3585" s="235"/>
      <c r="H3585" s="236" t="s">
        <v>19</v>
      </c>
      <c r="I3585" s="238"/>
      <c r="J3585" s="235"/>
      <c r="K3585" s="235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248</v>
      </c>
      <c r="AU3585" s="243" t="s">
        <v>78</v>
      </c>
      <c r="AV3585" s="13" t="s">
        <v>76</v>
      </c>
      <c r="AW3585" s="13" t="s">
        <v>32</v>
      </c>
      <c r="AX3585" s="13" t="s">
        <v>69</v>
      </c>
      <c r="AY3585" s="243" t="s">
        <v>238</v>
      </c>
    </row>
    <row r="3586" s="13" customFormat="1">
      <c r="A3586" s="13"/>
      <c r="B3586" s="234"/>
      <c r="C3586" s="235"/>
      <c r="D3586" s="227" t="s">
        <v>248</v>
      </c>
      <c r="E3586" s="236" t="s">
        <v>19</v>
      </c>
      <c r="F3586" s="237" t="s">
        <v>3061</v>
      </c>
      <c r="G3586" s="235"/>
      <c r="H3586" s="236" t="s">
        <v>19</v>
      </c>
      <c r="I3586" s="238"/>
      <c r="J3586" s="235"/>
      <c r="K3586" s="235"/>
      <c r="L3586" s="239"/>
      <c r="M3586" s="240"/>
      <c r="N3586" s="241"/>
      <c r="O3586" s="241"/>
      <c r="P3586" s="241"/>
      <c r="Q3586" s="241"/>
      <c r="R3586" s="241"/>
      <c r="S3586" s="241"/>
      <c r="T3586" s="242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3" t="s">
        <v>248</v>
      </c>
      <c r="AU3586" s="243" t="s">
        <v>78</v>
      </c>
      <c r="AV3586" s="13" t="s">
        <v>76</v>
      </c>
      <c r="AW3586" s="13" t="s">
        <v>32</v>
      </c>
      <c r="AX3586" s="13" t="s">
        <v>69</v>
      </c>
      <c r="AY3586" s="243" t="s">
        <v>238</v>
      </c>
    </row>
    <row r="3587" s="13" customFormat="1">
      <c r="A3587" s="13"/>
      <c r="B3587" s="234"/>
      <c r="C3587" s="235"/>
      <c r="D3587" s="227" t="s">
        <v>248</v>
      </c>
      <c r="E3587" s="236" t="s">
        <v>19</v>
      </c>
      <c r="F3587" s="237" t="s">
        <v>830</v>
      </c>
      <c r="G3587" s="235"/>
      <c r="H3587" s="236" t="s">
        <v>19</v>
      </c>
      <c r="I3587" s="238"/>
      <c r="J3587" s="235"/>
      <c r="K3587" s="235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248</v>
      </c>
      <c r="AU3587" s="243" t="s">
        <v>78</v>
      </c>
      <c r="AV3587" s="13" t="s">
        <v>76</v>
      </c>
      <c r="AW3587" s="13" t="s">
        <v>32</v>
      </c>
      <c r="AX3587" s="13" t="s">
        <v>69</v>
      </c>
      <c r="AY3587" s="243" t="s">
        <v>238</v>
      </c>
    </row>
    <row r="3588" s="14" customFormat="1">
      <c r="A3588" s="14"/>
      <c r="B3588" s="244"/>
      <c r="C3588" s="245"/>
      <c r="D3588" s="227" t="s">
        <v>248</v>
      </c>
      <c r="E3588" s="246" t="s">
        <v>19</v>
      </c>
      <c r="F3588" s="247" t="s">
        <v>3062</v>
      </c>
      <c r="G3588" s="245"/>
      <c r="H3588" s="248">
        <v>11.060000000000001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248</v>
      </c>
      <c r="AU3588" s="254" t="s">
        <v>78</v>
      </c>
      <c r="AV3588" s="14" t="s">
        <v>78</v>
      </c>
      <c r="AW3588" s="14" t="s">
        <v>32</v>
      </c>
      <c r="AX3588" s="14" t="s">
        <v>69</v>
      </c>
      <c r="AY3588" s="254" t="s">
        <v>238</v>
      </c>
    </row>
    <row r="3589" s="14" customFormat="1">
      <c r="A3589" s="14"/>
      <c r="B3589" s="244"/>
      <c r="C3589" s="245"/>
      <c r="D3589" s="227" t="s">
        <v>248</v>
      </c>
      <c r="E3589" s="246" t="s">
        <v>19</v>
      </c>
      <c r="F3589" s="247" t="s">
        <v>3063</v>
      </c>
      <c r="G3589" s="245"/>
      <c r="H3589" s="248">
        <v>14.810000000000001</v>
      </c>
      <c r="I3589" s="249"/>
      <c r="J3589" s="245"/>
      <c r="K3589" s="245"/>
      <c r="L3589" s="250"/>
      <c r="M3589" s="251"/>
      <c r="N3589" s="252"/>
      <c r="O3589" s="252"/>
      <c r="P3589" s="252"/>
      <c r="Q3589" s="252"/>
      <c r="R3589" s="252"/>
      <c r="S3589" s="252"/>
      <c r="T3589" s="253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4" t="s">
        <v>248</v>
      </c>
      <c r="AU3589" s="254" t="s">
        <v>78</v>
      </c>
      <c r="AV3589" s="14" t="s">
        <v>78</v>
      </c>
      <c r="AW3589" s="14" t="s">
        <v>32</v>
      </c>
      <c r="AX3589" s="14" t="s">
        <v>69</v>
      </c>
      <c r="AY3589" s="254" t="s">
        <v>238</v>
      </c>
    </row>
    <row r="3590" s="14" customFormat="1">
      <c r="A3590" s="14"/>
      <c r="B3590" s="244"/>
      <c r="C3590" s="245"/>
      <c r="D3590" s="227" t="s">
        <v>248</v>
      </c>
      <c r="E3590" s="246" t="s">
        <v>19</v>
      </c>
      <c r="F3590" s="247" t="s">
        <v>3064</v>
      </c>
      <c r="G3590" s="245"/>
      <c r="H3590" s="248">
        <v>32.479999999999997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248</v>
      </c>
      <c r="AU3590" s="254" t="s">
        <v>78</v>
      </c>
      <c r="AV3590" s="14" t="s">
        <v>78</v>
      </c>
      <c r="AW3590" s="14" t="s">
        <v>32</v>
      </c>
      <c r="AX3590" s="14" t="s">
        <v>69</v>
      </c>
      <c r="AY3590" s="254" t="s">
        <v>238</v>
      </c>
    </row>
    <row r="3591" s="14" customFormat="1">
      <c r="A3591" s="14"/>
      <c r="B3591" s="244"/>
      <c r="C3591" s="245"/>
      <c r="D3591" s="227" t="s">
        <v>248</v>
      </c>
      <c r="E3591" s="246" t="s">
        <v>19</v>
      </c>
      <c r="F3591" s="247" t="s">
        <v>3065</v>
      </c>
      <c r="G3591" s="245"/>
      <c r="H3591" s="248">
        <v>9.7300000000000004</v>
      </c>
      <c r="I3591" s="249"/>
      <c r="J3591" s="245"/>
      <c r="K3591" s="245"/>
      <c r="L3591" s="250"/>
      <c r="M3591" s="251"/>
      <c r="N3591" s="252"/>
      <c r="O3591" s="252"/>
      <c r="P3591" s="252"/>
      <c r="Q3591" s="252"/>
      <c r="R3591" s="252"/>
      <c r="S3591" s="252"/>
      <c r="T3591" s="253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4" t="s">
        <v>248</v>
      </c>
      <c r="AU3591" s="254" t="s">
        <v>78</v>
      </c>
      <c r="AV3591" s="14" t="s">
        <v>78</v>
      </c>
      <c r="AW3591" s="14" t="s">
        <v>32</v>
      </c>
      <c r="AX3591" s="14" t="s">
        <v>69</v>
      </c>
      <c r="AY3591" s="254" t="s">
        <v>238</v>
      </c>
    </row>
    <row r="3592" s="14" customFormat="1">
      <c r="A3592" s="14"/>
      <c r="B3592" s="244"/>
      <c r="C3592" s="245"/>
      <c r="D3592" s="227" t="s">
        <v>248</v>
      </c>
      <c r="E3592" s="246" t="s">
        <v>19</v>
      </c>
      <c r="F3592" s="247" t="s">
        <v>3066</v>
      </c>
      <c r="G3592" s="245"/>
      <c r="H3592" s="248">
        <v>8.4499999999999993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248</v>
      </c>
      <c r="AU3592" s="254" t="s">
        <v>78</v>
      </c>
      <c r="AV3592" s="14" t="s">
        <v>78</v>
      </c>
      <c r="AW3592" s="14" t="s">
        <v>32</v>
      </c>
      <c r="AX3592" s="14" t="s">
        <v>69</v>
      </c>
      <c r="AY3592" s="254" t="s">
        <v>238</v>
      </c>
    </row>
    <row r="3593" s="13" customFormat="1">
      <c r="A3593" s="13"/>
      <c r="B3593" s="234"/>
      <c r="C3593" s="235"/>
      <c r="D3593" s="227" t="s">
        <v>248</v>
      </c>
      <c r="E3593" s="236" t="s">
        <v>19</v>
      </c>
      <c r="F3593" s="237" t="s">
        <v>2742</v>
      </c>
      <c r="G3593" s="235"/>
      <c r="H3593" s="236" t="s">
        <v>19</v>
      </c>
      <c r="I3593" s="238"/>
      <c r="J3593" s="235"/>
      <c r="K3593" s="235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248</v>
      </c>
      <c r="AU3593" s="243" t="s">
        <v>78</v>
      </c>
      <c r="AV3593" s="13" t="s">
        <v>76</v>
      </c>
      <c r="AW3593" s="13" t="s">
        <v>32</v>
      </c>
      <c r="AX3593" s="13" t="s">
        <v>69</v>
      </c>
      <c r="AY3593" s="243" t="s">
        <v>238</v>
      </c>
    </row>
    <row r="3594" s="14" customFormat="1">
      <c r="A3594" s="14"/>
      <c r="B3594" s="244"/>
      <c r="C3594" s="245"/>
      <c r="D3594" s="227" t="s">
        <v>248</v>
      </c>
      <c r="E3594" s="246" t="s">
        <v>19</v>
      </c>
      <c r="F3594" s="247" t="s">
        <v>3067</v>
      </c>
      <c r="G3594" s="245"/>
      <c r="H3594" s="248">
        <v>19.859999999999999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248</v>
      </c>
      <c r="AU3594" s="254" t="s">
        <v>78</v>
      </c>
      <c r="AV3594" s="14" t="s">
        <v>78</v>
      </c>
      <c r="AW3594" s="14" t="s">
        <v>32</v>
      </c>
      <c r="AX3594" s="14" t="s">
        <v>69</v>
      </c>
      <c r="AY3594" s="254" t="s">
        <v>238</v>
      </c>
    </row>
    <row r="3595" s="16" customFormat="1">
      <c r="A3595" s="16"/>
      <c r="B3595" s="266"/>
      <c r="C3595" s="267"/>
      <c r="D3595" s="227" t="s">
        <v>248</v>
      </c>
      <c r="E3595" s="268" t="s">
        <v>167</v>
      </c>
      <c r="F3595" s="269" t="s">
        <v>561</v>
      </c>
      <c r="G3595" s="267"/>
      <c r="H3595" s="270">
        <v>96.390000000000001</v>
      </c>
      <c r="I3595" s="271"/>
      <c r="J3595" s="267"/>
      <c r="K3595" s="267"/>
      <c r="L3595" s="272"/>
      <c r="M3595" s="273"/>
      <c r="N3595" s="274"/>
      <c r="O3595" s="274"/>
      <c r="P3595" s="274"/>
      <c r="Q3595" s="274"/>
      <c r="R3595" s="274"/>
      <c r="S3595" s="274"/>
      <c r="T3595" s="275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76" t="s">
        <v>248</v>
      </c>
      <c r="AU3595" s="276" t="s">
        <v>78</v>
      </c>
      <c r="AV3595" s="16" t="s">
        <v>109</v>
      </c>
      <c r="AW3595" s="16" t="s">
        <v>32</v>
      </c>
      <c r="AX3595" s="16" t="s">
        <v>69</v>
      </c>
      <c r="AY3595" s="276" t="s">
        <v>238</v>
      </c>
    </row>
    <row r="3596" s="13" customFormat="1">
      <c r="A3596" s="13"/>
      <c r="B3596" s="234"/>
      <c r="C3596" s="235"/>
      <c r="D3596" s="227" t="s">
        <v>248</v>
      </c>
      <c r="E3596" s="236" t="s">
        <v>19</v>
      </c>
      <c r="F3596" s="237" t="s">
        <v>3068</v>
      </c>
      <c r="G3596" s="235"/>
      <c r="H3596" s="236" t="s">
        <v>19</v>
      </c>
      <c r="I3596" s="238"/>
      <c r="J3596" s="235"/>
      <c r="K3596" s="235"/>
      <c r="L3596" s="239"/>
      <c r="M3596" s="240"/>
      <c r="N3596" s="241"/>
      <c r="O3596" s="241"/>
      <c r="P3596" s="241"/>
      <c r="Q3596" s="241"/>
      <c r="R3596" s="241"/>
      <c r="S3596" s="241"/>
      <c r="T3596" s="242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3" t="s">
        <v>248</v>
      </c>
      <c r="AU3596" s="243" t="s">
        <v>78</v>
      </c>
      <c r="AV3596" s="13" t="s">
        <v>76</v>
      </c>
      <c r="AW3596" s="13" t="s">
        <v>32</v>
      </c>
      <c r="AX3596" s="13" t="s">
        <v>69</v>
      </c>
      <c r="AY3596" s="243" t="s">
        <v>238</v>
      </c>
    </row>
    <row r="3597" s="13" customFormat="1">
      <c r="A3597" s="13"/>
      <c r="B3597" s="234"/>
      <c r="C3597" s="235"/>
      <c r="D3597" s="227" t="s">
        <v>248</v>
      </c>
      <c r="E3597" s="236" t="s">
        <v>19</v>
      </c>
      <c r="F3597" s="237" t="s">
        <v>830</v>
      </c>
      <c r="G3597" s="235"/>
      <c r="H3597" s="236" t="s">
        <v>19</v>
      </c>
      <c r="I3597" s="238"/>
      <c r="J3597" s="235"/>
      <c r="K3597" s="235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248</v>
      </c>
      <c r="AU3597" s="243" t="s">
        <v>78</v>
      </c>
      <c r="AV3597" s="13" t="s">
        <v>76</v>
      </c>
      <c r="AW3597" s="13" t="s">
        <v>32</v>
      </c>
      <c r="AX3597" s="13" t="s">
        <v>69</v>
      </c>
      <c r="AY3597" s="243" t="s">
        <v>238</v>
      </c>
    </row>
    <row r="3598" s="14" customFormat="1">
      <c r="A3598" s="14"/>
      <c r="B3598" s="244"/>
      <c r="C3598" s="245"/>
      <c r="D3598" s="227" t="s">
        <v>248</v>
      </c>
      <c r="E3598" s="246" t="s">
        <v>19</v>
      </c>
      <c r="F3598" s="247" t="s">
        <v>3069</v>
      </c>
      <c r="G3598" s="245"/>
      <c r="H3598" s="248">
        <v>16.010000000000002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248</v>
      </c>
      <c r="AU3598" s="254" t="s">
        <v>78</v>
      </c>
      <c r="AV3598" s="14" t="s">
        <v>78</v>
      </c>
      <c r="AW3598" s="14" t="s">
        <v>32</v>
      </c>
      <c r="AX3598" s="14" t="s">
        <v>69</v>
      </c>
      <c r="AY3598" s="254" t="s">
        <v>238</v>
      </c>
    </row>
    <row r="3599" s="13" customFormat="1">
      <c r="A3599" s="13"/>
      <c r="B3599" s="234"/>
      <c r="C3599" s="235"/>
      <c r="D3599" s="227" t="s">
        <v>248</v>
      </c>
      <c r="E3599" s="236" t="s">
        <v>19</v>
      </c>
      <c r="F3599" s="237" t="s">
        <v>2742</v>
      </c>
      <c r="G3599" s="235"/>
      <c r="H3599" s="236" t="s">
        <v>19</v>
      </c>
      <c r="I3599" s="238"/>
      <c r="J3599" s="235"/>
      <c r="K3599" s="235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248</v>
      </c>
      <c r="AU3599" s="243" t="s">
        <v>78</v>
      </c>
      <c r="AV3599" s="13" t="s">
        <v>76</v>
      </c>
      <c r="AW3599" s="13" t="s">
        <v>32</v>
      </c>
      <c r="AX3599" s="13" t="s">
        <v>69</v>
      </c>
      <c r="AY3599" s="243" t="s">
        <v>238</v>
      </c>
    </row>
    <row r="3600" s="14" customFormat="1">
      <c r="A3600" s="14"/>
      <c r="B3600" s="244"/>
      <c r="C3600" s="245"/>
      <c r="D3600" s="227" t="s">
        <v>248</v>
      </c>
      <c r="E3600" s="246" t="s">
        <v>19</v>
      </c>
      <c r="F3600" s="247" t="s">
        <v>3070</v>
      </c>
      <c r="G3600" s="245"/>
      <c r="H3600" s="248">
        <v>95.569999999999993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248</v>
      </c>
      <c r="AU3600" s="254" t="s">
        <v>78</v>
      </c>
      <c r="AV3600" s="14" t="s">
        <v>78</v>
      </c>
      <c r="AW3600" s="14" t="s">
        <v>32</v>
      </c>
      <c r="AX3600" s="14" t="s">
        <v>69</v>
      </c>
      <c r="AY3600" s="254" t="s">
        <v>238</v>
      </c>
    </row>
    <row r="3601" s="14" customFormat="1">
      <c r="A3601" s="14"/>
      <c r="B3601" s="244"/>
      <c r="C3601" s="245"/>
      <c r="D3601" s="227" t="s">
        <v>248</v>
      </c>
      <c r="E3601" s="246" t="s">
        <v>19</v>
      </c>
      <c r="F3601" s="247" t="s">
        <v>3071</v>
      </c>
      <c r="G3601" s="245"/>
      <c r="H3601" s="248">
        <v>19.5</v>
      </c>
      <c r="I3601" s="249"/>
      <c r="J3601" s="245"/>
      <c r="K3601" s="245"/>
      <c r="L3601" s="250"/>
      <c r="M3601" s="251"/>
      <c r="N3601" s="252"/>
      <c r="O3601" s="252"/>
      <c r="P3601" s="252"/>
      <c r="Q3601" s="252"/>
      <c r="R3601" s="252"/>
      <c r="S3601" s="252"/>
      <c r="T3601" s="253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4" t="s">
        <v>248</v>
      </c>
      <c r="AU3601" s="254" t="s">
        <v>78</v>
      </c>
      <c r="AV3601" s="14" t="s">
        <v>78</v>
      </c>
      <c r="AW3601" s="14" t="s">
        <v>32</v>
      </c>
      <c r="AX3601" s="14" t="s">
        <v>69</v>
      </c>
      <c r="AY3601" s="254" t="s">
        <v>238</v>
      </c>
    </row>
    <row r="3602" s="16" customFormat="1">
      <c r="A3602" s="16"/>
      <c r="B3602" s="266"/>
      <c r="C3602" s="267"/>
      <c r="D3602" s="227" t="s">
        <v>248</v>
      </c>
      <c r="E3602" s="268" t="s">
        <v>149</v>
      </c>
      <c r="F3602" s="269" t="s">
        <v>561</v>
      </c>
      <c r="G3602" s="267"/>
      <c r="H3602" s="270">
        <v>131.08000000000001</v>
      </c>
      <c r="I3602" s="271"/>
      <c r="J3602" s="267"/>
      <c r="K3602" s="267"/>
      <c r="L3602" s="272"/>
      <c r="M3602" s="273"/>
      <c r="N3602" s="274"/>
      <c r="O3602" s="274"/>
      <c r="P3602" s="274"/>
      <c r="Q3602" s="274"/>
      <c r="R3602" s="274"/>
      <c r="S3602" s="274"/>
      <c r="T3602" s="275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T3602" s="276" t="s">
        <v>248</v>
      </c>
      <c r="AU3602" s="276" t="s">
        <v>78</v>
      </c>
      <c r="AV3602" s="16" t="s">
        <v>109</v>
      </c>
      <c r="AW3602" s="16" t="s">
        <v>32</v>
      </c>
      <c r="AX3602" s="16" t="s">
        <v>69</v>
      </c>
      <c r="AY3602" s="276" t="s">
        <v>238</v>
      </c>
    </row>
    <row r="3603" s="15" customFormat="1">
      <c r="A3603" s="15"/>
      <c r="B3603" s="255"/>
      <c r="C3603" s="256"/>
      <c r="D3603" s="227" t="s">
        <v>248</v>
      </c>
      <c r="E3603" s="257" t="s">
        <v>19</v>
      </c>
      <c r="F3603" s="258" t="s">
        <v>253</v>
      </c>
      <c r="G3603" s="256"/>
      <c r="H3603" s="259">
        <v>227.47</v>
      </c>
      <c r="I3603" s="260"/>
      <c r="J3603" s="256"/>
      <c r="K3603" s="256"/>
      <c r="L3603" s="261"/>
      <c r="M3603" s="262"/>
      <c r="N3603" s="263"/>
      <c r="O3603" s="263"/>
      <c r="P3603" s="263"/>
      <c r="Q3603" s="263"/>
      <c r="R3603" s="263"/>
      <c r="S3603" s="263"/>
      <c r="T3603" s="264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T3603" s="265" t="s">
        <v>248</v>
      </c>
      <c r="AU3603" s="265" t="s">
        <v>78</v>
      </c>
      <c r="AV3603" s="15" t="s">
        <v>244</v>
      </c>
      <c r="AW3603" s="15" t="s">
        <v>32</v>
      </c>
      <c r="AX3603" s="15" t="s">
        <v>76</v>
      </c>
      <c r="AY3603" s="265" t="s">
        <v>238</v>
      </c>
    </row>
    <row r="3604" s="2" customFormat="1" ht="37.8" customHeight="1">
      <c r="A3604" s="39"/>
      <c r="B3604" s="40"/>
      <c r="C3604" s="277" t="s">
        <v>3072</v>
      </c>
      <c r="D3604" s="277" t="s">
        <v>425</v>
      </c>
      <c r="E3604" s="278" t="s">
        <v>3073</v>
      </c>
      <c r="F3604" s="279" t="s">
        <v>3074</v>
      </c>
      <c r="G3604" s="280" t="s">
        <v>112</v>
      </c>
      <c r="H3604" s="281">
        <v>106.029</v>
      </c>
      <c r="I3604" s="282"/>
      <c r="J3604" s="283">
        <f>ROUND(I3604*H3604,2)</f>
        <v>0</v>
      </c>
      <c r="K3604" s="279" t="s">
        <v>581</v>
      </c>
      <c r="L3604" s="284"/>
      <c r="M3604" s="285" t="s">
        <v>19</v>
      </c>
      <c r="N3604" s="286" t="s">
        <v>40</v>
      </c>
      <c r="O3604" s="85"/>
      <c r="P3604" s="223">
        <f>O3604*H3604</f>
        <v>0</v>
      </c>
      <c r="Q3604" s="223">
        <v>0</v>
      </c>
      <c r="R3604" s="223">
        <f>Q3604*H3604</f>
        <v>0</v>
      </c>
      <c r="S3604" s="223">
        <v>0</v>
      </c>
      <c r="T3604" s="224">
        <f>S3604*H3604</f>
        <v>0</v>
      </c>
      <c r="U3604" s="39"/>
      <c r="V3604" s="39"/>
      <c r="W3604" s="39"/>
      <c r="X3604" s="39"/>
      <c r="Y3604" s="39"/>
      <c r="Z3604" s="39"/>
      <c r="AA3604" s="39"/>
      <c r="AB3604" s="39"/>
      <c r="AC3604" s="39"/>
      <c r="AD3604" s="39"/>
      <c r="AE3604" s="39"/>
      <c r="AR3604" s="225" t="s">
        <v>371</v>
      </c>
      <c r="AT3604" s="225" t="s">
        <v>425</v>
      </c>
      <c r="AU3604" s="225" t="s">
        <v>78</v>
      </c>
      <c r="AY3604" s="18" t="s">
        <v>238</v>
      </c>
      <c r="BE3604" s="226">
        <f>IF(N3604="základní",J3604,0)</f>
        <v>0</v>
      </c>
      <c r="BF3604" s="226">
        <f>IF(N3604="snížená",J3604,0)</f>
        <v>0</v>
      </c>
      <c r="BG3604" s="226">
        <f>IF(N3604="zákl. přenesená",J3604,0)</f>
        <v>0</v>
      </c>
      <c r="BH3604" s="226">
        <f>IF(N3604="sníž. přenesená",J3604,0)</f>
        <v>0</v>
      </c>
      <c r="BI3604" s="226">
        <f>IF(N3604="nulová",J3604,0)</f>
        <v>0</v>
      </c>
      <c r="BJ3604" s="18" t="s">
        <v>76</v>
      </c>
      <c r="BK3604" s="226">
        <f>ROUND(I3604*H3604,2)</f>
        <v>0</v>
      </c>
      <c r="BL3604" s="18" t="s">
        <v>295</v>
      </c>
      <c r="BM3604" s="225" t="s">
        <v>3075</v>
      </c>
    </row>
    <row r="3605" s="2" customFormat="1">
      <c r="A3605" s="39"/>
      <c r="B3605" s="40"/>
      <c r="C3605" s="41"/>
      <c r="D3605" s="227" t="s">
        <v>245</v>
      </c>
      <c r="E3605" s="41"/>
      <c r="F3605" s="228" t="s">
        <v>3074</v>
      </c>
      <c r="G3605" s="41"/>
      <c r="H3605" s="41"/>
      <c r="I3605" s="229"/>
      <c r="J3605" s="41"/>
      <c r="K3605" s="41"/>
      <c r="L3605" s="45"/>
      <c r="M3605" s="230"/>
      <c r="N3605" s="231"/>
      <c r="O3605" s="85"/>
      <c r="P3605" s="85"/>
      <c r="Q3605" s="85"/>
      <c r="R3605" s="85"/>
      <c r="S3605" s="85"/>
      <c r="T3605" s="86"/>
      <c r="U3605" s="39"/>
      <c r="V3605" s="39"/>
      <c r="W3605" s="39"/>
      <c r="X3605" s="39"/>
      <c r="Y3605" s="39"/>
      <c r="Z3605" s="39"/>
      <c r="AA3605" s="39"/>
      <c r="AB3605" s="39"/>
      <c r="AC3605" s="39"/>
      <c r="AD3605" s="39"/>
      <c r="AE3605" s="39"/>
      <c r="AT3605" s="18" t="s">
        <v>245</v>
      </c>
      <c r="AU3605" s="18" t="s">
        <v>78</v>
      </c>
    </row>
    <row r="3606" s="13" customFormat="1">
      <c r="A3606" s="13"/>
      <c r="B3606" s="234"/>
      <c r="C3606" s="235"/>
      <c r="D3606" s="227" t="s">
        <v>248</v>
      </c>
      <c r="E3606" s="236" t="s">
        <v>19</v>
      </c>
      <c r="F3606" s="237" t="s">
        <v>533</v>
      </c>
      <c r="G3606" s="235"/>
      <c r="H3606" s="236" t="s">
        <v>19</v>
      </c>
      <c r="I3606" s="238"/>
      <c r="J3606" s="235"/>
      <c r="K3606" s="235"/>
      <c r="L3606" s="239"/>
      <c r="M3606" s="240"/>
      <c r="N3606" s="241"/>
      <c r="O3606" s="241"/>
      <c r="P3606" s="241"/>
      <c r="Q3606" s="241"/>
      <c r="R3606" s="241"/>
      <c r="S3606" s="241"/>
      <c r="T3606" s="242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3" t="s">
        <v>248</v>
      </c>
      <c r="AU3606" s="243" t="s">
        <v>78</v>
      </c>
      <c r="AV3606" s="13" t="s">
        <v>76</v>
      </c>
      <c r="AW3606" s="13" t="s">
        <v>32</v>
      </c>
      <c r="AX3606" s="13" t="s">
        <v>69</v>
      </c>
      <c r="AY3606" s="243" t="s">
        <v>238</v>
      </c>
    </row>
    <row r="3607" s="14" customFormat="1">
      <c r="A3607" s="14"/>
      <c r="B3607" s="244"/>
      <c r="C3607" s="245"/>
      <c r="D3607" s="227" t="s">
        <v>248</v>
      </c>
      <c r="E3607" s="246" t="s">
        <v>19</v>
      </c>
      <c r="F3607" s="247" t="s">
        <v>3076</v>
      </c>
      <c r="G3607" s="245"/>
      <c r="H3607" s="248">
        <v>106.029</v>
      </c>
      <c r="I3607" s="249"/>
      <c r="J3607" s="245"/>
      <c r="K3607" s="245"/>
      <c r="L3607" s="250"/>
      <c r="M3607" s="251"/>
      <c r="N3607" s="252"/>
      <c r="O3607" s="252"/>
      <c r="P3607" s="252"/>
      <c r="Q3607" s="252"/>
      <c r="R3607" s="252"/>
      <c r="S3607" s="252"/>
      <c r="T3607" s="253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4" t="s">
        <v>248</v>
      </c>
      <c r="AU3607" s="254" t="s">
        <v>78</v>
      </c>
      <c r="AV3607" s="14" t="s">
        <v>78</v>
      </c>
      <c r="AW3607" s="14" t="s">
        <v>32</v>
      </c>
      <c r="AX3607" s="14" t="s">
        <v>69</v>
      </c>
      <c r="AY3607" s="254" t="s">
        <v>238</v>
      </c>
    </row>
    <row r="3608" s="15" customFormat="1">
      <c r="A3608" s="15"/>
      <c r="B3608" s="255"/>
      <c r="C3608" s="256"/>
      <c r="D3608" s="227" t="s">
        <v>248</v>
      </c>
      <c r="E3608" s="257" t="s">
        <v>19</v>
      </c>
      <c r="F3608" s="258" t="s">
        <v>253</v>
      </c>
      <c r="G3608" s="256"/>
      <c r="H3608" s="259">
        <v>106.029</v>
      </c>
      <c r="I3608" s="260"/>
      <c r="J3608" s="256"/>
      <c r="K3608" s="256"/>
      <c r="L3608" s="261"/>
      <c r="M3608" s="262"/>
      <c r="N3608" s="263"/>
      <c r="O3608" s="263"/>
      <c r="P3608" s="263"/>
      <c r="Q3608" s="263"/>
      <c r="R3608" s="263"/>
      <c r="S3608" s="263"/>
      <c r="T3608" s="264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5" t="s">
        <v>248</v>
      </c>
      <c r="AU3608" s="265" t="s">
        <v>78</v>
      </c>
      <c r="AV3608" s="15" t="s">
        <v>244</v>
      </c>
      <c r="AW3608" s="15" t="s">
        <v>32</v>
      </c>
      <c r="AX3608" s="15" t="s">
        <v>76</v>
      </c>
      <c r="AY3608" s="265" t="s">
        <v>238</v>
      </c>
    </row>
    <row r="3609" s="2" customFormat="1" ht="33" customHeight="1">
      <c r="A3609" s="39"/>
      <c r="B3609" s="40"/>
      <c r="C3609" s="277" t="s">
        <v>3077</v>
      </c>
      <c r="D3609" s="277" t="s">
        <v>425</v>
      </c>
      <c r="E3609" s="278" t="s">
        <v>3078</v>
      </c>
      <c r="F3609" s="279" t="s">
        <v>3079</v>
      </c>
      <c r="G3609" s="280" t="s">
        <v>112</v>
      </c>
      <c r="H3609" s="281">
        <v>144.18799999999999</v>
      </c>
      <c r="I3609" s="282"/>
      <c r="J3609" s="283">
        <f>ROUND(I3609*H3609,2)</f>
        <v>0</v>
      </c>
      <c r="K3609" s="279" t="s">
        <v>243</v>
      </c>
      <c r="L3609" s="284"/>
      <c r="M3609" s="285" t="s">
        <v>19</v>
      </c>
      <c r="N3609" s="286" t="s">
        <v>40</v>
      </c>
      <c r="O3609" s="85"/>
      <c r="P3609" s="223">
        <f>O3609*H3609</f>
        <v>0</v>
      </c>
      <c r="Q3609" s="223">
        <v>0.0035000000000000001</v>
      </c>
      <c r="R3609" s="223">
        <f>Q3609*H3609</f>
        <v>0.50465799999999994</v>
      </c>
      <c r="S3609" s="223">
        <v>0</v>
      </c>
      <c r="T3609" s="224">
        <f>S3609*H3609</f>
        <v>0</v>
      </c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39"/>
      <c r="AE3609" s="39"/>
      <c r="AR3609" s="225" t="s">
        <v>371</v>
      </c>
      <c r="AT3609" s="225" t="s">
        <v>425</v>
      </c>
      <c r="AU3609" s="225" t="s">
        <v>78</v>
      </c>
      <c r="AY3609" s="18" t="s">
        <v>238</v>
      </c>
      <c r="BE3609" s="226">
        <f>IF(N3609="základní",J3609,0)</f>
        <v>0</v>
      </c>
      <c r="BF3609" s="226">
        <f>IF(N3609="snížená",J3609,0)</f>
        <v>0</v>
      </c>
      <c r="BG3609" s="226">
        <f>IF(N3609="zákl. přenesená",J3609,0)</f>
        <v>0</v>
      </c>
      <c r="BH3609" s="226">
        <f>IF(N3609="sníž. přenesená",J3609,0)</f>
        <v>0</v>
      </c>
      <c r="BI3609" s="226">
        <f>IF(N3609="nulová",J3609,0)</f>
        <v>0</v>
      </c>
      <c r="BJ3609" s="18" t="s">
        <v>76</v>
      </c>
      <c r="BK3609" s="226">
        <f>ROUND(I3609*H3609,2)</f>
        <v>0</v>
      </c>
      <c r="BL3609" s="18" t="s">
        <v>295</v>
      </c>
      <c r="BM3609" s="225" t="s">
        <v>3080</v>
      </c>
    </row>
    <row r="3610" s="2" customFormat="1">
      <c r="A3610" s="39"/>
      <c r="B3610" s="40"/>
      <c r="C3610" s="41"/>
      <c r="D3610" s="227" t="s">
        <v>245</v>
      </c>
      <c r="E3610" s="41"/>
      <c r="F3610" s="228" t="s">
        <v>3081</v>
      </c>
      <c r="G3610" s="41"/>
      <c r="H3610" s="41"/>
      <c r="I3610" s="229"/>
      <c r="J3610" s="41"/>
      <c r="K3610" s="41"/>
      <c r="L3610" s="45"/>
      <c r="M3610" s="230"/>
      <c r="N3610" s="231"/>
      <c r="O3610" s="85"/>
      <c r="P3610" s="85"/>
      <c r="Q3610" s="85"/>
      <c r="R3610" s="85"/>
      <c r="S3610" s="85"/>
      <c r="T3610" s="86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39"/>
      <c r="AE3610" s="39"/>
      <c r="AT3610" s="18" t="s">
        <v>245</v>
      </c>
      <c r="AU3610" s="18" t="s">
        <v>78</v>
      </c>
    </row>
    <row r="3611" s="13" customFormat="1">
      <c r="A3611" s="13"/>
      <c r="B3611" s="234"/>
      <c r="C3611" s="235"/>
      <c r="D3611" s="227" t="s">
        <v>248</v>
      </c>
      <c r="E3611" s="236" t="s">
        <v>19</v>
      </c>
      <c r="F3611" s="237" t="s">
        <v>533</v>
      </c>
      <c r="G3611" s="235"/>
      <c r="H3611" s="236" t="s">
        <v>19</v>
      </c>
      <c r="I3611" s="238"/>
      <c r="J3611" s="235"/>
      <c r="K3611" s="235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248</v>
      </c>
      <c r="AU3611" s="243" t="s">
        <v>78</v>
      </c>
      <c r="AV3611" s="13" t="s">
        <v>76</v>
      </c>
      <c r="AW3611" s="13" t="s">
        <v>32</v>
      </c>
      <c r="AX3611" s="13" t="s">
        <v>69</v>
      </c>
      <c r="AY3611" s="243" t="s">
        <v>238</v>
      </c>
    </row>
    <row r="3612" s="14" customFormat="1">
      <c r="A3612" s="14"/>
      <c r="B3612" s="244"/>
      <c r="C3612" s="245"/>
      <c r="D3612" s="227" t="s">
        <v>248</v>
      </c>
      <c r="E3612" s="246" t="s">
        <v>19</v>
      </c>
      <c r="F3612" s="247" t="s">
        <v>3082</v>
      </c>
      <c r="G3612" s="245"/>
      <c r="H3612" s="248">
        <v>144.18799999999999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248</v>
      </c>
      <c r="AU3612" s="254" t="s">
        <v>78</v>
      </c>
      <c r="AV3612" s="14" t="s">
        <v>78</v>
      </c>
      <c r="AW3612" s="14" t="s">
        <v>32</v>
      </c>
      <c r="AX3612" s="14" t="s">
        <v>69</v>
      </c>
      <c r="AY3612" s="254" t="s">
        <v>238</v>
      </c>
    </row>
    <row r="3613" s="15" customFormat="1">
      <c r="A3613" s="15"/>
      <c r="B3613" s="255"/>
      <c r="C3613" s="256"/>
      <c r="D3613" s="227" t="s">
        <v>248</v>
      </c>
      <c r="E3613" s="257" t="s">
        <v>19</v>
      </c>
      <c r="F3613" s="258" t="s">
        <v>253</v>
      </c>
      <c r="G3613" s="256"/>
      <c r="H3613" s="259">
        <v>144.18799999999999</v>
      </c>
      <c r="I3613" s="260"/>
      <c r="J3613" s="256"/>
      <c r="K3613" s="256"/>
      <c r="L3613" s="261"/>
      <c r="M3613" s="262"/>
      <c r="N3613" s="263"/>
      <c r="O3613" s="263"/>
      <c r="P3613" s="263"/>
      <c r="Q3613" s="263"/>
      <c r="R3613" s="263"/>
      <c r="S3613" s="263"/>
      <c r="T3613" s="264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65" t="s">
        <v>248</v>
      </c>
      <c r="AU3613" s="265" t="s">
        <v>78</v>
      </c>
      <c r="AV3613" s="15" t="s">
        <v>244</v>
      </c>
      <c r="AW3613" s="15" t="s">
        <v>32</v>
      </c>
      <c r="AX3613" s="15" t="s">
        <v>76</v>
      </c>
      <c r="AY3613" s="265" t="s">
        <v>238</v>
      </c>
    </row>
    <row r="3614" s="2" customFormat="1" ht="24.15" customHeight="1">
      <c r="A3614" s="39"/>
      <c r="B3614" s="40"/>
      <c r="C3614" s="214" t="s">
        <v>3083</v>
      </c>
      <c r="D3614" s="214" t="s">
        <v>240</v>
      </c>
      <c r="E3614" s="215" t="s">
        <v>3084</v>
      </c>
      <c r="F3614" s="216" t="s">
        <v>3085</v>
      </c>
      <c r="G3614" s="217" t="s">
        <v>107</v>
      </c>
      <c r="H3614" s="218">
        <v>53.700000000000003</v>
      </c>
      <c r="I3614" s="219"/>
      <c r="J3614" s="220">
        <f>ROUND(I3614*H3614,2)</f>
        <v>0</v>
      </c>
      <c r="K3614" s="216" t="s">
        <v>243</v>
      </c>
      <c r="L3614" s="45"/>
      <c r="M3614" s="221" t="s">
        <v>19</v>
      </c>
      <c r="N3614" s="222" t="s">
        <v>40</v>
      </c>
      <c r="O3614" s="85"/>
      <c r="P3614" s="223">
        <f>O3614*H3614</f>
        <v>0</v>
      </c>
      <c r="Q3614" s="223">
        <v>0</v>
      </c>
      <c r="R3614" s="223">
        <f>Q3614*H3614</f>
        <v>0</v>
      </c>
      <c r="S3614" s="223">
        <v>0.0023</v>
      </c>
      <c r="T3614" s="224">
        <f>S3614*H3614</f>
        <v>0.12351000000000001</v>
      </c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39"/>
      <c r="AE3614" s="39"/>
      <c r="AR3614" s="225" t="s">
        <v>295</v>
      </c>
      <c r="AT3614" s="225" t="s">
        <v>240</v>
      </c>
      <c r="AU3614" s="225" t="s">
        <v>78</v>
      </c>
      <c r="AY3614" s="18" t="s">
        <v>238</v>
      </c>
      <c r="BE3614" s="226">
        <f>IF(N3614="základní",J3614,0)</f>
        <v>0</v>
      </c>
      <c r="BF3614" s="226">
        <f>IF(N3614="snížená",J3614,0)</f>
        <v>0</v>
      </c>
      <c r="BG3614" s="226">
        <f>IF(N3614="zákl. přenesená",J3614,0)</f>
        <v>0</v>
      </c>
      <c r="BH3614" s="226">
        <f>IF(N3614="sníž. přenesená",J3614,0)</f>
        <v>0</v>
      </c>
      <c r="BI3614" s="226">
        <f>IF(N3614="nulová",J3614,0)</f>
        <v>0</v>
      </c>
      <c r="BJ3614" s="18" t="s">
        <v>76</v>
      </c>
      <c r="BK3614" s="226">
        <f>ROUND(I3614*H3614,2)</f>
        <v>0</v>
      </c>
      <c r="BL3614" s="18" t="s">
        <v>295</v>
      </c>
      <c r="BM3614" s="225" t="s">
        <v>3086</v>
      </c>
    </row>
    <row r="3615" s="2" customFormat="1">
      <c r="A3615" s="39"/>
      <c r="B3615" s="40"/>
      <c r="C3615" s="41"/>
      <c r="D3615" s="227" t="s">
        <v>245</v>
      </c>
      <c r="E3615" s="41"/>
      <c r="F3615" s="228" t="s">
        <v>3085</v>
      </c>
      <c r="G3615" s="41"/>
      <c r="H3615" s="41"/>
      <c r="I3615" s="229"/>
      <c r="J3615" s="41"/>
      <c r="K3615" s="41"/>
      <c r="L3615" s="45"/>
      <c r="M3615" s="230"/>
      <c r="N3615" s="231"/>
      <c r="O3615" s="85"/>
      <c r="P3615" s="85"/>
      <c r="Q3615" s="85"/>
      <c r="R3615" s="85"/>
      <c r="S3615" s="85"/>
      <c r="T3615" s="86"/>
      <c r="U3615" s="39"/>
      <c r="V3615" s="39"/>
      <c r="W3615" s="39"/>
      <c r="X3615" s="39"/>
      <c r="Y3615" s="39"/>
      <c r="Z3615" s="39"/>
      <c r="AA3615" s="39"/>
      <c r="AB3615" s="39"/>
      <c r="AC3615" s="39"/>
      <c r="AD3615" s="39"/>
      <c r="AE3615" s="39"/>
      <c r="AT3615" s="18" t="s">
        <v>245</v>
      </c>
      <c r="AU3615" s="18" t="s">
        <v>78</v>
      </c>
    </row>
    <row r="3616" s="2" customFormat="1">
      <c r="A3616" s="39"/>
      <c r="B3616" s="40"/>
      <c r="C3616" s="41"/>
      <c r="D3616" s="232" t="s">
        <v>246</v>
      </c>
      <c r="E3616" s="41"/>
      <c r="F3616" s="233" t="s">
        <v>3087</v>
      </c>
      <c r="G3616" s="41"/>
      <c r="H3616" s="41"/>
      <c r="I3616" s="229"/>
      <c r="J3616" s="41"/>
      <c r="K3616" s="41"/>
      <c r="L3616" s="45"/>
      <c r="M3616" s="230"/>
      <c r="N3616" s="231"/>
      <c r="O3616" s="85"/>
      <c r="P3616" s="85"/>
      <c r="Q3616" s="85"/>
      <c r="R3616" s="85"/>
      <c r="S3616" s="85"/>
      <c r="T3616" s="86"/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39"/>
      <c r="AE3616" s="39"/>
      <c r="AT3616" s="18" t="s">
        <v>246</v>
      </c>
      <c r="AU3616" s="18" t="s">
        <v>78</v>
      </c>
    </row>
    <row r="3617" s="13" customFormat="1">
      <c r="A3617" s="13"/>
      <c r="B3617" s="234"/>
      <c r="C3617" s="235"/>
      <c r="D3617" s="227" t="s">
        <v>248</v>
      </c>
      <c r="E3617" s="236" t="s">
        <v>19</v>
      </c>
      <c r="F3617" s="237" t="s">
        <v>262</v>
      </c>
      <c r="G3617" s="235"/>
      <c r="H3617" s="236" t="s">
        <v>19</v>
      </c>
      <c r="I3617" s="238"/>
      <c r="J3617" s="235"/>
      <c r="K3617" s="235"/>
      <c r="L3617" s="239"/>
      <c r="M3617" s="240"/>
      <c r="N3617" s="241"/>
      <c r="O3617" s="241"/>
      <c r="P3617" s="241"/>
      <c r="Q3617" s="241"/>
      <c r="R3617" s="241"/>
      <c r="S3617" s="241"/>
      <c r="T3617" s="242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3" t="s">
        <v>248</v>
      </c>
      <c r="AU3617" s="243" t="s">
        <v>78</v>
      </c>
      <c r="AV3617" s="13" t="s">
        <v>76</v>
      </c>
      <c r="AW3617" s="13" t="s">
        <v>32</v>
      </c>
      <c r="AX3617" s="13" t="s">
        <v>69</v>
      </c>
      <c r="AY3617" s="243" t="s">
        <v>238</v>
      </c>
    </row>
    <row r="3618" s="14" customFormat="1">
      <c r="A3618" s="14"/>
      <c r="B3618" s="244"/>
      <c r="C3618" s="245"/>
      <c r="D3618" s="227" t="s">
        <v>248</v>
      </c>
      <c r="E3618" s="246" t="s">
        <v>19</v>
      </c>
      <c r="F3618" s="247" t="s">
        <v>3015</v>
      </c>
      <c r="G3618" s="245"/>
      <c r="H3618" s="248">
        <v>15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248</v>
      </c>
      <c r="AU3618" s="254" t="s">
        <v>78</v>
      </c>
      <c r="AV3618" s="14" t="s">
        <v>78</v>
      </c>
      <c r="AW3618" s="14" t="s">
        <v>32</v>
      </c>
      <c r="AX3618" s="14" t="s">
        <v>69</v>
      </c>
      <c r="AY3618" s="254" t="s">
        <v>238</v>
      </c>
    </row>
    <row r="3619" s="14" customFormat="1">
      <c r="A3619" s="14"/>
      <c r="B3619" s="244"/>
      <c r="C3619" s="245"/>
      <c r="D3619" s="227" t="s">
        <v>248</v>
      </c>
      <c r="E3619" s="246" t="s">
        <v>19</v>
      </c>
      <c r="F3619" s="247" t="s">
        <v>3016</v>
      </c>
      <c r="G3619" s="245"/>
      <c r="H3619" s="248">
        <v>19.350000000000001</v>
      </c>
      <c r="I3619" s="249"/>
      <c r="J3619" s="245"/>
      <c r="K3619" s="245"/>
      <c r="L3619" s="250"/>
      <c r="M3619" s="251"/>
      <c r="N3619" s="252"/>
      <c r="O3619" s="252"/>
      <c r="P3619" s="252"/>
      <c r="Q3619" s="252"/>
      <c r="R3619" s="252"/>
      <c r="S3619" s="252"/>
      <c r="T3619" s="253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4" t="s">
        <v>248</v>
      </c>
      <c r="AU3619" s="254" t="s">
        <v>78</v>
      </c>
      <c r="AV3619" s="14" t="s">
        <v>78</v>
      </c>
      <c r="AW3619" s="14" t="s">
        <v>32</v>
      </c>
      <c r="AX3619" s="14" t="s">
        <v>69</v>
      </c>
      <c r="AY3619" s="254" t="s">
        <v>238</v>
      </c>
    </row>
    <row r="3620" s="16" customFormat="1">
      <c r="A3620" s="16"/>
      <c r="B3620" s="266"/>
      <c r="C3620" s="267"/>
      <c r="D3620" s="227" t="s">
        <v>248</v>
      </c>
      <c r="E3620" s="268" t="s">
        <v>19</v>
      </c>
      <c r="F3620" s="269" t="s">
        <v>264</v>
      </c>
      <c r="G3620" s="267"/>
      <c r="H3620" s="270">
        <v>34.350000000000001</v>
      </c>
      <c r="I3620" s="271"/>
      <c r="J3620" s="267"/>
      <c r="K3620" s="267"/>
      <c r="L3620" s="272"/>
      <c r="M3620" s="273"/>
      <c r="N3620" s="274"/>
      <c r="O3620" s="274"/>
      <c r="P3620" s="274"/>
      <c r="Q3620" s="274"/>
      <c r="R3620" s="274"/>
      <c r="S3620" s="274"/>
      <c r="T3620" s="275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T3620" s="276" t="s">
        <v>248</v>
      </c>
      <c r="AU3620" s="276" t="s">
        <v>78</v>
      </c>
      <c r="AV3620" s="16" t="s">
        <v>109</v>
      </c>
      <c r="AW3620" s="16" t="s">
        <v>32</v>
      </c>
      <c r="AX3620" s="16" t="s">
        <v>69</v>
      </c>
      <c r="AY3620" s="276" t="s">
        <v>238</v>
      </c>
    </row>
    <row r="3621" s="13" customFormat="1">
      <c r="A3621" s="13"/>
      <c r="B3621" s="234"/>
      <c r="C3621" s="235"/>
      <c r="D3621" s="227" t="s">
        <v>248</v>
      </c>
      <c r="E3621" s="236" t="s">
        <v>19</v>
      </c>
      <c r="F3621" s="237" t="s">
        <v>774</v>
      </c>
      <c r="G3621" s="235"/>
      <c r="H3621" s="236" t="s">
        <v>19</v>
      </c>
      <c r="I3621" s="238"/>
      <c r="J3621" s="235"/>
      <c r="K3621" s="235"/>
      <c r="L3621" s="239"/>
      <c r="M3621" s="240"/>
      <c r="N3621" s="241"/>
      <c r="O3621" s="241"/>
      <c r="P3621" s="241"/>
      <c r="Q3621" s="241"/>
      <c r="R3621" s="241"/>
      <c r="S3621" s="241"/>
      <c r="T3621" s="242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3" t="s">
        <v>248</v>
      </c>
      <c r="AU3621" s="243" t="s">
        <v>78</v>
      </c>
      <c r="AV3621" s="13" t="s">
        <v>76</v>
      </c>
      <c r="AW3621" s="13" t="s">
        <v>32</v>
      </c>
      <c r="AX3621" s="13" t="s">
        <v>69</v>
      </c>
      <c r="AY3621" s="243" t="s">
        <v>238</v>
      </c>
    </row>
    <row r="3622" s="14" customFormat="1">
      <c r="A3622" s="14"/>
      <c r="B3622" s="244"/>
      <c r="C3622" s="245"/>
      <c r="D3622" s="227" t="s">
        <v>248</v>
      </c>
      <c r="E3622" s="246" t="s">
        <v>19</v>
      </c>
      <c r="F3622" s="247" t="s">
        <v>3017</v>
      </c>
      <c r="G3622" s="245"/>
      <c r="H3622" s="248">
        <v>19.350000000000001</v>
      </c>
      <c r="I3622" s="249"/>
      <c r="J3622" s="245"/>
      <c r="K3622" s="245"/>
      <c r="L3622" s="250"/>
      <c r="M3622" s="251"/>
      <c r="N3622" s="252"/>
      <c r="O3622" s="252"/>
      <c r="P3622" s="252"/>
      <c r="Q3622" s="252"/>
      <c r="R3622" s="252"/>
      <c r="S3622" s="252"/>
      <c r="T3622" s="253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4" t="s">
        <v>248</v>
      </c>
      <c r="AU3622" s="254" t="s">
        <v>78</v>
      </c>
      <c r="AV3622" s="14" t="s">
        <v>78</v>
      </c>
      <c r="AW3622" s="14" t="s">
        <v>32</v>
      </c>
      <c r="AX3622" s="14" t="s">
        <v>69</v>
      </c>
      <c r="AY3622" s="254" t="s">
        <v>238</v>
      </c>
    </row>
    <row r="3623" s="16" customFormat="1">
      <c r="A3623" s="16"/>
      <c r="B3623" s="266"/>
      <c r="C3623" s="267"/>
      <c r="D3623" s="227" t="s">
        <v>248</v>
      </c>
      <c r="E3623" s="268" t="s">
        <v>19</v>
      </c>
      <c r="F3623" s="269" t="s">
        <v>541</v>
      </c>
      <c r="G3623" s="267"/>
      <c r="H3623" s="270">
        <v>19.350000000000001</v>
      </c>
      <c r="I3623" s="271"/>
      <c r="J3623" s="267"/>
      <c r="K3623" s="267"/>
      <c r="L3623" s="272"/>
      <c r="M3623" s="273"/>
      <c r="N3623" s="274"/>
      <c r="O3623" s="274"/>
      <c r="P3623" s="274"/>
      <c r="Q3623" s="274"/>
      <c r="R3623" s="274"/>
      <c r="S3623" s="274"/>
      <c r="T3623" s="275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T3623" s="276" t="s">
        <v>248</v>
      </c>
      <c r="AU3623" s="276" t="s">
        <v>78</v>
      </c>
      <c r="AV3623" s="16" t="s">
        <v>109</v>
      </c>
      <c r="AW3623" s="16" t="s">
        <v>32</v>
      </c>
      <c r="AX3623" s="16" t="s">
        <v>69</v>
      </c>
      <c r="AY3623" s="276" t="s">
        <v>238</v>
      </c>
    </row>
    <row r="3624" s="15" customFormat="1">
      <c r="A3624" s="15"/>
      <c r="B3624" s="255"/>
      <c r="C3624" s="256"/>
      <c r="D3624" s="227" t="s">
        <v>248</v>
      </c>
      <c r="E3624" s="257" t="s">
        <v>19</v>
      </c>
      <c r="F3624" s="258" t="s">
        <v>253</v>
      </c>
      <c r="G3624" s="256"/>
      <c r="H3624" s="259">
        <v>53.700000000000003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248</v>
      </c>
      <c r="AU3624" s="265" t="s">
        <v>78</v>
      </c>
      <c r="AV3624" s="15" t="s">
        <v>244</v>
      </c>
      <c r="AW3624" s="15" t="s">
        <v>32</v>
      </c>
      <c r="AX3624" s="15" t="s">
        <v>76</v>
      </c>
      <c r="AY3624" s="265" t="s">
        <v>238</v>
      </c>
    </row>
    <row r="3625" s="2" customFormat="1" ht="21.75" customHeight="1">
      <c r="A3625" s="39"/>
      <c r="B3625" s="40"/>
      <c r="C3625" s="214" t="s">
        <v>3088</v>
      </c>
      <c r="D3625" s="214" t="s">
        <v>240</v>
      </c>
      <c r="E3625" s="215" t="s">
        <v>3089</v>
      </c>
      <c r="F3625" s="216" t="s">
        <v>3090</v>
      </c>
      <c r="G3625" s="217" t="s">
        <v>107</v>
      </c>
      <c r="H3625" s="218">
        <v>53.700000000000003</v>
      </c>
      <c r="I3625" s="219"/>
      <c r="J3625" s="220">
        <f>ROUND(I3625*H3625,2)</f>
        <v>0</v>
      </c>
      <c r="K3625" s="216" t="s">
        <v>243</v>
      </c>
      <c r="L3625" s="45"/>
      <c r="M3625" s="221" t="s">
        <v>19</v>
      </c>
      <c r="N3625" s="222" t="s">
        <v>40</v>
      </c>
      <c r="O3625" s="85"/>
      <c r="P3625" s="223">
        <f>O3625*H3625</f>
        <v>0</v>
      </c>
      <c r="Q3625" s="223">
        <v>0.00012</v>
      </c>
      <c r="R3625" s="223">
        <f>Q3625*H3625</f>
        <v>0.0064440000000000001</v>
      </c>
      <c r="S3625" s="223">
        <v>0</v>
      </c>
      <c r="T3625" s="224">
        <f>S3625*H3625</f>
        <v>0</v>
      </c>
      <c r="U3625" s="39"/>
      <c r="V3625" s="39"/>
      <c r="W3625" s="39"/>
      <c r="X3625" s="39"/>
      <c r="Y3625" s="39"/>
      <c r="Z3625" s="39"/>
      <c r="AA3625" s="39"/>
      <c r="AB3625" s="39"/>
      <c r="AC3625" s="39"/>
      <c r="AD3625" s="39"/>
      <c r="AE3625" s="39"/>
      <c r="AR3625" s="225" t="s">
        <v>295</v>
      </c>
      <c r="AT3625" s="225" t="s">
        <v>240</v>
      </c>
      <c r="AU3625" s="225" t="s">
        <v>78</v>
      </c>
      <c r="AY3625" s="18" t="s">
        <v>238</v>
      </c>
      <c r="BE3625" s="226">
        <f>IF(N3625="základní",J3625,0)</f>
        <v>0</v>
      </c>
      <c r="BF3625" s="226">
        <f>IF(N3625="snížená",J3625,0)</f>
        <v>0</v>
      </c>
      <c r="BG3625" s="226">
        <f>IF(N3625="zákl. přenesená",J3625,0)</f>
        <v>0</v>
      </c>
      <c r="BH3625" s="226">
        <f>IF(N3625="sníž. přenesená",J3625,0)</f>
        <v>0</v>
      </c>
      <c r="BI3625" s="226">
        <f>IF(N3625="nulová",J3625,0)</f>
        <v>0</v>
      </c>
      <c r="BJ3625" s="18" t="s">
        <v>76</v>
      </c>
      <c r="BK3625" s="226">
        <f>ROUND(I3625*H3625,2)</f>
        <v>0</v>
      </c>
      <c r="BL3625" s="18" t="s">
        <v>295</v>
      </c>
      <c r="BM3625" s="225" t="s">
        <v>3091</v>
      </c>
    </row>
    <row r="3626" s="2" customFormat="1">
      <c r="A3626" s="39"/>
      <c r="B3626" s="40"/>
      <c r="C3626" s="41"/>
      <c r="D3626" s="227" t="s">
        <v>245</v>
      </c>
      <c r="E3626" s="41"/>
      <c r="F3626" s="228" t="s">
        <v>3090</v>
      </c>
      <c r="G3626" s="41"/>
      <c r="H3626" s="41"/>
      <c r="I3626" s="229"/>
      <c r="J3626" s="41"/>
      <c r="K3626" s="41"/>
      <c r="L3626" s="45"/>
      <c r="M3626" s="230"/>
      <c r="N3626" s="231"/>
      <c r="O3626" s="85"/>
      <c r="P3626" s="85"/>
      <c r="Q3626" s="85"/>
      <c r="R3626" s="85"/>
      <c r="S3626" s="85"/>
      <c r="T3626" s="86"/>
      <c r="U3626" s="39"/>
      <c r="V3626" s="39"/>
      <c r="W3626" s="39"/>
      <c r="X3626" s="39"/>
      <c r="Y3626" s="39"/>
      <c r="Z3626" s="39"/>
      <c r="AA3626" s="39"/>
      <c r="AB3626" s="39"/>
      <c r="AC3626" s="39"/>
      <c r="AD3626" s="39"/>
      <c r="AE3626" s="39"/>
      <c r="AT3626" s="18" t="s">
        <v>245</v>
      </c>
      <c r="AU3626" s="18" t="s">
        <v>78</v>
      </c>
    </row>
    <row r="3627" s="2" customFormat="1">
      <c r="A3627" s="39"/>
      <c r="B3627" s="40"/>
      <c r="C3627" s="41"/>
      <c r="D3627" s="232" t="s">
        <v>246</v>
      </c>
      <c r="E3627" s="41"/>
      <c r="F3627" s="233" t="s">
        <v>3092</v>
      </c>
      <c r="G3627" s="41"/>
      <c r="H3627" s="41"/>
      <c r="I3627" s="229"/>
      <c r="J3627" s="41"/>
      <c r="K3627" s="41"/>
      <c r="L3627" s="45"/>
      <c r="M3627" s="230"/>
      <c r="N3627" s="231"/>
      <c r="O3627" s="85"/>
      <c r="P3627" s="85"/>
      <c r="Q3627" s="85"/>
      <c r="R3627" s="85"/>
      <c r="S3627" s="85"/>
      <c r="T3627" s="86"/>
      <c r="U3627" s="39"/>
      <c r="V3627" s="39"/>
      <c r="W3627" s="39"/>
      <c r="X3627" s="39"/>
      <c r="Y3627" s="39"/>
      <c r="Z3627" s="39"/>
      <c r="AA3627" s="39"/>
      <c r="AB3627" s="39"/>
      <c r="AC3627" s="39"/>
      <c r="AD3627" s="39"/>
      <c r="AE3627" s="39"/>
      <c r="AT3627" s="18" t="s">
        <v>246</v>
      </c>
      <c r="AU3627" s="18" t="s">
        <v>78</v>
      </c>
    </row>
    <row r="3628" s="13" customFormat="1">
      <c r="A3628" s="13"/>
      <c r="B3628" s="234"/>
      <c r="C3628" s="235"/>
      <c r="D3628" s="227" t="s">
        <v>248</v>
      </c>
      <c r="E3628" s="236" t="s">
        <v>19</v>
      </c>
      <c r="F3628" s="237" t="s">
        <v>341</v>
      </c>
      <c r="G3628" s="235"/>
      <c r="H3628" s="236" t="s">
        <v>19</v>
      </c>
      <c r="I3628" s="238"/>
      <c r="J3628" s="235"/>
      <c r="K3628" s="235"/>
      <c r="L3628" s="239"/>
      <c r="M3628" s="240"/>
      <c r="N3628" s="241"/>
      <c r="O3628" s="241"/>
      <c r="P3628" s="241"/>
      <c r="Q3628" s="241"/>
      <c r="R3628" s="241"/>
      <c r="S3628" s="241"/>
      <c r="T3628" s="242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3" t="s">
        <v>248</v>
      </c>
      <c r="AU3628" s="243" t="s">
        <v>78</v>
      </c>
      <c r="AV3628" s="13" t="s">
        <v>76</v>
      </c>
      <c r="AW3628" s="13" t="s">
        <v>32</v>
      </c>
      <c r="AX3628" s="13" t="s">
        <v>69</v>
      </c>
      <c r="AY3628" s="243" t="s">
        <v>238</v>
      </c>
    </row>
    <row r="3629" s="14" customFormat="1">
      <c r="A3629" s="14"/>
      <c r="B3629" s="244"/>
      <c r="C3629" s="245"/>
      <c r="D3629" s="227" t="s">
        <v>248</v>
      </c>
      <c r="E3629" s="246" t="s">
        <v>19</v>
      </c>
      <c r="F3629" s="247" t="s">
        <v>3015</v>
      </c>
      <c r="G3629" s="245"/>
      <c r="H3629" s="248">
        <v>15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248</v>
      </c>
      <c r="AU3629" s="254" t="s">
        <v>78</v>
      </c>
      <c r="AV3629" s="14" t="s">
        <v>78</v>
      </c>
      <c r="AW3629" s="14" t="s">
        <v>32</v>
      </c>
      <c r="AX3629" s="14" t="s">
        <v>69</v>
      </c>
      <c r="AY3629" s="254" t="s">
        <v>238</v>
      </c>
    </row>
    <row r="3630" s="14" customFormat="1">
      <c r="A3630" s="14"/>
      <c r="B3630" s="244"/>
      <c r="C3630" s="245"/>
      <c r="D3630" s="227" t="s">
        <v>248</v>
      </c>
      <c r="E3630" s="246" t="s">
        <v>19</v>
      </c>
      <c r="F3630" s="247" t="s">
        <v>3016</v>
      </c>
      <c r="G3630" s="245"/>
      <c r="H3630" s="248">
        <v>19.350000000000001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248</v>
      </c>
      <c r="AU3630" s="254" t="s">
        <v>78</v>
      </c>
      <c r="AV3630" s="14" t="s">
        <v>78</v>
      </c>
      <c r="AW3630" s="14" t="s">
        <v>32</v>
      </c>
      <c r="AX3630" s="14" t="s">
        <v>69</v>
      </c>
      <c r="AY3630" s="254" t="s">
        <v>238</v>
      </c>
    </row>
    <row r="3631" s="16" customFormat="1">
      <c r="A3631" s="16"/>
      <c r="B3631" s="266"/>
      <c r="C3631" s="267"/>
      <c r="D3631" s="227" t="s">
        <v>248</v>
      </c>
      <c r="E3631" s="268" t="s">
        <v>19</v>
      </c>
      <c r="F3631" s="269" t="s">
        <v>264</v>
      </c>
      <c r="G3631" s="267"/>
      <c r="H3631" s="270">
        <v>34.350000000000001</v>
      </c>
      <c r="I3631" s="271"/>
      <c r="J3631" s="267"/>
      <c r="K3631" s="267"/>
      <c r="L3631" s="272"/>
      <c r="M3631" s="273"/>
      <c r="N3631" s="274"/>
      <c r="O3631" s="274"/>
      <c r="P3631" s="274"/>
      <c r="Q3631" s="274"/>
      <c r="R3631" s="274"/>
      <c r="S3631" s="274"/>
      <c r="T3631" s="275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T3631" s="276" t="s">
        <v>248</v>
      </c>
      <c r="AU3631" s="276" t="s">
        <v>78</v>
      </c>
      <c r="AV3631" s="16" t="s">
        <v>109</v>
      </c>
      <c r="AW3631" s="16" t="s">
        <v>32</v>
      </c>
      <c r="AX3631" s="16" t="s">
        <v>69</v>
      </c>
      <c r="AY3631" s="276" t="s">
        <v>238</v>
      </c>
    </row>
    <row r="3632" s="13" customFormat="1">
      <c r="A3632" s="13"/>
      <c r="B3632" s="234"/>
      <c r="C3632" s="235"/>
      <c r="D3632" s="227" t="s">
        <v>248</v>
      </c>
      <c r="E3632" s="236" t="s">
        <v>19</v>
      </c>
      <c r="F3632" s="237" t="s">
        <v>540</v>
      </c>
      <c r="G3632" s="235"/>
      <c r="H3632" s="236" t="s">
        <v>19</v>
      </c>
      <c r="I3632" s="238"/>
      <c r="J3632" s="235"/>
      <c r="K3632" s="235"/>
      <c r="L3632" s="239"/>
      <c r="M3632" s="240"/>
      <c r="N3632" s="241"/>
      <c r="O3632" s="241"/>
      <c r="P3632" s="241"/>
      <c r="Q3632" s="241"/>
      <c r="R3632" s="241"/>
      <c r="S3632" s="241"/>
      <c r="T3632" s="242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43" t="s">
        <v>248</v>
      </c>
      <c r="AU3632" s="243" t="s">
        <v>78</v>
      </c>
      <c r="AV3632" s="13" t="s">
        <v>76</v>
      </c>
      <c r="AW3632" s="13" t="s">
        <v>32</v>
      </c>
      <c r="AX3632" s="13" t="s">
        <v>69</v>
      </c>
      <c r="AY3632" s="243" t="s">
        <v>238</v>
      </c>
    </row>
    <row r="3633" s="14" customFormat="1">
      <c r="A3633" s="14"/>
      <c r="B3633" s="244"/>
      <c r="C3633" s="245"/>
      <c r="D3633" s="227" t="s">
        <v>248</v>
      </c>
      <c r="E3633" s="246" t="s">
        <v>19</v>
      </c>
      <c r="F3633" s="247" t="s">
        <v>3017</v>
      </c>
      <c r="G3633" s="245"/>
      <c r="H3633" s="248">
        <v>19.350000000000001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248</v>
      </c>
      <c r="AU3633" s="254" t="s">
        <v>78</v>
      </c>
      <c r="AV3633" s="14" t="s">
        <v>78</v>
      </c>
      <c r="AW3633" s="14" t="s">
        <v>32</v>
      </c>
      <c r="AX3633" s="14" t="s">
        <v>69</v>
      </c>
      <c r="AY3633" s="254" t="s">
        <v>238</v>
      </c>
    </row>
    <row r="3634" s="16" customFormat="1">
      <c r="A3634" s="16"/>
      <c r="B3634" s="266"/>
      <c r="C3634" s="267"/>
      <c r="D3634" s="227" t="s">
        <v>248</v>
      </c>
      <c r="E3634" s="268" t="s">
        <v>19</v>
      </c>
      <c r="F3634" s="269" t="s">
        <v>541</v>
      </c>
      <c r="G3634" s="267"/>
      <c r="H3634" s="270">
        <v>19.350000000000001</v>
      </c>
      <c r="I3634" s="271"/>
      <c r="J3634" s="267"/>
      <c r="K3634" s="267"/>
      <c r="L3634" s="272"/>
      <c r="M3634" s="273"/>
      <c r="N3634" s="274"/>
      <c r="O3634" s="274"/>
      <c r="P3634" s="274"/>
      <c r="Q3634" s="274"/>
      <c r="R3634" s="274"/>
      <c r="S3634" s="274"/>
      <c r="T3634" s="275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T3634" s="276" t="s">
        <v>248</v>
      </c>
      <c r="AU3634" s="276" t="s">
        <v>78</v>
      </c>
      <c r="AV3634" s="16" t="s">
        <v>109</v>
      </c>
      <c r="AW3634" s="16" t="s">
        <v>32</v>
      </c>
      <c r="AX3634" s="16" t="s">
        <v>69</v>
      </c>
      <c r="AY3634" s="276" t="s">
        <v>238</v>
      </c>
    </row>
    <row r="3635" s="15" customFormat="1">
      <c r="A3635" s="15"/>
      <c r="B3635" s="255"/>
      <c r="C3635" s="256"/>
      <c r="D3635" s="227" t="s">
        <v>248</v>
      </c>
      <c r="E3635" s="257" t="s">
        <v>19</v>
      </c>
      <c r="F3635" s="258" t="s">
        <v>253</v>
      </c>
      <c r="G3635" s="256"/>
      <c r="H3635" s="259">
        <v>53.700000000000003</v>
      </c>
      <c r="I3635" s="260"/>
      <c r="J3635" s="256"/>
      <c r="K3635" s="256"/>
      <c r="L3635" s="261"/>
      <c r="M3635" s="262"/>
      <c r="N3635" s="263"/>
      <c r="O3635" s="263"/>
      <c r="P3635" s="263"/>
      <c r="Q3635" s="263"/>
      <c r="R3635" s="263"/>
      <c r="S3635" s="263"/>
      <c r="T3635" s="264"/>
      <c r="U3635" s="15"/>
      <c r="V3635" s="15"/>
      <c r="W3635" s="15"/>
      <c r="X3635" s="15"/>
      <c r="Y3635" s="15"/>
      <c r="Z3635" s="15"/>
      <c r="AA3635" s="15"/>
      <c r="AB3635" s="15"/>
      <c r="AC3635" s="15"/>
      <c r="AD3635" s="15"/>
      <c r="AE3635" s="15"/>
      <c r="AT3635" s="265" t="s">
        <v>248</v>
      </c>
      <c r="AU3635" s="265" t="s">
        <v>78</v>
      </c>
      <c r="AV3635" s="15" t="s">
        <v>244</v>
      </c>
      <c r="AW3635" s="15" t="s">
        <v>32</v>
      </c>
      <c r="AX3635" s="15" t="s">
        <v>76</v>
      </c>
      <c r="AY3635" s="265" t="s">
        <v>238</v>
      </c>
    </row>
    <row r="3636" s="2" customFormat="1" ht="37.8" customHeight="1">
      <c r="A3636" s="39"/>
      <c r="B3636" s="40"/>
      <c r="C3636" s="277" t="s">
        <v>3093</v>
      </c>
      <c r="D3636" s="277" t="s">
        <v>425</v>
      </c>
      <c r="E3636" s="278" t="s">
        <v>3073</v>
      </c>
      <c r="F3636" s="279" t="s">
        <v>3074</v>
      </c>
      <c r="G3636" s="280" t="s">
        <v>112</v>
      </c>
      <c r="H3636" s="281">
        <v>17.474</v>
      </c>
      <c r="I3636" s="282"/>
      <c r="J3636" s="283">
        <f>ROUND(I3636*H3636,2)</f>
        <v>0</v>
      </c>
      <c r="K3636" s="279" t="s">
        <v>581</v>
      </c>
      <c r="L3636" s="284"/>
      <c r="M3636" s="285" t="s">
        <v>19</v>
      </c>
      <c r="N3636" s="286" t="s">
        <v>40</v>
      </c>
      <c r="O3636" s="85"/>
      <c r="P3636" s="223">
        <f>O3636*H3636</f>
        <v>0</v>
      </c>
      <c r="Q3636" s="223">
        <v>0</v>
      </c>
      <c r="R3636" s="223">
        <f>Q3636*H3636</f>
        <v>0</v>
      </c>
      <c r="S3636" s="223">
        <v>0</v>
      </c>
      <c r="T3636" s="224">
        <f>S3636*H3636</f>
        <v>0</v>
      </c>
      <c r="U3636" s="39"/>
      <c r="V3636" s="39"/>
      <c r="W3636" s="39"/>
      <c r="X3636" s="39"/>
      <c r="Y3636" s="39"/>
      <c r="Z3636" s="39"/>
      <c r="AA3636" s="39"/>
      <c r="AB3636" s="39"/>
      <c r="AC3636" s="39"/>
      <c r="AD3636" s="39"/>
      <c r="AE3636" s="39"/>
      <c r="AR3636" s="225" t="s">
        <v>371</v>
      </c>
      <c r="AT3636" s="225" t="s">
        <v>425</v>
      </c>
      <c r="AU3636" s="225" t="s">
        <v>78</v>
      </c>
      <c r="AY3636" s="18" t="s">
        <v>238</v>
      </c>
      <c r="BE3636" s="226">
        <f>IF(N3636="základní",J3636,0)</f>
        <v>0</v>
      </c>
      <c r="BF3636" s="226">
        <f>IF(N3636="snížená",J3636,0)</f>
        <v>0</v>
      </c>
      <c r="BG3636" s="226">
        <f>IF(N3636="zákl. přenesená",J3636,0)</f>
        <v>0</v>
      </c>
      <c r="BH3636" s="226">
        <f>IF(N3636="sníž. přenesená",J3636,0)</f>
        <v>0</v>
      </c>
      <c r="BI3636" s="226">
        <f>IF(N3636="nulová",J3636,0)</f>
        <v>0</v>
      </c>
      <c r="BJ3636" s="18" t="s">
        <v>76</v>
      </c>
      <c r="BK3636" s="226">
        <f>ROUND(I3636*H3636,2)</f>
        <v>0</v>
      </c>
      <c r="BL3636" s="18" t="s">
        <v>295</v>
      </c>
      <c r="BM3636" s="225" t="s">
        <v>3094</v>
      </c>
    </row>
    <row r="3637" s="2" customFormat="1">
      <c r="A3637" s="39"/>
      <c r="B3637" s="40"/>
      <c r="C3637" s="41"/>
      <c r="D3637" s="227" t="s">
        <v>245</v>
      </c>
      <c r="E3637" s="41"/>
      <c r="F3637" s="228" t="s">
        <v>3074</v>
      </c>
      <c r="G3637" s="41"/>
      <c r="H3637" s="41"/>
      <c r="I3637" s="229"/>
      <c r="J3637" s="41"/>
      <c r="K3637" s="41"/>
      <c r="L3637" s="45"/>
      <c r="M3637" s="230"/>
      <c r="N3637" s="231"/>
      <c r="O3637" s="85"/>
      <c r="P3637" s="85"/>
      <c r="Q3637" s="85"/>
      <c r="R3637" s="85"/>
      <c r="S3637" s="85"/>
      <c r="T3637" s="86"/>
      <c r="U3637" s="39"/>
      <c r="V3637" s="39"/>
      <c r="W3637" s="39"/>
      <c r="X3637" s="39"/>
      <c r="Y3637" s="39"/>
      <c r="Z3637" s="39"/>
      <c r="AA3637" s="39"/>
      <c r="AB3637" s="39"/>
      <c r="AC3637" s="39"/>
      <c r="AD3637" s="39"/>
      <c r="AE3637" s="39"/>
      <c r="AT3637" s="18" t="s">
        <v>245</v>
      </c>
      <c r="AU3637" s="18" t="s">
        <v>78</v>
      </c>
    </row>
    <row r="3638" s="14" customFormat="1">
      <c r="A3638" s="14"/>
      <c r="B3638" s="244"/>
      <c r="C3638" s="245"/>
      <c r="D3638" s="227" t="s">
        <v>248</v>
      </c>
      <c r="E3638" s="246" t="s">
        <v>19</v>
      </c>
      <c r="F3638" s="247" t="s">
        <v>3095</v>
      </c>
      <c r="G3638" s="245"/>
      <c r="H3638" s="248">
        <v>4.2750000000000004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248</v>
      </c>
      <c r="AU3638" s="254" t="s">
        <v>78</v>
      </c>
      <c r="AV3638" s="14" t="s">
        <v>78</v>
      </c>
      <c r="AW3638" s="14" t="s">
        <v>32</v>
      </c>
      <c r="AX3638" s="14" t="s">
        <v>69</v>
      </c>
      <c r="AY3638" s="254" t="s">
        <v>238</v>
      </c>
    </row>
    <row r="3639" s="14" customFormat="1">
      <c r="A3639" s="14"/>
      <c r="B3639" s="244"/>
      <c r="C3639" s="245"/>
      <c r="D3639" s="227" t="s">
        <v>248</v>
      </c>
      <c r="E3639" s="246" t="s">
        <v>19</v>
      </c>
      <c r="F3639" s="247" t="s">
        <v>3096</v>
      </c>
      <c r="G3639" s="245"/>
      <c r="H3639" s="248">
        <v>5.8049999999999997</v>
      </c>
      <c r="I3639" s="249"/>
      <c r="J3639" s="245"/>
      <c r="K3639" s="245"/>
      <c r="L3639" s="250"/>
      <c r="M3639" s="251"/>
      <c r="N3639" s="252"/>
      <c r="O3639" s="252"/>
      <c r="P3639" s="252"/>
      <c r="Q3639" s="252"/>
      <c r="R3639" s="252"/>
      <c r="S3639" s="252"/>
      <c r="T3639" s="253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4" t="s">
        <v>248</v>
      </c>
      <c r="AU3639" s="254" t="s">
        <v>78</v>
      </c>
      <c r="AV3639" s="14" t="s">
        <v>78</v>
      </c>
      <c r="AW3639" s="14" t="s">
        <v>32</v>
      </c>
      <c r="AX3639" s="14" t="s">
        <v>69</v>
      </c>
      <c r="AY3639" s="254" t="s">
        <v>238</v>
      </c>
    </row>
    <row r="3640" s="14" customFormat="1">
      <c r="A3640" s="14"/>
      <c r="B3640" s="244"/>
      <c r="C3640" s="245"/>
      <c r="D3640" s="227" t="s">
        <v>248</v>
      </c>
      <c r="E3640" s="246" t="s">
        <v>19</v>
      </c>
      <c r="F3640" s="247" t="s">
        <v>3097</v>
      </c>
      <c r="G3640" s="245"/>
      <c r="H3640" s="248">
        <v>5.8049999999999997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248</v>
      </c>
      <c r="AU3640" s="254" t="s">
        <v>78</v>
      </c>
      <c r="AV3640" s="14" t="s">
        <v>78</v>
      </c>
      <c r="AW3640" s="14" t="s">
        <v>32</v>
      </c>
      <c r="AX3640" s="14" t="s">
        <v>69</v>
      </c>
      <c r="AY3640" s="254" t="s">
        <v>238</v>
      </c>
    </row>
    <row r="3641" s="15" customFormat="1">
      <c r="A3641" s="15"/>
      <c r="B3641" s="255"/>
      <c r="C3641" s="256"/>
      <c r="D3641" s="227" t="s">
        <v>248</v>
      </c>
      <c r="E3641" s="257" t="s">
        <v>19</v>
      </c>
      <c r="F3641" s="258" t="s">
        <v>253</v>
      </c>
      <c r="G3641" s="256"/>
      <c r="H3641" s="259">
        <v>15.885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248</v>
      </c>
      <c r="AU3641" s="265" t="s">
        <v>78</v>
      </c>
      <c r="AV3641" s="15" t="s">
        <v>244</v>
      </c>
      <c r="AW3641" s="15" t="s">
        <v>32</v>
      </c>
      <c r="AX3641" s="15" t="s">
        <v>69</v>
      </c>
      <c r="AY3641" s="265" t="s">
        <v>238</v>
      </c>
    </row>
    <row r="3642" s="14" customFormat="1">
      <c r="A3642" s="14"/>
      <c r="B3642" s="244"/>
      <c r="C3642" s="245"/>
      <c r="D3642" s="227" t="s">
        <v>248</v>
      </c>
      <c r="E3642" s="246" t="s">
        <v>19</v>
      </c>
      <c r="F3642" s="247" t="s">
        <v>3098</v>
      </c>
      <c r="G3642" s="245"/>
      <c r="H3642" s="248">
        <v>17.473500000000001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248</v>
      </c>
      <c r="AU3642" s="254" t="s">
        <v>78</v>
      </c>
      <c r="AV3642" s="14" t="s">
        <v>78</v>
      </c>
      <c r="AW3642" s="14" t="s">
        <v>32</v>
      </c>
      <c r="AX3642" s="14" t="s">
        <v>69</v>
      </c>
      <c r="AY3642" s="254" t="s">
        <v>238</v>
      </c>
    </row>
    <row r="3643" s="15" customFormat="1">
      <c r="A3643" s="15"/>
      <c r="B3643" s="255"/>
      <c r="C3643" s="256"/>
      <c r="D3643" s="227" t="s">
        <v>248</v>
      </c>
      <c r="E3643" s="257" t="s">
        <v>19</v>
      </c>
      <c r="F3643" s="258" t="s">
        <v>253</v>
      </c>
      <c r="G3643" s="256"/>
      <c r="H3643" s="259">
        <v>17.473500000000001</v>
      </c>
      <c r="I3643" s="260"/>
      <c r="J3643" s="256"/>
      <c r="K3643" s="256"/>
      <c r="L3643" s="261"/>
      <c r="M3643" s="262"/>
      <c r="N3643" s="263"/>
      <c r="O3643" s="263"/>
      <c r="P3643" s="263"/>
      <c r="Q3643" s="263"/>
      <c r="R3643" s="263"/>
      <c r="S3643" s="263"/>
      <c r="T3643" s="264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/>
      <c r="AT3643" s="265" t="s">
        <v>248</v>
      </c>
      <c r="AU3643" s="265" t="s">
        <v>78</v>
      </c>
      <c r="AV3643" s="15" t="s">
        <v>244</v>
      </c>
      <c r="AW3643" s="15" t="s">
        <v>32</v>
      </c>
      <c r="AX3643" s="15" t="s">
        <v>76</v>
      </c>
      <c r="AY3643" s="265" t="s">
        <v>238</v>
      </c>
    </row>
    <row r="3644" s="2" customFormat="1" ht="24.15" customHeight="1">
      <c r="A3644" s="39"/>
      <c r="B3644" s="40"/>
      <c r="C3644" s="214" t="s">
        <v>3099</v>
      </c>
      <c r="D3644" s="214" t="s">
        <v>240</v>
      </c>
      <c r="E3644" s="215" t="s">
        <v>3100</v>
      </c>
      <c r="F3644" s="216" t="s">
        <v>3101</v>
      </c>
      <c r="G3644" s="217" t="s">
        <v>107</v>
      </c>
      <c r="H3644" s="218">
        <v>57.350000000000001</v>
      </c>
      <c r="I3644" s="219"/>
      <c r="J3644" s="220">
        <f>ROUND(I3644*H3644,2)</f>
        <v>0</v>
      </c>
      <c r="K3644" s="216" t="s">
        <v>243</v>
      </c>
      <c r="L3644" s="45"/>
      <c r="M3644" s="221" t="s">
        <v>19</v>
      </c>
      <c r="N3644" s="222" t="s">
        <v>40</v>
      </c>
      <c r="O3644" s="85"/>
      <c r="P3644" s="223">
        <f>O3644*H3644</f>
        <v>0</v>
      </c>
      <c r="Q3644" s="223">
        <v>8.0000000000000007E-05</v>
      </c>
      <c r="R3644" s="223">
        <f>Q3644*H3644</f>
        <v>0.0045880000000000001</v>
      </c>
      <c r="S3644" s="223">
        <v>0</v>
      </c>
      <c r="T3644" s="224">
        <f>S3644*H3644</f>
        <v>0</v>
      </c>
      <c r="U3644" s="39"/>
      <c r="V3644" s="39"/>
      <c r="W3644" s="39"/>
      <c r="X3644" s="39"/>
      <c r="Y3644" s="39"/>
      <c r="Z3644" s="39"/>
      <c r="AA3644" s="39"/>
      <c r="AB3644" s="39"/>
      <c r="AC3644" s="39"/>
      <c r="AD3644" s="39"/>
      <c r="AE3644" s="39"/>
      <c r="AR3644" s="225" t="s">
        <v>295</v>
      </c>
      <c r="AT3644" s="225" t="s">
        <v>240</v>
      </c>
      <c r="AU3644" s="225" t="s">
        <v>78</v>
      </c>
      <c r="AY3644" s="18" t="s">
        <v>238</v>
      </c>
      <c r="BE3644" s="226">
        <f>IF(N3644="základní",J3644,0)</f>
        <v>0</v>
      </c>
      <c r="BF3644" s="226">
        <f>IF(N3644="snížená",J3644,0)</f>
        <v>0</v>
      </c>
      <c r="BG3644" s="226">
        <f>IF(N3644="zákl. přenesená",J3644,0)</f>
        <v>0</v>
      </c>
      <c r="BH3644" s="226">
        <f>IF(N3644="sníž. přenesená",J3644,0)</f>
        <v>0</v>
      </c>
      <c r="BI3644" s="226">
        <f>IF(N3644="nulová",J3644,0)</f>
        <v>0</v>
      </c>
      <c r="BJ3644" s="18" t="s">
        <v>76</v>
      </c>
      <c r="BK3644" s="226">
        <f>ROUND(I3644*H3644,2)</f>
        <v>0</v>
      </c>
      <c r="BL3644" s="18" t="s">
        <v>295</v>
      </c>
      <c r="BM3644" s="225" t="s">
        <v>3102</v>
      </c>
    </row>
    <row r="3645" s="2" customFormat="1">
      <c r="A3645" s="39"/>
      <c r="B3645" s="40"/>
      <c r="C3645" s="41"/>
      <c r="D3645" s="227" t="s">
        <v>245</v>
      </c>
      <c r="E3645" s="41"/>
      <c r="F3645" s="228" t="s">
        <v>3101</v>
      </c>
      <c r="G3645" s="41"/>
      <c r="H3645" s="41"/>
      <c r="I3645" s="229"/>
      <c r="J3645" s="41"/>
      <c r="K3645" s="41"/>
      <c r="L3645" s="45"/>
      <c r="M3645" s="230"/>
      <c r="N3645" s="231"/>
      <c r="O3645" s="85"/>
      <c r="P3645" s="85"/>
      <c r="Q3645" s="85"/>
      <c r="R3645" s="85"/>
      <c r="S3645" s="85"/>
      <c r="T3645" s="86"/>
      <c r="U3645" s="39"/>
      <c r="V3645" s="39"/>
      <c r="W3645" s="39"/>
      <c r="X3645" s="39"/>
      <c r="Y3645" s="39"/>
      <c r="Z3645" s="39"/>
      <c r="AA3645" s="39"/>
      <c r="AB3645" s="39"/>
      <c r="AC3645" s="39"/>
      <c r="AD3645" s="39"/>
      <c r="AE3645" s="39"/>
      <c r="AT3645" s="18" t="s">
        <v>245</v>
      </c>
      <c r="AU3645" s="18" t="s">
        <v>78</v>
      </c>
    </row>
    <row r="3646" s="2" customFormat="1">
      <c r="A3646" s="39"/>
      <c r="B3646" s="40"/>
      <c r="C3646" s="41"/>
      <c r="D3646" s="232" t="s">
        <v>246</v>
      </c>
      <c r="E3646" s="41"/>
      <c r="F3646" s="233" t="s">
        <v>3103</v>
      </c>
      <c r="G3646" s="41"/>
      <c r="H3646" s="41"/>
      <c r="I3646" s="229"/>
      <c r="J3646" s="41"/>
      <c r="K3646" s="41"/>
      <c r="L3646" s="45"/>
      <c r="M3646" s="230"/>
      <c r="N3646" s="231"/>
      <c r="O3646" s="85"/>
      <c r="P3646" s="85"/>
      <c r="Q3646" s="85"/>
      <c r="R3646" s="85"/>
      <c r="S3646" s="85"/>
      <c r="T3646" s="86"/>
      <c r="U3646" s="39"/>
      <c r="V3646" s="39"/>
      <c r="W3646" s="39"/>
      <c r="X3646" s="39"/>
      <c r="Y3646" s="39"/>
      <c r="Z3646" s="39"/>
      <c r="AA3646" s="39"/>
      <c r="AB3646" s="39"/>
      <c r="AC3646" s="39"/>
      <c r="AD3646" s="39"/>
      <c r="AE3646" s="39"/>
      <c r="AT3646" s="18" t="s">
        <v>246</v>
      </c>
      <c r="AU3646" s="18" t="s">
        <v>78</v>
      </c>
    </row>
    <row r="3647" s="13" customFormat="1">
      <c r="A3647" s="13"/>
      <c r="B3647" s="234"/>
      <c r="C3647" s="235"/>
      <c r="D3647" s="227" t="s">
        <v>248</v>
      </c>
      <c r="E3647" s="236" t="s">
        <v>19</v>
      </c>
      <c r="F3647" s="237" t="s">
        <v>341</v>
      </c>
      <c r="G3647" s="235"/>
      <c r="H3647" s="236" t="s">
        <v>19</v>
      </c>
      <c r="I3647" s="238"/>
      <c r="J3647" s="235"/>
      <c r="K3647" s="235"/>
      <c r="L3647" s="239"/>
      <c r="M3647" s="240"/>
      <c r="N3647" s="241"/>
      <c r="O3647" s="241"/>
      <c r="P3647" s="241"/>
      <c r="Q3647" s="241"/>
      <c r="R3647" s="241"/>
      <c r="S3647" s="241"/>
      <c r="T3647" s="242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3" t="s">
        <v>248</v>
      </c>
      <c r="AU3647" s="243" t="s">
        <v>78</v>
      </c>
      <c r="AV3647" s="13" t="s">
        <v>76</v>
      </c>
      <c r="AW3647" s="13" t="s">
        <v>32</v>
      </c>
      <c r="AX3647" s="13" t="s">
        <v>69</v>
      </c>
      <c r="AY3647" s="243" t="s">
        <v>238</v>
      </c>
    </row>
    <row r="3648" s="14" customFormat="1">
      <c r="A3648" s="14"/>
      <c r="B3648" s="244"/>
      <c r="C3648" s="245"/>
      <c r="D3648" s="227" t="s">
        <v>248</v>
      </c>
      <c r="E3648" s="246" t="s">
        <v>19</v>
      </c>
      <c r="F3648" s="247" t="s">
        <v>3104</v>
      </c>
      <c r="G3648" s="245"/>
      <c r="H3648" s="248">
        <v>16.5</v>
      </c>
      <c r="I3648" s="249"/>
      <c r="J3648" s="245"/>
      <c r="K3648" s="245"/>
      <c r="L3648" s="250"/>
      <c r="M3648" s="251"/>
      <c r="N3648" s="252"/>
      <c r="O3648" s="252"/>
      <c r="P3648" s="252"/>
      <c r="Q3648" s="252"/>
      <c r="R3648" s="252"/>
      <c r="S3648" s="252"/>
      <c r="T3648" s="253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4" t="s">
        <v>248</v>
      </c>
      <c r="AU3648" s="254" t="s">
        <v>78</v>
      </c>
      <c r="AV3648" s="14" t="s">
        <v>78</v>
      </c>
      <c r="AW3648" s="14" t="s">
        <v>32</v>
      </c>
      <c r="AX3648" s="14" t="s">
        <v>69</v>
      </c>
      <c r="AY3648" s="254" t="s">
        <v>238</v>
      </c>
    </row>
    <row r="3649" s="14" customFormat="1">
      <c r="A3649" s="14"/>
      <c r="B3649" s="244"/>
      <c r="C3649" s="245"/>
      <c r="D3649" s="227" t="s">
        <v>248</v>
      </c>
      <c r="E3649" s="246" t="s">
        <v>19</v>
      </c>
      <c r="F3649" s="247" t="s">
        <v>3105</v>
      </c>
      <c r="G3649" s="245"/>
      <c r="H3649" s="248">
        <v>20.425000000000001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248</v>
      </c>
      <c r="AU3649" s="254" t="s">
        <v>78</v>
      </c>
      <c r="AV3649" s="14" t="s">
        <v>78</v>
      </c>
      <c r="AW3649" s="14" t="s">
        <v>32</v>
      </c>
      <c r="AX3649" s="14" t="s">
        <v>69</v>
      </c>
      <c r="AY3649" s="254" t="s">
        <v>238</v>
      </c>
    </row>
    <row r="3650" s="16" customFormat="1">
      <c r="A3650" s="16"/>
      <c r="B3650" s="266"/>
      <c r="C3650" s="267"/>
      <c r="D3650" s="227" t="s">
        <v>248</v>
      </c>
      <c r="E3650" s="268" t="s">
        <v>19</v>
      </c>
      <c r="F3650" s="269" t="s">
        <v>264</v>
      </c>
      <c r="G3650" s="267"/>
      <c r="H3650" s="270">
        <v>36.924999999999997</v>
      </c>
      <c r="I3650" s="271"/>
      <c r="J3650" s="267"/>
      <c r="K3650" s="267"/>
      <c r="L3650" s="272"/>
      <c r="M3650" s="273"/>
      <c r="N3650" s="274"/>
      <c r="O3650" s="274"/>
      <c r="P3650" s="274"/>
      <c r="Q3650" s="274"/>
      <c r="R3650" s="274"/>
      <c r="S3650" s="274"/>
      <c r="T3650" s="275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T3650" s="276" t="s">
        <v>248</v>
      </c>
      <c r="AU3650" s="276" t="s">
        <v>78</v>
      </c>
      <c r="AV3650" s="16" t="s">
        <v>109</v>
      </c>
      <c r="AW3650" s="16" t="s">
        <v>32</v>
      </c>
      <c r="AX3650" s="16" t="s">
        <v>69</v>
      </c>
      <c r="AY3650" s="276" t="s">
        <v>238</v>
      </c>
    </row>
    <row r="3651" s="13" customFormat="1">
      <c r="A3651" s="13"/>
      <c r="B3651" s="234"/>
      <c r="C3651" s="235"/>
      <c r="D3651" s="227" t="s">
        <v>248</v>
      </c>
      <c r="E3651" s="236" t="s">
        <v>19</v>
      </c>
      <c r="F3651" s="237" t="s">
        <v>540</v>
      </c>
      <c r="G3651" s="235"/>
      <c r="H3651" s="236" t="s">
        <v>19</v>
      </c>
      <c r="I3651" s="238"/>
      <c r="J3651" s="235"/>
      <c r="K3651" s="235"/>
      <c r="L3651" s="239"/>
      <c r="M3651" s="240"/>
      <c r="N3651" s="241"/>
      <c r="O3651" s="241"/>
      <c r="P3651" s="241"/>
      <c r="Q3651" s="241"/>
      <c r="R3651" s="241"/>
      <c r="S3651" s="241"/>
      <c r="T3651" s="242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3" t="s">
        <v>248</v>
      </c>
      <c r="AU3651" s="243" t="s">
        <v>78</v>
      </c>
      <c r="AV3651" s="13" t="s">
        <v>76</v>
      </c>
      <c r="AW3651" s="13" t="s">
        <v>32</v>
      </c>
      <c r="AX3651" s="13" t="s">
        <v>69</v>
      </c>
      <c r="AY3651" s="243" t="s">
        <v>238</v>
      </c>
    </row>
    <row r="3652" s="14" customFormat="1">
      <c r="A3652" s="14"/>
      <c r="B3652" s="244"/>
      <c r="C3652" s="245"/>
      <c r="D3652" s="227" t="s">
        <v>248</v>
      </c>
      <c r="E3652" s="246" t="s">
        <v>19</v>
      </c>
      <c r="F3652" s="247" t="s">
        <v>3106</v>
      </c>
      <c r="G3652" s="245"/>
      <c r="H3652" s="248">
        <v>20.425000000000001</v>
      </c>
      <c r="I3652" s="249"/>
      <c r="J3652" s="245"/>
      <c r="K3652" s="245"/>
      <c r="L3652" s="250"/>
      <c r="M3652" s="251"/>
      <c r="N3652" s="252"/>
      <c r="O3652" s="252"/>
      <c r="P3652" s="252"/>
      <c r="Q3652" s="252"/>
      <c r="R3652" s="252"/>
      <c r="S3652" s="252"/>
      <c r="T3652" s="253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4" t="s">
        <v>248</v>
      </c>
      <c r="AU3652" s="254" t="s">
        <v>78</v>
      </c>
      <c r="AV3652" s="14" t="s">
        <v>78</v>
      </c>
      <c r="AW3652" s="14" t="s">
        <v>32</v>
      </c>
      <c r="AX3652" s="14" t="s">
        <v>69</v>
      </c>
      <c r="AY3652" s="254" t="s">
        <v>238</v>
      </c>
    </row>
    <row r="3653" s="16" customFormat="1">
      <c r="A3653" s="16"/>
      <c r="B3653" s="266"/>
      <c r="C3653" s="267"/>
      <c r="D3653" s="227" t="s">
        <v>248</v>
      </c>
      <c r="E3653" s="268" t="s">
        <v>19</v>
      </c>
      <c r="F3653" s="269" t="s">
        <v>541</v>
      </c>
      <c r="G3653" s="267"/>
      <c r="H3653" s="270">
        <v>20.425000000000001</v>
      </c>
      <c r="I3653" s="271"/>
      <c r="J3653" s="267"/>
      <c r="K3653" s="267"/>
      <c r="L3653" s="272"/>
      <c r="M3653" s="273"/>
      <c r="N3653" s="274"/>
      <c r="O3653" s="274"/>
      <c r="P3653" s="274"/>
      <c r="Q3653" s="274"/>
      <c r="R3653" s="274"/>
      <c r="S3653" s="274"/>
      <c r="T3653" s="275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76" t="s">
        <v>248</v>
      </c>
      <c r="AU3653" s="276" t="s">
        <v>78</v>
      </c>
      <c r="AV3653" s="16" t="s">
        <v>109</v>
      </c>
      <c r="AW3653" s="16" t="s">
        <v>32</v>
      </c>
      <c r="AX3653" s="16" t="s">
        <v>69</v>
      </c>
      <c r="AY3653" s="276" t="s">
        <v>238</v>
      </c>
    </row>
    <row r="3654" s="15" customFormat="1">
      <c r="A3654" s="15"/>
      <c r="B3654" s="255"/>
      <c r="C3654" s="256"/>
      <c r="D3654" s="227" t="s">
        <v>248</v>
      </c>
      <c r="E3654" s="257" t="s">
        <v>19</v>
      </c>
      <c r="F3654" s="258" t="s">
        <v>253</v>
      </c>
      <c r="G3654" s="256"/>
      <c r="H3654" s="259">
        <v>57.350000000000001</v>
      </c>
      <c r="I3654" s="260"/>
      <c r="J3654" s="256"/>
      <c r="K3654" s="256"/>
      <c r="L3654" s="261"/>
      <c r="M3654" s="262"/>
      <c r="N3654" s="263"/>
      <c r="O3654" s="263"/>
      <c r="P3654" s="263"/>
      <c r="Q3654" s="263"/>
      <c r="R3654" s="263"/>
      <c r="S3654" s="263"/>
      <c r="T3654" s="264"/>
      <c r="U3654" s="15"/>
      <c r="V3654" s="15"/>
      <c r="W3654" s="15"/>
      <c r="X3654" s="15"/>
      <c r="Y3654" s="15"/>
      <c r="Z3654" s="15"/>
      <c r="AA3654" s="15"/>
      <c r="AB3654" s="15"/>
      <c r="AC3654" s="15"/>
      <c r="AD3654" s="15"/>
      <c r="AE3654" s="15"/>
      <c r="AT3654" s="265" t="s">
        <v>248</v>
      </c>
      <c r="AU3654" s="265" t="s">
        <v>78</v>
      </c>
      <c r="AV3654" s="15" t="s">
        <v>244</v>
      </c>
      <c r="AW3654" s="15" t="s">
        <v>32</v>
      </c>
      <c r="AX3654" s="15" t="s">
        <v>76</v>
      </c>
      <c r="AY3654" s="265" t="s">
        <v>238</v>
      </c>
    </row>
    <row r="3655" s="2" customFormat="1" ht="37.8" customHeight="1">
      <c r="A3655" s="39"/>
      <c r="B3655" s="40"/>
      <c r="C3655" s="277" t="s">
        <v>3107</v>
      </c>
      <c r="D3655" s="277" t="s">
        <v>425</v>
      </c>
      <c r="E3655" s="278" t="s">
        <v>3073</v>
      </c>
      <c r="F3655" s="279" t="s">
        <v>3074</v>
      </c>
      <c r="G3655" s="280" t="s">
        <v>112</v>
      </c>
      <c r="H3655" s="281">
        <v>11.039999999999999</v>
      </c>
      <c r="I3655" s="282"/>
      <c r="J3655" s="283">
        <f>ROUND(I3655*H3655,2)</f>
        <v>0</v>
      </c>
      <c r="K3655" s="279" t="s">
        <v>581</v>
      </c>
      <c r="L3655" s="284"/>
      <c r="M3655" s="285" t="s">
        <v>19</v>
      </c>
      <c r="N3655" s="286" t="s">
        <v>40</v>
      </c>
      <c r="O3655" s="85"/>
      <c r="P3655" s="223">
        <f>O3655*H3655</f>
        <v>0</v>
      </c>
      <c r="Q3655" s="223">
        <v>0</v>
      </c>
      <c r="R3655" s="223">
        <f>Q3655*H3655</f>
        <v>0</v>
      </c>
      <c r="S3655" s="223">
        <v>0</v>
      </c>
      <c r="T3655" s="224">
        <f>S3655*H3655</f>
        <v>0</v>
      </c>
      <c r="U3655" s="39"/>
      <c r="V3655" s="39"/>
      <c r="W3655" s="39"/>
      <c r="X3655" s="39"/>
      <c r="Y3655" s="39"/>
      <c r="Z3655" s="39"/>
      <c r="AA3655" s="39"/>
      <c r="AB3655" s="39"/>
      <c r="AC3655" s="39"/>
      <c r="AD3655" s="39"/>
      <c r="AE3655" s="39"/>
      <c r="AR3655" s="225" t="s">
        <v>371</v>
      </c>
      <c r="AT3655" s="225" t="s">
        <v>425</v>
      </c>
      <c r="AU3655" s="225" t="s">
        <v>78</v>
      </c>
      <c r="AY3655" s="18" t="s">
        <v>238</v>
      </c>
      <c r="BE3655" s="226">
        <f>IF(N3655="základní",J3655,0)</f>
        <v>0</v>
      </c>
      <c r="BF3655" s="226">
        <f>IF(N3655="snížená",J3655,0)</f>
        <v>0</v>
      </c>
      <c r="BG3655" s="226">
        <f>IF(N3655="zákl. přenesená",J3655,0)</f>
        <v>0</v>
      </c>
      <c r="BH3655" s="226">
        <f>IF(N3655="sníž. přenesená",J3655,0)</f>
        <v>0</v>
      </c>
      <c r="BI3655" s="226">
        <f>IF(N3655="nulová",J3655,0)</f>
        <v>0</v>
      </c>
      <c r="BJ3655" s="18" t="s">
        <v>76</v>
      </c>
      <c r="BK3655" s="226">
        <f>ROUND(I3655*H3655,2)</f>
        <v>0</v>
      </c>
      <c r="BL3655" s="18" t="s">
        <v>295</v>
      </c>
      <c r="BM3655" s="225" t="s">
        <v>3108</v>
      </c>
    </row>
    <row r="3656" s="2" customFormat="1">
      <c r="A3656" s="39"/>
      <c r="B3656" s="40"/>
      <c r="C3656" s="41"/>
      <c r="D3656" s="227" t="s">
        <v>245</v>
      </c>
      <c r="E3656" s="41"/>
      <c r="F3656" s="228" t="s">
        <v>3074</v>
      </c>
      <c r="G3656" s="41"/>
      <c r="H3656" s="41"/>
      <c r="I3656" s="229"/>
      <c r="J3656" s="41"/>
      <c r="K3656" s="41"/>
      <c r="L3656" s="45"/>
      <c r="M3656" s="230"/>
      <c r="N3656" s="231"/>
      <c r="O3656" s="85"/>
      <c r="P3656" s="85"/>
      <c r="Q3656" s="85"/>
      <c r="R3656" s="85"/>
      <c r="S3656" s="85"/>
      <c r="T3656" s="86"/>
      <c r="U3656" s="39"/>
      <c r="V3656" s="39"/>
      <c r="W3656" s="39"/>
      <c r="X3656" s="39"/>
      <c r="Y3656" s="39"/>
      <c r="Z3656" s="39"/>
      <c r="AA3656" s="39"/>
      <c r="AB3656" s="39"/>
      <c r="AC3656" s="39"/>
      <c r="AD3656" s="39"/>
      <c r="AE3656" s="39"/>
      <c r="AT3656" s="18" t="s">
        <v>245</v>
      </c>
      <c r="AU3656" s="18" t="s">
        <v>78</v>
      </c>
    </row>
    <row r="3657" s="14" customFormat="1">
      <c r="A3657" s="14"/>
      <c r="B3657" s="244"/>
      <c r="C3657" s="245"/>
      <c r="D3657" s="227" t="s">
        <v>248</v>
      </c>
      <c r="E3657" s="246" t="s">
        <v>19</v>
      </c>
      <c r="F3657" s="247" t="s">
        <v>3109</v>
      </c>
      <c r="G3657" s="245"/>
      <c r="H3657" s="248">
        <v>2.8875000000000002</v>
      </c>
      <c r="I3657" s="249"/>
      <c r="J3657" s="245"/>
      <c r="K3657" s="245"/>
      <c r="L3657" s="250"/>
      <c r="M3657" s="251"/>
      <c r="N3657" s="252"/>
      <c r="O3657" s="252"/>
      <c r="P3657" s="252"/>
      <c r="Q3657" s="252"/>
      <c r="R3657" s="252"/>
      <c r="S3657" s="252"/>
      <c r="T3657" s="253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4" t="s">
        <v>248</v>
      </c>
      <c r="AU3657" s="254" t="s">
        <v>78</v>
      </c>
      <c r="AV3657" s="14" t="s">
        <v>78</v>
      </c>
      <c r="AW3657" s="14" t="s">
        <v>32</v>
      </c>
      <c r="AX3657" s="14" t="s">
        <v>69</v>
      </c>
      <c r="AY3657" s="254" t="s">
        <v>238</v>
      </c>
    </row>
    <row r="3658" s="14" customFormat="1">
      <c r="A3658" s="14"/>
      <c r="B3658" s="244"/>
      <c r="C3658" s="245"/>
      <c r="D3658" s="227" t="s">
        <v>248</v>
      </c>
      <c r="E3658" s="246" t="s">
        <v>19</v>
      </c>
      <c r="F3658" s="247" t="s">
        <v>3110</v>
      </c>
      <c r="G3658" s="245"/>
      <c r="H3658" s="248">
        <v>3.5743749999999999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248</v>
      </c>
      <c r="AU3658" s="254" t="s">
        <v>78</v>
      </c>
      <c r="AV3658" s="14" t="s">
        <v>78</v>
      </c>
      <c r="AW3658" s="14" t="s">
        <v>32</v>
      </c>
      <c r="AX3658" s="14" t="s">
        <v>69</v>
      </c>
      <c r="AY3658" s="254" t="s">
        <v>238</v>
      </c>
    </row>
    <row r="3659" s="14" customFormat="1">
      <c r="A3659" s="14"/>
      <c r="B3659" s="244"/>
      <c r="C3659" s="245"/>
      <c r="D3659" s="227" t="s">
        <v>248</v>
      </c>
      <c r="E3659" s="246" t="s">
        <v>19</v>
      </c>
      <c r="F3659" s="247" t="s">
        <v>3111</v>
      </c>
      <c r="G3659" s="245"/>
      <c r="H3659" s="248">
        <v>3.5743749999999999</v>
      </c>
      <c r="I3659" s="249"/>
      <c r="J3659" s="245"/>
      <c r="K3659" s="245"/>
      <c r="L3659" s="250"/>
      <c r="M3659" s="251"/>
      <c r="N3659" s="252"/>
      <c r="O3659" s="252"/>
      <c r="P3659" s="252"/>
      <c r="Q3659" s="252"/>
      <c r="R3659" s="252"/>
      <c r="S3659" s="252"/>
      <c r="T3659" s="253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4" t="s">
        <v>248</v>
      </c>
      <c r="AU3659" s="254" t="s">
        <v>78</v>
      </c>
      <c r="AV3659" s="14" t="s">
        <v>78</v>
      </c>
      <c r="AW3659" s="14" t="s">
        <v>32</v>
      </c>
      <c r="AX3659" s="14" t="s">
        <v>69</v>
      </c>
      <c r="AY3659" s="254" t="s">
        <v>238</v>
      </c>
    </row>
    <row r="3660" s="15" customFormat="1">
      <c r="A3660" s="15"/>
      <c r="B3660" s="255"/>
      <c r="C3660" s="256"/>
      <c r="D3660" s="227" t="s">
        <v>248</v>
      </c>
      <c r="E3660" s="257" t="s">
        <v>19</v>
      </c>
      <c r="F3660" s="258" t="s">
        <v>253</v>
      </c>
      <c r="G3660" s="256"/>
      <c r="H3660" s="259">
        <v>10.036250000000001</v>
      </c>
      <c r="I3660" s="260"/>
      <c r="J3660" s="256"/>
      <c r="K3660" s="256"/>
      <c r="L3660" s="261"/>
      <c r="M3660" s="262"/>
      <c r="N3660" s="263"/>
      <c r="O3660" s="263"/>
      <c r="P3660" s="263"/>
      <c r="Q3660" s="263"/>
      <c r="R3660" s="263"/>
      <c r="S3660" s="263"/>
      <c r="T3660" s="264"/>
      <c r="U3660" s="15"/>
      <c r="V3660" s="15"/>
      <c r="W3660" s="15"/>
      <c r="X3660" s="15"/>
      <c r="Y3660" s="15"/>
      <c r="Z3660" s="15"/>
      <c r="AA3660" s="15"/>
      <c r="AB3660" s="15"/>
      <c r="AC3660" s="15"/>
      <c r="AD3660" s="15"/>
      <c r="AE3660" s="15"/>
      <c r="AT3660" s="265" t="s">
        <v>248</v>
      </c>
      <c r="AU3660" s="265" t="s">
        <v>78</v>
      </c>
      <c r="AV3660" s="15" t="s">
        <v>244</v>
      </c>
      <c r="AW3660" s="15" t="s">
        <v>32</v>
      </c>
      <c r="AX3660" s="15" t="s">
        <v>69</v>
      </c>
      <c r="AY3660" s="265" t="s">
        <v>238</v>
      </c>
    </row>
    <row r="3661" s="14" customFormat="1">
      <c r="A3661" s="14"/>
      <c r="B3661" s="244"/>
      <c r="C3661" s="245"/>
      <c r="D3661" s="227" t="s">
        <v>248</v>
      </c>
      <c r="E3661" s="246" t="s">
        <v>19</v>
      </c>
      <c r="F3661" s="247" t="s">
        <v>3112</v>
      </c>
      <c r="G3661" s="245"/>
      <c r="H3661" s="248">
        <v>11.0396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248</v>
      </c>
      <c r="AU3661" s="254" t="s">
        <v>78</v>
      </c>
      <c r="AV3661" s="14" t="s">
        <v>78</v>
      </c>
      <c r="AW3661" s="14" t="s">
        <v>32</v>
      </c>
      <c r="AX3661" s="14" t="s">
        <v>69</v>
      </c>
      <c r="AY3661" s="254" t="s">
        <v>238</v>
      </c>
    </row>
    <row r="3662" s="15" customFormat="1">
      <c r="A3662" s="15"/>
      <c r="B3662" s="255"/>
      <c r="C3662" s="256"/>
      <c r="D3662" s="227" t="s">
        <v>248</v>
      </c>
      <c r="E3662" s="257" t="s">
        <v>19</v>
      </c>
      <c r="F3662" s="258" t="s">
        <v>253</v>
      </c>
      <c r="G3662" s="256"/>
      <c r="H3662" s="259">
        <v>11.0396</v>
      </c>
      <c r="I3662" s="260"/>
      <c r="J3662" s="256"/>
      <c r="K3662" s="256"/>
      <c r="L3662" s="261"/>
      <c r="M3662" s="262"/>
      <c r="N3662" s="263"/>
      <c r="O3662" s="263"/>
      <c r="P3662" s="263"/>
      <c r="Q3662" s="263"/>
      <c r="R3662" s="263"/>
      <c r="S3662" s="263"/>
      <c r="T3662" s="264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5" t="s">
        <v>248</v>
      </c>
      <c r="AU3662" s="265" t="s">
        <v>78</v>
      </c>
      <c r="AV3662" s="15" t="s">
        <v>244</v>
      </c>
      <c r="AW3662" s="15" t="s">
        <v>32</v>
      </c>
      <c r="AX3662" s="15" t="s">
        <v>76</v>
      </c>
      <c r="AY3662" s="265" t="s">
        <v>238</v>
      </c>
    </row>
    <row r="3663" s="2" customFormat="1" ht="21.75" customHeight="1">
      <c r="A3663" s="39"/>
      <c r="B3663" s="40"/>
      <c r="C3663" s="214" t="s">
        <v>3113</v>
      </c>
      <c r="D3663" s="214" t="s">
        <v>240</v>
      </c>
      <c r="E3663" s="215" t="s">
        <v>3114</v>
      </c>
      <c r="F3663" s="216" t="s">
        <v>3115</v>
      </c>
      <c r="G3663" s="217" t="s">
        <v>107</v>
      </c>
      <c r="H3663" s="218">
        <v>544.42100000000005</v>
      </c>
      <c r="I3663" s="219"/>
      <c r="J3663" s="220">
        <f>ROUND(I3663*H3663,2)</f>
        <v>0</v>
      </c>
      <c r="K3663" s="216" t="s">
        <v>243</v>
      </c>
      <c r="L3663" s="45"/>
      <c r="M3663" s="221" t="s">
        <v>19</v>
      </c>
      <c r="N3663" s="222" t="s">
        <v>40</v>
      </c>
      <c r="O3663" s="85"/>
      <c r="P3663" s="223">
        <f>O3663*H3663</f>
        <v>0</v>
      </c>
      <c r="Q3663" s="223">
        <v>0</v>
      </c>
      <c r="R3663" s="223">
        <f>Q3663*H3663</f>
        <v>0</v>
      </c>
      <c r="S3663" s="223">
        <v>0.00029999999999999997</v>
      </c>
      <c r="T3663" s="224">
        <f>S3663*H3663</f>
        <v>0.16332630000000001</v>
      </c>
      <c r="U3663" s="39"/>
      <c r="V3663" s="39"/>
      <c r="W3663" s="39"/>
      <c r="X3663" s="39"/>
      <c r="Y3663" s="39"/>
      <c r="Z3663" s="39"/>
      <c r="AA3663" s="39"/>
      <c r="AB3663" s="39"/>
      <c r="AC3663" s="39"/>
      <c r="AD3663" s="39"/>
      <c r="AE3663" s="39"/>
      <c r="AR3663" s="225" t="s">
        <v>295</v>
      </c>
      <c r="AT3663" s="225" t="s">
        <v>240</v>
      </c>
      <c r="AU3663" s="225" t="s">
        <v>78</v>
      </c>
      <c r="AY3663" s="18" t="s">
        <v>238</v>
      </c>
      <c r="BE3663" s="226">
        <f>IF(N3663="základní",J3663,0)</f>
        <v>0</v>
      </c>
      <c r="BF3663" s="226">
        <f>IF(N3663="snížená",J3663,0)</f>
        <v>0</v>
      </c>
      <c r="BG3663" s="226">
        <f>IF(N3663="zákl. přenesená",J3663,0)</f>
        <v>0</v>
      </c>
      <c r="BH3663" s="226">
        <f>IF(N3663="sníž. přenesená",J3663,0)</f>
        <v>0</v>
      </c>
      <c r="BI3663" s="226">
        <f>IF(N3663="nulová",J3663,0)</f>
        <v>0</v>
      </c>
      <c r="BJ3663" s="18" t="s">
        <v>76</v>
      </c>
      <c r="BK3663" s="226">
        <f>ROUND(I3663*H3663,2)</f>
        <v>0</v>
      </c>
      <c r="BL3663" s="18" t="s">
        <v>295</v>
      </c>
      <c r="BM3663" s="225" t="s">
        <v>3116</v>
      </c>
    </row>
    <row r="3664" s="2" customFormat="1">
      <c r="A3664" s="39"/>
      <c r="B3664" s="40"/>
      <c r="C3664" s="41"/>
      <c r="D3664" s="227" t="s">
        <v>245</v>
      </c>
      <c r="E3664" s="41"/>
      <c r="F3664" s="228" t="s">
        <v>3115</v>
      </c>
      <c r="G3664" s="41"/>
      <c r="H3664" s="41"/>
      <c r="I3664" s="229"/>
      <c r="J3664" s="41"/>
      <c r="K3664" s="41"/>
      <c r="L3664" s="45"/>
      <c r="M3664" s="230"/>
      <c r="N3664" s="231"/>
      <c r="O3664" s="85"/>
      <c r="P3664" s="85"/>
      <c r="Q3664" s="85"/>
      <c r="R3664" s="85"/>
      <c r="S3664" s="85"/>
      <c r="T3664" s="86"/>
      <c r="U3664" s="39"/>
      <c r="V3664" s="39"/>
      <c r="W3664" s="39"/>
      <c r="X3664" s="39"/>
      <c r="Y3664" s="39"/>
      <c r="Z3664" s="39"/>
      <c r="AA3664" s="39"/>
      <c r="AB3664" s="39"/>
      <c r="AC3664" s="39"/>
      <c r="AD3664" s="39"/>
      <c r="AE3664" s="39"/>
      <c r="AT3664" s="18" t="s">
        <v>245</v>
      </c>
      <c r="AU3664" s="18" t="s">
        <v>78</v>
      </c>
    </row>
    <row r="3665" s="2" customFormat="1">
      <c r="A3665" s="39"/>
      <c r="B3665" s="40"/>
      <c r="C3665" s="41"/>
      <c r="D3665" s="232" t="s">
        <v>246</v>
      </c>
      <c r="E3665" s="41"/>
      <c r="F3665" s="233" t="s">
        <v>3117</v>
      </c>
      <c r="G3665" s="41"/>
      <c r="H3665" s="41"/>
      <c r="I3665" s="229"/>
      <c r="J3665" s="41"/>
      <c r="K3665" s="41"/>
      <c r="L3665" s="45"/>
      <c r="M3665" s="230"/>
      <c r="N3665" s="231"/>
      <c r="O3665" s="85"/>
      <c r="P3665" s="85"/>
      <c r="Q3665" s="85"/>
      <c r="R3665" s="85"/>
      <c r="S3665" s="85"/>
      <c r="T3665" s="86"/>
      <c r="U3665" s="39"/>
      <c r="V3665" s="39"/>
      <c r="W3665" s="39"/>
      <c r="X3665" s="39"/>
      <c r="Y3665" s="39"/>
      <c r="Z3665" s="39"/>
      <c r="AA3665" s="39"/>
      <c r="AB3665" s="39"/>
      <c r="AC3665" s="39"/>
      <c r="AD3665" s="39"/>
      <c r="AE3665" s="39"/>
      <c r="AT3665" s="18" t="s">
        <v>246</v>
      </c>
      <c r="AU3665" s="18" t="s">
        <v>78</v>
      </c>
    </row>
    <row r="3666" s="2" customFormat="1" ht="16.5" customHeight="1">
      <c r="A3666" s="39"/>
      <c r="B3666" s="40"/>
      <c r="C3666" s="214" t="s">
        <v>3118</v>
      </c>
      <c r="D3666" s="214" t="s">
        <v>240</v>
      </c>
      <c r="E3666" s="215" t="s">
        <v>3119</v>
      </c>
      <c r="F3666" s="216" t="s">
        <v>3120</v>
      </c>
      <c r="G3666" s="217" t="s">
        <v>107</v>
      </c>
      <c r="H3666" s="218">
        <v>27.219999999999999</v>
      </c>
      <c r="I3666" s="219"/>
      <c r="J3666" s="220">
        <f>ROUND(I3666*H3666,2)</f>
        <v>0</v>
      </c>
      <c r="K3666" s="216" t="s">
        <v>243</v>
      </c>
      <c r="L3666" s="45"/>
      <c r="M3666" s="221" t="s">
        <v>19</v>
      </c>
      <c r="N3666" s="222" t="s">
        <v>40</v>
      </c>
      <c r="O3666" s="85"/>
      <c r="P3666" s="223">
        <f>O3666*H3666</f>
        <v>0</v>
      </c>
      <c r="Q3666" s="223">
        <v>1.0000000000000001E-05</v>
      </c>
      <c r="R3666" s="223">
        <f>Q3666*H3666</f>
        <v>0.0002722</v>
      </c>
      <c r="S3666" s="223">
        <v>0</v>
      </c>
      <c r="T3666" s="224">
        <f>S3666*H3666</f>
        <v>0</v>
      </c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R3666" s="225" t="s">
        <v>295</v>
      </c>
      <c r="AT3666" s="225" t="s">
        <v>240</v>
      </c>
      <c r="AU3666" s="225" t="s">
        <v>78</v>
      </c>
      <c r="AY3666" s="18" t="s">
        <v>238</v>
      </c>
      <c r="BE3666" s="226">
        <f>IF(N3666="základní",J3666,0)</f>
        <v>0</v>
      </c>
      <c r="BF3666" s="226">
        <f>IF(N3666="snížená",J3666,0)</f>
        <v>0</v>
      </c>
      <c r="BG3666" s="226">
        <f>IF(N3666="zákl. přenesená",J3666,0)</f>
        <v>0</v>
      </c>
      <c r="BH3666" s="226">
        <f>IF(N3666="sníž. přenesená",J3666,0)</f>
        <v>0</v>
      </c>
      <c r="BI3666" s="226">
        <f>IF(N3666="nulová",J3666,0)</f>
        <v>0</v>
      </c>
      <c r="BJ3666" s="18" t="s">
        <v>76</v>
      </c>
      <c r="BK3666" s="226">
        <f>ROUND(I3666*H3666,2)</f>
        <v>0</v>
      </c>
      <c r="BL3666" s="18" t="s">
        <v>295</v>
      </c>
      <c r="BM3666" s="225" t="s">
        <v>3121</v>
      </c>
    </row>
    <row r="3667" s="2" customFormat="1">
      <c r="A3667" s="39"/>
      <c r="B3667" s="40"/>
      <c r="C3667" s="41"/>
      <c r="D3667" s="227" t="s">
        <v>245</v>
      </c>
      <c r="E3667" s="41"/>
      <c r="F3667" s="228" t="s">
        <v>3120</v>
      </c>
      <c r="G3667" s="41"/>
      <c r="H3667" s="41"/>
      <c r="I3667" s="229"/>
      <c r="J3667" s="41"/>
      <c r="K3667" s="41"/>
      <c r="L3667" s="45"/>
      <c r="M3667" s="230"/>
      <c r="N3667" s="231"/>
      <c r="O3667" s="85"/>
      <c r="P3667" s="85"/>
      <c r="Q3667" s="85"/>
      <c r="R3667" s="85"/>
      <c r="S3667" s="85"/>
      <c r="T3667" s="86"/>
      <c r="U3667" s="39"/>
      <c r="V3667" s="39"/>
      <c r="W3667" s="39"/>
      <c r="X3667" s="39"/>
      <c r="Y3667" s="39"/>
      <c r="Z3667" s="39"/>
      <c r="AA3667" s="39"/>
      <c r="AB3667" s="39"/>
      <c r="AC3667" s="39"/>
      <c r="AD3667" s="39"/>
      <c r="AE3667" s="39"/>
      <c r="AT3667" s="18" t="s">
        <v>245</v>
      </c>
      <c r="AU3667" s="18" t="s">
        <v>78</v>
      </c>
    </row>
    <row r="3668" s="2" customFormat="1">
      <c r="A3668" s="39"/>
      <c r="B3668" s="40"/>
      <c r="C3668" s="41"/>
      <c r="D3668" s="232" t="s">
        <v>246</v>
      </c>
      <c r="E3668" s="41"/>
      <c r="F3668" s="233" t="s">
        <v>3122</v>
      </c>
      <c r="G3668" s="41"/>
      <c r="H3668" s="41"/>
      <c r="I3668" s="229"/>
      <c r="J3668" s="41"/>
      <c r="K3668" s="41"/>
      <c r="L3668" s="45"/>
      <c r="M3668" s="230"/>
      <c r="N3668" s="231"/>
      <c r="O3668" s="85"/>
      <c r="P3668" s="85"/>
      <c r="Q3668" s="85"/>
      <c r="R3668" s="85"/>
      <c r="S3668" s="85"/>
      <c r="T3668" s="86"/>
      <c r="U3668" s="39"/>
      <c r="V3668" s="39"/>
      <c r="W3668" s="39"/>
      <c r="X3668" s="39"/>
      <c r="Y3668" s="39"/>
      <c r="Z3668" s="39"/>
      <c r="AA3668" s="39"/>
      <c r="AB3668" s="39"/>
      <c r="AC3668" s="39"/>
      <c r="AD3668" s="39"/>
      <c r="AE3668" s="39"/>
      <c r="AT3668" s="18" t="s">
        <v>246</v>
      </c>
      <c r="AU3668" s="18" t="s">
        <v>78</v>
      </c>
    </row>
    <row r="3669" s="13" customFormat="1">
      <c r="A3669" s="13"/>
      <c r="B3669" s="234"/>
      <c r="C3669" s="235"/>
      <c r="D3669" s="227" t="s">
        <v>248</v>
      </c>
      <c r="E3669" s="236" t="s">
        <v>19</v>
      </c>
      <c r="F3669" s="237" t="s">
        <v>341</v>
      </c>
      <c r="G3669" s="235"/>
      <c r="H3669" s="236" t="s">
        <v>19</v>
      </c>
      <c r="I3669" s="238"/>
      <c r="J3669" s="235"/>
      <c r="K3669" s="235"/>
      <c r="L3669" s="239"/>
      <c r="M3669" s="240"/>
      <c r="N3669" s="241"/>
      <c r="O3669" s="241"/>
      <c r="P3669" s="241"/>
      <c r="Q3669" s="241"/>
      <c r="R3669" s="241"/>
      <c r="S3669" s="241"/>
      <c r="T3669" s="242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3" t="s">
        <v>248</v>
      </c>
      <c r="AU3669" s="243" t="s">
        <v>78</v>
      </c>
      <c r="AV3669" s="13" t="s">
        <v>76</v>
      </c>
      <c r="AW3669" s="13" t="s">
        <v>32</v>
      </c>
      <c r="AX3669" s="13" t="s">
        <v>69</v>
      </c>
      <c r="AY3669" s="243" t="s">
        <v>238</v>
      </c>
    </row>
    <row r="3670" s="14" customFormat="1">
      <c r="A3670" s="14"/>
      <c r="B3670" s="244"/>
      <c r="C3670" s="245"/>
      <c r="D3670" s="227" t="s">
        <v>248</v>
      </c>
      <c r="E3670" s="246" t="s">
        <v>19</v>
      </c>
      <c r="F3670" s="247" t="s">
        <v>3123</v>
      </c>
      <c r="G3670" s="245"/>
      <c r="H3670" s="248">
        <v>10.119999999999999</v>
      </c>
      <c r="I3670" s="249"/>
      <c r="J3670" s="245"/>
      <c r="K3670" s="245"/>
      <c r="L3670" s="250"/>
      <c r="M3670" s="251"/>
      <c r="N3670" s="252"/>
      <c r="O3670" s="252"/>
      <c r="P3670" s="252"/>
      <c r="Q3670" s="252"/>
      <c r="R3670" s="252"/>
      <c r="S3670" s="252"/>
      <c r="T3670" s="253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4" t="s">
        <v>248</v>
      </c>
      <c r="AU3670" s="254" t="s">
        <v>78</v>
      </c>
      <c r="AV3670" s="14" t="s">
        <v>78</v>
      </c>
      <c r="AW3670" s="14" t="s">
        <v>32</v>
      </c>
      <c r="AX3670" s="14" t="s">
        <v>69</v>
      </c>
      <c r="AY3670" s="254" t="s">
        <v>238</v>
      </c>
    </row>
    <row r="3671" s="14" customFormat="1">
      <c r="A3671" s="14"/>
      <c r="B3671" s="244"/>
      <c r="C3671" s="245"/>
      <c r="D3671" s="227" t="s">
        <v>248</v>
      </c>
      <c r="E3671" s="246" t="s">
        <v>19</v>
      </c>
      <c r="F3671" s="247" t="s">
        <v>3124</v>
      </c>
      <c r="G3671" s="245"/>
      <c r="H3671" s="248">
        <v>8.5500000000000007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248</v>
      </c>
      <c r="AU3671" s="254" t="s">
        <v>78</v>
      </c>
      <c r="AV3671" s="14" t="s">
        <v>78</v>
      </c>
      <c r="AW3671" s="14" t="s">
        <v>32</v>
      </c>
      <c r="AX3671" s="14" t="s">
        <v>69</v>
      </c>
      <c r="AY3671" s="254" t="s">
        <v>238</v>
      </c>
    </row>
    <row r="3672" s="16" customFormat="1">
      <c r="A3672" s="16"/>
      <c r="B3672" s="266"/>
      <c r="C3672" s="267"/>
      <c r="D3672" s="227" t="s">
        <v>248</v>
      </c>
      <c r="E3672" s="268" t="s">
        <v>19</v>
      </c>
      <c r="F3672" s="269" t="s">
        <v>264</v>
      </c>
      <c r="G3672" s="267"/>
      <c r="H3672" s="270">
        <v>18.670000000000002</v>
      </c>
      <c r="I3672" s="271"/>
      <c r="J3672" s="267"/>
      <c r="K3672" s="267"/>
      <c r="L3672" s="272"/>
      <c r="M3672" s="273"/>
      <c r="N3672" s="274"/>
      <c r="O3672" s="274"/>
      <c r="P3672" s="274"/>
      <c r="Q3672" s="274"/>
      <c r="R3672" s="274"/>
      <c r="S3672" s="274"/>
      <c r="T3672" s="275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T3672" s="276" t="s">
        <v>248</v>
      </c>
      <c r="AU3672" s="276" t="s">
        <v>78</v>
      </c>
      <c r="AV3672" s="16" t="s">
        <v>109</v>
      </c>
      <c r="AW3672" s="16" t="s">
        <v>32</v>
      </c>
      <c r="AX3672" s="16" t="s">
        <v>69</v>
      </c>
      <c r="AY3672" s="276" t="s">
        <v>238</v>
      </c>
    </row>
    <row r="3673" s="13" customFormat="1">
      <c r="A3673" s="13"/>
      <c r="B3673" s="234"/>
      <c r="C3673" s="235"/>
      <c r="D3673" s="227" t="s">
        <v>248</v>
      </c>
      <c r="E3673" s="236" t="s">
        <v>19</v>
      </c>
      <c r="F3673" s="237" t="s">
        <v>540</v>
      </c>
      <c r="G3673" s="235"/>
      <c r="H3673" s="236" t="s">
        <v>19</v>
      </c>
      <c r="I3673" s="238"/>
      <c r="J3673" s="235"/>
      <c r="K3673" s="235"/>
      <c r="L3673" s="239"/>
      <c r="M3673" s="240"/>
      <c r="N3673" s="241"/>
      <c r="O3673" s="241"/>
      <c r="P3673" s="241"/>
      <c r="Q3673" s="241"/>
      <c r="R3673" s="241"/>
      <c r="S3673" s="241"/>
      <c r="T3673" s="242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3" t="s">
        <v>248</v>
      </c>
      <c r="AU3673" s="243" t="s">
        <v>78</v>
      </c>
      <c r="AV3673" s="13" t="s">
        <v>76</v>
      </c>
      <c r="AW3673" s="13" t="s">
        <v>32</v>
      </c>
      <c r="AX3673" s="13" t="s">
        <v>69</v>
      </c>
      <c r="AY3673" s="243" t="s">
        <v>238</v>
      </c>
    </row>
    <row r="3674" s="14" customFormat="1">
      <c r="A3674" s="14"/>
      <c r="B3674" s="244"/>
      <c r="C3674" s="245"/>
      <c r="D3674" s="227" t="s">
        <v>248</v>
      </c>
      <c r="E3674" s="246" t="s">
        <v>19</v>
      </c>
      <c r="F3674" s="247" t="s">
        <v>3125</v>
      </c>
      <c r="G3674" s="245"/>
      <c r="H3674" s="248">
        <v>8.5500000000000007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248</v>
      </c>
      <c r="AU3674" s="254" t="s">
        <v>78</v>
      </c>
      <c r="AV3674" s="14" t="s">
        <v>78</v>
      </c>
      <c r="AW3674" s="14" t="s">
        <v>32</v>
      </c>
      <c r="AX3674" s="14" t="s">
        <v>69</v>
      </c>
      <c r="AY3674" s="254" t="s">
        <v>238</v>
      </c>
    </row>
    <row r="3675" s="16" customFormat="1">
      <c r="A3675" s="16"/>
      <c r="B3675" s="266"/>
      <c r="C3675" s="267"/>
      <c r="D3675" s="227" t="s">
        <v>248</v>
      </c>
      <c r="E3675" s="268" t="s">
        <v>19</v>
      </c>
      <c r="F3675" s="269" t="s">
        <v>541</v>
      </c>
      <c r="G3675" s="267"/>
      <c r="H3675" s="270">
        <v>8.5500000000000007</v>
      </c>
      <c r="I3675" s="271"/>
      <c r="J3675" s="267"/>
      <c r="K3675" s="267"/>
      <c r="L3675" s="272"/>
      <c r="M3675" s="273"/>
      <c r="N3675" s="274"/>
      <c r="O3675" s="274"/>
      <c r="P3675" s="274"/>
      <c r="Q3675" s="274"/>
      <c r="R3675" s="274"/>
      <c r="S3675" s="274"/>
      <c r="T3675" s="275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T3675" s="276" t="s">
        <v>248</v>
      </c>
      <c r="AU3675" s="276" t="s">
        <v>78</v>
      </c>
      <c r="AV3675" s="16" t="s">
        <v>109</v>
      </c>
      <c r="AW3675" s="16" t="s">
        <v>32</v>
      </c>
      <c r="AX3675" s="16" t="s">
        <v>69</v>
      </c>
      <c r="AY3675" s="276" t="s">
        <v>238</v>
      </c>
    </row>
    <row r="3676" s="15" customFormat="1">
      <c r="A3676" s="15"/>
      <c r="B3676" s="255"/>
      <c r="C3676" s="256"/>
      <c r="D3676" s="227" t="s">
        <v>248</v>
      </c>
      <c r="E3676" s="257" t="s">
        <v>19</v>
      </c>
      <c r="F3676" s="258" t="s">
        <v>253</v>
      </c>
      <c r="G3676" s="256"/>
      <c r="H3676" s="259">
        <v>27.219999999999999</v>
      </c>
      <c r="I3676" s="260"/>
      <c r="J3676" s="256"/>
      <c r="K3676" s="256"/>
      <c r="L3676" s="261"/>
      <c r="M3676" s="262"/>
      <c r="N3676" s="263"/>
      <c r="O3676" s="263"/>
      <c r="P3676" s="263"/>
      <c r="Q3676" s="263"/>
      <c r="R3676" s="263"/>
      <c r="S3676" s="263"/>
      <c r="T3676" s="264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5" t="s">
        <v>248</v>
      </c>
      <c r="AU3676" s="265" t="s">
        <v>78</v>
      </c>
      <c r="AV3676" s="15" t="s">
        <v>244</v>
      </c>
      <c r="AW3676" s="15" t="s">
        <v>32</v>
      </c>
      <c r="AX3676" s="15" t="s">
        <v>76</v>
      </c>
      <c r="AY3676" s="265" t="s">
        <v>238</v>
      </c>
    </row>
    <row r="3677" s="2" customFormat="1" ht="16.5" customHeight="1">
      <c r="A3677" s="39"/>
      <c r="B3677" s="40"/>
      <c r="C3677" s="277" t="s">
        <v>3126</v>
      </c>
      <c r="D3677" s="277" t="s">
        <v>425</v>
      </c>
      <c r="E3677" s="278" t="s">
        <v>3127</v>
      </c>
      <c r="F3677" s="279" t="s">
        <v>3128</v>
      </c>
      <c r="G3677" s="280" t="s">
        <v>107</v>
      </c>
      <c r="H3677" s="281">
        <v>27.763999999999999</v>
      </c>
      <c r="I3677" s="282"/>
      <c r="J3677" s="283">
        <f>ROUND(I3677*H3677,2)</f>
        <v>0</v>
      </c>
      <c r="K3677" s="279" t="s">
        <v>243</v>
      </c>
      <c r="L3677" s="284"/>
      <c r="M3677" s="285" t="s">
        <v>19</v>
      </c>
      <c r="N3677" s="286" t="s">
        <v>40</v>
      </c>
      <c r="O3677" s="85"/>
      <c r="P3677" s="223">
        <f>O3677*H3677</f>
        <v>0</v>
      </c>
      <c r="Q3677" s="223">
        <v>0.00022000000000000001</v>
      </c>
      <c r="R3677" s="223">
        <f>Q3677*H3677</f>
        <v>0.0061080800000000001</v>
      </c>
      <c r="S3677" s="223">
        <v>0</v>
      </c>
      <c r="T3677" s="224">
        <f>S3677*H3677</f>
        <v>0</v>
      </c>
      <c r="U3677" s="39"/>
      <c r="V3677" s="39"/>
      <c r="W3677" s="39"/>
      <c r="X3677" s="39"/>
      <c r="Y3677" s="39"/>
      <c r="Z3677" s="39"/>
      <c r="AA3677" s="39"/>
      <c r="AB3677" s="39"/>
      <c r="AC3677" s="39"/>
      <c r="AD3677" s="39"/>
      <c r="AE3677" s="39"/>
      <c r="AR3677" s="225" t="s">
        <v>371</v>
      </c>
      <c r="AT3677" s="225" t="s">
        <v>425</v>
      </c>
      <c r="AU3677" s="225" t="s">
        <v>78</v>
      </c>
      <c r="AY3677" s="18" t="s">
        <v>238</v>
      </c>
      <c r="BE3677" s="226">
        <f>IF(N3677="základní",J3677,0)</f>
        <v>0</v>
      </c>
      <c r="BF3677" s="226">
        <f>IF(N3677="snížená",J3677,0)</f>
        <v>0</v>
      </c>
      <c r="BG3677" s="226">
        <f>IF(N3677="zákl. přenesená",J3677,0)</f>
        <v>0</v>
      </c>
      <c r="BH3677" s="226">
        <f>IF(N3677="sníž. přenesená",J3677,0)</f>
        <v>0</v>
      </c>
      <c r="BI3677" s="226">
        <f>IF(N3677="nulová",J3677,0)</f>
        <v>0</v>
      </c>
      <c r="BJ3677" s="18" t="s">
        <v>76</v>
      </c>
      <c r="BK3677" s="226">
        <f>ROUND(I3677*H3677,2)</f>
        <v>0</v>
      </c>
      <c r="BL3677" s="18" t="s">
        <v>295</v>
      </c>
      <c r="BM3677" s="225" t="s">
        <v>3129</v>
      </c>
    </row>
    <row r="3678" s="2" customFormat="1">
      <c r="A3678" s="39"/>
      <c r="B3678" s="40"/>
      <c r="C3678" s="41"/>
      <c r="D3678" s="227" t="s">
        <v>245</v>
      </c>
      <c r="E3678" s="41"/>
      <c r="F3678" s="228" t="s">
        <v>3128</v>
      </c>
      <c r="G3678" s="41"/>
      <c r="H3678" s="41"/>
      <c r="I3678" s="229"/>
      <c r="J3678" s="41"/>
      <c r="K3678" s="41"/>
      <c r="L3678" s="45"/>
      <c r="M3678" s="230"/>
      <c r="N3678" s="231"/>
      <c r="O3678" s="85"/>
      <c r="P3678" s="85"/>
      <c r="Q3678" s="85"/>
      <c r="R3678" s="85"/>
      <c r="S3678" s="85"/>
      <c r="T3678" s="86"/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T3678" s="18" t="s">
        <v>245</v>
      </c>
      <c r="AU3678" s="18" t="s">
        <v>78</v>
      </c>
    </row>
    <row r="3679" s="14" customFormat="1">
      <c r="A3679" s="14"/>
      <c r="B3679" s="244"/>
      <c r="C3679" s="245"/>
      <c r="D3679" s="227" t="s">
        <v>248</v>
      </c>
      <c r="E3679" s="246" t="s">
        <v>19</v>
      </c>
      <c r="F3679" s="247" t="s">
        <v>3130</v>
      </c>
      <c r="G3679" s="245"/>
      <c r="H3679" s="248">
        <v>27.764399999999998</v>
      </c>
      <c r="I3679" s="249"/>
      <c r="J3679" s="245"/>
      <c r="K3679" s="245"/>
      <c r="L3679" s="250"/>
      <c r="M3679" s="251"/>
      <c r="N3679" s="252"/>
      <c r="O3679" s="252"/>
      <c r="P3679" s="252"/>
      <c r="Q3679" s="252"/>
      <c r="R3679" s="252"/>
      <c r="S3679" s="252"/>
      <c r="T3679" s="253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4" t="s">
        <v>248</v>
      </c>
      <c r="AU3679" s="254" t="s">
        <v>78</v>
      </c>
      <c r="AV3679" s="14" t="s">
        <v>78</v>
      </c>
      <c r="AW3679" s="14" t="s">
        <v>32</v>
      </c>
      <c r="AX3679" s="14" t="s">
        <v>69</v>
      </c>
      <c r="AY3679" s="254" t="s">
        <v>238</v>
      </c>
    </row>
    <row r="3680" s="15" customFormat="1">
      <c r="A3680" s="15"/>
      <c r="B3680" s="255"/>
      <c r="C3680" s="256"/>
      <c r="D3680" s="227" t="s">
        <v>248</v>
      </c>
      <c r="E3680" s="257" t="s">
        <v>19</v>
      </c>
      <c r="F3680" s="258" t="s">
        <v>253</v>
      </c>
      <c r="G3680" s="256"/>
      <c r="H3680" s="259">
        <v>27.764399999999998</v>
      </c>
      <c r="I3680" s="260"/>
      <c r="J3680" s="256"/>
      <c r="K3680" s="256"/>
      <c r="L3680" s="261"/>
      <c r="M3680" s="262"/>
      <c r="N3680" s="263"/>
      <c r="O3680" s="263"/>
      <c r="P3680" s="263"/>
      <c r="Q3680" s="263"/>
      <c r="R3680" s="263"/>
      <c r="S3680" s="263"/>
      <c r="T3680" s="264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5" t="s">
        <v>248</v>
      </c>
      <c r="AU3680" s="265" t="s">
        <v>78</v>
      </c>
      <c r="AV3680" s="15" t="s">
        <v>244</v>
      </c>
      <c r="AW3680" s="15" t="s">
        <v>32</v>
      </c>
      <c r="AX3680" s="15" t="s">
        <v>76</v>
      </c>
      <c r="AY3680" s="265" t="s">
        <v>238</v>
      </c>
    </row>
    <row r="3681" s="2" customFormat="1" ht="24.15" customHeight="1">
      <c r="A3681" s="39"/>
      <c r="B3681" s="40"/>
      <c r="C3681" s="214" t="s">
        <v>2502</v>
      </c>
      <c r="D3681" s="214" t="s">
        <v>240</v>
      </c>
      <c r="E3681" s="215" t="s">
        <v>3131</v>
      </c>
      <c r="F3681" s="216" t="s">
        <v>3132</v>
      </c>
      <c r="G3681" s="217" t="s">
        <v>107</v>
      </c>
      <c r="H3681" s="218">
        <v>166.19</v>
      </c>
      <c r="I3681" s="219"/>
      <c r="J3681" s="220">
        <f>ROUND(I3681*H3681,2)</f>
        <v>0</v>
      </c>
      <c r="K3681" s="216" t="s">
        <v>243</v>
      </c>
      <c r="L3681" s="45"/>
      <c r="M3681" s="221" t="s">
        <v>19</v>
      </c>
      <c r="N3681" s="222" t="s">
        <v>40</v>
      </c>
      <c r="O3681" s="85"/>
      <c r="P3681" s="223">
        <f>O3681*H3681</f>
        <v>0</v>
      </c>
      <c r="Q3681" s="223">
        <v>5.0000000000000002E-05</v>
      </c>
      <c r="R3681" s="223">
        <f>Q3681*H3681</f>
        <v>0.0083095000000000009</v>
      </c>
      <c r="S3681" s="223">
        <v>0</v>
      </c>
      <c r="T3681" s="224">
        <f>S3681*H3681</f>
        <v>0</v>
      </c>
      <c r="U3681" s="39"/>
      <c r="V3681" s="39"/>
      <c r="W3681" s="39"/>
      <c r="X3681" s="39"/>
      <c r="Y3681" s="39"/>
      <c r="Z3681" s="39"/>
      <c r="AA3681" s="39"/>
      <c r="AB3681" s="39"/>
      <c r="AC3681" s="39"/>
      <c r="AD3681" s="39"/>
      <c r="AE3681" s="39"/>
      <c r="AR3681" s="225" t="s">
        <v>295</v>
      </c>
      <c r="AT3681" s="225" t="s">
        <v>240</v>
      </c>
      <c r="AU3681" s="225" t="s">
        <v>78</v>
      </c>
      <c r="AY3681" s="18" t="s">
        <v>238</v>
      </c>
      <c r="BE3681" s="226">
        <f>IF(N3681="základní",J3681,0)</f>
        <v>0</v>
      </c>
      <c r="BF3681" s="226">
        <f>IF(N3681="snížená",J3681,0)</f>
        <v>0</v>
      </c>
      <c r="BG3681" s="226">
        <f>IF(N3681="zákl. přenesená",J3681,0)</f>
        <v>0</v>
      </c>
      <c r="BH3681" s="226">
        <f>IF(N3681="sníž. přenesená",J3681,0)</f>
        <v>0</v>
      </c>
      <c r="BI3681" s="226">
        <f>IF(N3681="nulová",J3681,0)</f>
        <v>0</v>
      </c>
      <c r="BJ3681" s="18" t="s">
        <v>76</v>
      </c>
      <c r="BK3681" s="226">
        <f>ROUND(I3681*H3681,2)</f>
        <v>0</v>
      </c>
      <c r="BL3681" s="18" t="s">
        <v>295</v>
      </c>
      <c r="BM3681" s="225" t="s">
        <v>3133</v>
      </c>
    </row>
    <row r="3682" s="2" customFormat="1">
      <c r="A3682" s="39"/>
      <c r="B3682" s="40"/>
      <c r="C3682" s="41"/>
      <c r="D3682" s="227" t="s">
        <v>245</v>
      </c>
      <c r="E3682" s="41"/>
      <c r="F3682" s="228" t="s">
        <v>3132</v>
      </c>
      <c r="G3682" s="41"/>
      <c r="H3682" s="41"/>
      <c r="I3682" s="229"/>
      <c r="J3682" s="41"/>
      <c r="K3682" s="41"/>
      <c r="L3682" s="45"/>
      <c r="M3682" s="230"/>
      <c r="N3682" s="231"/>
      <c r="O3682" s="85"/>
      <c r="P3682" s="85"/>
      <c r="Q3682" s="85"/>
      <c r="R3682" s="85"/>
      <c r="S3682" s="85"/>
      <c r="T3682" s="86"/>
      <c r="U3682" s="39"/>
      <c r="V3682" s="39"/>
      <c r="W3682" s="39"/>
      <c r="X3682" s="39"/>
      <c r="Y3682" s="39"/>
      <c r="Z3682" s="39"/>
      <c r="AA3682" s="39"/>
      <c r="AB3682" s="39"/>
      <c r="AC3682" s="39"/>
      <c r="AD3682" s="39"/>
      <c r="AE3682" s="39"/>
      <c r="AT3682" s="18" t="s">
        <v>245</v>
      </c>
      <c r="AU3682" s="18" t="s">
        <v>78</v>
      </c>
    </row>
    <row r="3683" s="2" customFormat="1">
      <c r="A3683" s="39"/>
      <c r="B3683" s="40"/>
      <c r="C3683" s="41"/>
      <c r="D3683" s="232" t="s">
        <v>246</v>
      </c>
      <c r="E3683" s="41"/>
      <c r="F3683" s="233" t="s">
        <v>3134</v>
      </c>
      <c r="G3683" s="41"/>
      <c r="H3683" s="41"/>
      <c r="I3683" s="229"/>
      <c r="J3683" s="41"/>
      <c r="K3683" s="41"/>
      <c r="L3683" s="45"/>
      <c r="M3683" s="230"/>
      <c r="N3683" s="231"/>
      <c r="O3683" s="85"/>
      <c r="P3683" s="85"/>
      <c r="Q3683" s="85"/>
      <c r="R3683" s="85"/>
      <c r="S3683" s="85"/>
      <c r="T3683" s="86"/>
      <c r="U3683" s="39"/>
      <c r="V3683" s="39"/>
      <c r="W3683" s="39"/>
      <c r="X3683" s="39"/>
      <c r="Y3683" s="39"/>
      <c r="Z3683" s="39"/>
      <c r="AA3683" s="39"/>
      <c r="AB3683" s="39"/>
      <c r="AC3683" s="39"/>
      <c r="AD3683" s="39"/>
      <c r="AE3683" s="39"/>
      <c r="AT3683" s="18" t="s">
        <v>246</v>
      </c>
      <c r="AU3683" s="18" t="s">
        <v>78</v>
      </c>
    </row>
    <row r="3684" s="13" customFormat="1">
      <c r="A3684" s="13"/>
      <c r="B3684" s="234"/>
      <c r="C3684" s="235"/>
      <c r="D3684" s="227" t="s">
        <v>248</v>
      </c>
      <c r="E3684" s="236" t="s">
        <v>19</v>
      </c>
      <c r="F3684" s="237" t="s">
        <v>533</v>
      </c>
      <c r="G3684" s="235"/>
      <c r="H3684" s="236" t="s">
        <v>19</v>
      </c>
      <c r="I3684" s="238"/>
      <c r="J3684" s="235"/>
      <c r="K3684" s="235"/>
      <c r="L3684" s="239"/>
      <c r="M3684" s="240"/>
      <c r="N3684" s="241"/>
      <c r="O3684" s="241"/>
      <c r="P3684" s="241"/>
      <c r="Q3684" s="241"/>
      <c r="R3684" s="241"/>
      <c r="S3684" s="241"/>
      <c r="T3684" s="242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3" t="s">
        <v>248</v>
      </c>
      <c r="AU3684" s="243" t="s">
        <v>78</v>
      </c>
      <c r="AV3684" s="13" t="s">
        <v>76</v>
      </c>
      <c r="AW3684" s="13" t="s">
        <v>32</v>
      </c>
      <c r="AX3684" s="13" t="s">
        <v>69</v>
      </c>
      <c r="AY3684" s="243" t="s">
        <v>238</v>
      </c>
    </row>
    <row r="3685" s="13" customFormat="1">
      <c r="A3685" s="13"/>
      <c r="B3685" s="234"/>
      <c r="C3685" s="235"/>
      <c r="D3685" s="227" t="s">
        <v>248</v>
      </c>
      <c r="E3685" s="236" t="s">
        <v>19</v>
      </c>
      <c r="F3685" s="237" t="s">
        <v>3061</v>
      </c>
      <c r="G3685" s="235"/>
      <c r="H3685" s="236" t="s">
        <v>19</v>
      </c>
      <c r="I3685" s="238"/>
      <c r="J3685" s="235"/>
      <c r="K3685" s="235"/>
      <c r="L3685" s="239"/>
      <c r="M3685" s="240"/>
      <c r="N3685" s="241"/>
      <c r="O3685" s="241"/>
      <c r="P3685" s="241"/>
      <c r="Q3685" s="241"/>
      <c r="R3685" s="241"/>
      <c r="S3685" s="241"/>
      <c r="T3685" s="242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3" t="s">
        <v>248</v>
      </c>
      <c r="AU3685" s="243" t="s">
        <v>78</v>
      </c>
      <c r="AV3685" s="13" t="s">
        <v>76</v>
      </c>
      <c r="AW3685" s="13" t="s">
        <v>32</v>
      </c>
      <c r="AX3685" s="13" t="s">
        <v>69</v>
      </c>
      <c r="AY3685" s="243" t="s">
        <v>238</v>
      </c>
    </row>
    <row r="3686" s="13" customFormat="1">
      <c r="A3686" s="13"/>
      <c r="B3686" s="234"/>
      <c r="C3686" s="235"/>
      <c r="D3686" s="227" t="s">
        <v>248</v>
      </c>
      <c r="E3686" s="236" t="s">
        <v>19</v>
      </c>
      <c r="F3686" s="237" t="s">
        <v>830</v>
      </c>
      <c r="G3686" s="235"/>
      <c r="H3686" s="236" t="s">
        <v>19</v>
      </c>
      <c r="I3686" s="238"/>
      <c r="J3686" s="235"/>
      <c r="K3686" s="235"/>
      <c r="L3686" s="239"/>
      <c r="M3686" s="240"/>
      <c r="N3686" s="241"/>
      <c r="O3686" s="241"/>
      <c r="P3686" s="241"/>
      <c r="Q3686" s="241"/>
      <c r="R3686" s="241"/>
      <c r="S3686" s="241"/>
      <c r="T3686" s="242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3" t="s">
        <v>248</v>
      </c>
      <c r="AU3686" s="243" t="s">
        <v>78</v>
      </c>
      <c r="AV3686" s="13" t="s">
        <v>76</v>
      </c>
      <c r="AW3686" s="13" t="s">
        <v>32</v>
      </c>
      <c r="AX3686" s="13" t="s">
        <v>69</v>
      </c>
      <c r="AY3686" s="243" t="s">
        <v>238</v>
      </c>
    </row>
    <row r="3687" s="14" customFormat="1">
      <c r="A3687" s="14"/>
      <c r="B3687" s="244"/>
      <c r="C3687" s="245"/>
      <c r="D3687" s="227" t="s">
        <v>248</v>
      </c>
      <c r="E3687" s="246" t="s">
        <v>19</v>
      </c>
      <c r="F3687" s="247" t="s">
        <v>3135</v>
      </c>
      <c r="G3687" s="245"/>
      <c r="H3687" s="248">
        <v>13.300000000000001</v>
      </c>
      <c r="I3687" s="249"/>
      <c r="J3687" s="245"/>
      <c r="K3687" s="245"/>
      <c r="L3687" s="250"/>
      <c r="M3687" s="251"/>
      <c r="N3687" s="252"/>
      <c r="O3687" s="252"/>
      <c r="P3687" s="252"/>
      <c r="Q3687" s="252"/>
      <c r="R3687" s="252"/>
      <c r="S3687" s="252"/>
      <c r="T3687" s="253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4" t="s">
        <v>248</v>
      </c>
      <c r="AU3687" s="254" t="s">
        <v>78</v>
      </c>
      <c r="AV3687" s="14" t="s">
        <v>78</v>
      </c>
      <c r="AW3687" s="14" t="s">
        <v>32</v>
      </c>
      <c r="AX3687" s="14" t="s">
        <v>69</v>
      </c>
      <c r="AY3687" s="254" t="s">
        <v>238</v>
      </c>
    </row>
    <row r="3688" s="14" customFormat="1">
      <c r="A3688" s="14"/>
      <c r="B3688" s="244"/>
      <c r="C3688" s="245"/>
      <c r="D3688" s="227" t="s">
        <v>248</v>
      </c>
      <c r="E3688" s="246" t="s">
        <v>19</v>
      </c>
      <c r="F3688" s="247" t="s">
        <v>3136</v>
      </c>
      <c r="G3688" s="245"/>
      <c r="H3688" s="248">
        <v>15.390000000000001</v>
      </c>
      <c r="I3688" s="249"/>
      <c r="J3688" s="245"/>
      <c r="K3688" s="245"/>
      <c r="L3688" s="250"/>
      <c r="M3688" s="251"/>
      <c r="N3688" s="252"/>
      <c r="O3688" s="252"/>
      <c r="P3688" s="252"/>
      <c r="Q3688" s="252"/>
      <c r="R3688" s="252"/>
      <c r="S3688" s="252"/>
      <c r="T3688" s="253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4" t="s">
        <v>248</v>
      </c>
      <c r="AU3688" s="254" t="s">
        <v>78</v>
      </c>
      <c r="AV3688" s="14" t="s">
        <v>78</v>
      </c>
      <c r="AW3688" s="14" t="s">
        <v>32</v>
      </c>
      <c r="AX3688" s="14" t="s">
        <v>69</v>
      </c>
      <c r="AY3688" s="254" t="s">
        <v>238</v>
      </c>
    </row>
    <row r="3689" s="14" customFormat="1">
      <c r="A3689" s="14"/>
      <c r="B3689" s="244"/>
      <c r="C3689" s="245"/>
      <c r="D3689" s="227" t="s">
        <v>248</v>
      </c>
      <c r="E3689" s="246" t="s">
        <v>19</v>
      </c>
      <c r="F3689" s="247" t="s">
        <v>3137</v>
      </c>
      <c r="G3689" s="245"/>
      <c r="H3689" s="248">
        <v>22.800000000000001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248</v>
      </c>
      <c r="AU3689" s="254" t="s">
        <v>78</v>
      </c>
      <c r="AV3689" s="14" t="s">
        <v>78</v>
      </c>
      <c r="AW3689" s="14" t="s">
        <v>32</v>
      </c>
      <c r="AX3689" s="14" t="s">
        <v>69</v>
      </c>
      <c r="AY3689" s="254" t="s">
        <v>238</v>
      </c>
    </row>
    <row r="3690" s="14" customFormat="1">
      <c r="A3690" s="14"/>
      <c r="B3690" s="244"/>
      <c r="C3690" s="245"/>
      <c r="D3690" s="227" t="s">
        <v>248</v>
      </c>
      <c r="E3690" s="246" t="s">
        <v>19</v>
      </c>
      <c r="F3690" s="247" t="s">
        <v>3138</v>
      </c>
      <c r="G3690" s="245"/>
      <c r="H3690" s="248">
        <v>12.48</v>
      </c>
      <c r="I3690" s="249"/>
      <c r="J3690" s="245"/>
      <c r="K3690" s="245"/>
      <c r="L3690" s="250"/>
      <c r="M3690" s="251"/>
      <c r="N3690" s="252"/>
      <c r="O3690" s="252"/>
      <c r="P3690" s="252"/>
      <c r="Q3690" s="252"/>
      <c r="R3690" s="252"/>
      <c r="S3690" s="252"/>
      <c r="T3690" s="253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4" t="s">
        <v>248</v>
      </c>
      <c r="AU3690" s="254" t="s">
        <v>78</v>
      </c>
      <c r="AV3690" s="14" t="s">
        <v>78</v>
      </c>
      <c r="AW3690" s="14" t="s">
        <v>32</v>
      </c>
      <c r="AX3690" s="14" t="s">
        <v>69</v>
      </c>
      <c r="AY3690" s="254" t="s">
        <v>238</v>
      </c>
    </row>
    <row r="3691" s="14" customFormat="1">
      <c r="A3691" s="14"/>
      <c r="B3691" s="244"/>
      <c r="C3691" s="245"/>
      <c r="D3691" s="227" t="s">
        <v>248</v>
      </c>
      <c r="E3691" s="246" t="s">
        <v>19</v>
      </c>
      <c r="F3691" s="247" t="s">
        <v>3139</v>
      </c>
      <c r="G3691" s="245"/>
      <c r="H3691" s="248">
        <v>11.630000000000001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248</v>
      </c>
      <c r="AU3691" s="254" t="s">
        <v>78</v>
      </c>
      <c r="AV3691" s="14" t="s">
        <v>78</v>
      </c>
      <c r="AW3691" s="14" t="s">
        <v>32</v>
      </c>
      <c r="AX3691" s="14" t="s">
        <v>69</v>
      </c>
      <c r="AY3691" s="254" t="s">
        <v>238</v>
      </c>
    </row>
    <row r="3692" s="13" customFormat="1">
      <c r="A3692" s="13"/>
      <c r="B3692" s="234"/>
      <c r="C3692" s="235"/>
      <c r="D3692" s="227" t="s">
        <v>248</v>
      </c>
      <c r="E3692" s="236" t="s">
        <v>19</v>
      </c>
      <c r="F3692" s="237" t="s">
        <v>2742</v>
      </c>
      <c r="G3692" s="235"/>
      <c r="H3692" s="236" t="s">
        <v>19</v>
      </c>
      <c r="I3692" s="238"/>
      <c r="J3692" s="235"/>
      <c r="K3692" s="235"/>
      <c r="L3692" s="239"/>
      <c r="M3692" s="240"/>
      <c r="N3692" s="241"/>
      <c r="O3692" s="241"/>
      <c r="P3692" s="241"/>
      <c r="Q3692" s="241"/>
      <c r="R3692" s="241"/>
      <c r="S3692" s="241"/>
      <c r="T3692" s="242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3" t="s">
        <v>248</v>
      </c>
      <c r="AU3692" s="243" t="s">
        <v>78</v>
      </c>
      <c r="AV3692" s="13" t="s">
        <v>76</v>
      </c>
      <c r="AW3692" s="13" t="s">
        <v>32</v>
      </c>
      <c r="AX3692" s="13" t="s">
        <v>69</v>
      </c>
      <c r="AY3692" s="243" t="s">
        <v>238</v>
      </c>
    </row>
    <row r="3693" s="14" customFormat="1">
      <c r="A3693" s="14"/>
      <c r="B3693" s="244"/>
      <c r="C3693" s="245"/>
      <c r="D3693" s="227" t="s">
        <v>248</v>
      </c>
      <c r="E3693" s="246" t="s">
        <v>19</v>
      </c>
      <c r="F3693" s="247" t="s">
        <v>3140</v>
      </c>
      <c r="G3693" s="245"/>
      <c r="H3693" s="248">
        <v>17.829999999999998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248</v>
      </c>
      <c r="AU3693" s="254" t="s">
        <v>78</v>
      </c>
      <c r="AV3693" s="14" t="s">
        <v>78</v>
      </c>
      <c r="AW3693" s="14" t="s">
        <v>32</v>
      </c>
      <c r="AX3693" s="14" t="s">
        <v>69</v>
      </c>
      <c r="AY3693" s="254" t="s">
        <v>238</v>
      </c>
    </row>
    <row r="3694" s="16" customFormat="1">
      <c r="A3694" s="16"/>
      <c r="B3694" s="266"/>
      <c r="C3694" s="267"/>
      <c r="D3694" s="227" t="s">
        <v>248</v>
      </c>
      <c r="E3694" s="268" t="s">
        <v>170</v>
      </c>
      <c r="F3694" s="269" t="s">
        <v>561</v>
      </c>
      <c r="G3694" s="267"/>
      <c r="H3694" s="270">
        <v>93.430000000000007</v>
      </c>
      <c r="I3694" s="271"/>
      <c r="J3694" s="267"/>
      <c r="K3694" s="267"/>
      <c r="L3694" s="272"/>
      <c r="M3694" s="273"/>
      <c r="N3694" s="274"/>
      <c r="O3694" s="274"/>
      <c r="P3694" s="274"/>
      <c r="Q3694" s="274"/>
      <c r="R3694" s="274"/>
      <c r="S3694" s="274"/>
      <c r="T3694" s="275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T3694" s="276" t="s">
        <v>248</v>
      </c>
      <c r="AU3694" s="276" t="s">
        <v>78</v>
      </c>
      <c r="AV3694" s="16" t="s">
        <v>109</v>
      </c>
      <c r="AW3694" s="16" t="s">
        <v>32</v>
      </c>
      <c r="AX3694" s="16" t="s">
        <v>69</v>
      </c>
      <c r="AY3694" s="276" t="s">
        <v>238</v>
      </c>
    </row>
    <row r="3695" s="13" customFormat="1">
      <c r="A3695" s="13"/>
      <c r="B3695" s="234"/>
      <c r="C3695" s="235"/>
      <c r="D3695" s="227" t="s">
        <v>248</v>
      </c>
      <c r="E3695" s="236" t="s">
        <v>19</v>
      </c>
      <c r="F3695" s="237" t="s">
        <v>3068</v>
      </c>
      <c r="G3695" s="235"/>
      <c r="H3695" s="236" t="s">
        <v>19</v>
      </c>
      <c r="I3695" s="238"/>
      <c r="J3695" s="235"/>
      <c r="K3695" s="235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248</v>
      </c>
      <c r="AU3695" s="243" t="s">
        <v>78</v>
      </c>
      <c r="AV3695" s="13" t="s">
        <v>76</v>
      </c>
      <c r="AW3695" s="13" t="s">
        <v>32</v>
      </c>
      <c r="AX3695" s="13" t="s">
        <v>69</v>
      </c>
      <c r="AY3695" s="243" t="s">
        <v>238</v>
      </c>
    </row>
    <row r="3696" s="13" customFormat="1">
      <c r="A3696" s="13"/>
      <c r="B3696" s="234"/>
      <c r="C3696" s="235"/>
      <c r="D3696" s="227" t="s">
        <v>248</v>
      </c>
      <c r="E3696" s="236" t="s">
        <v>19</v>
      </c>
      <c r="F3696" s="237" t="s">
        <v>830</v>
      </c>
      <c r="G3696" s="235"/>
      <c r="H3696" s="236" t="s">
        <v>19</v>
      </c>
      <c r="I3696" s="238"/>
      <c r="J3696" s="235"/>
      <c r="K3696" s="235"/>
      <c r="L3696" s="239"/>
      <c r="M3696" s="240"/>
      <c r="N3696" s="241"/>
      <c r="O3696" s="241"/>
      <c r="P3696" s="241"/>
      <c r="Q3696" s="241"/>
      <c r="R3696" s="241"/>
      <c r="S3696" s="241"/>
      <c r="T3696" s="242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3" t="s">
        <v>248</v>
      </c>
      <c r="AU3696" s="243" t="s">
        <v>78</v>
      </c>
      <c r="AV3696" s="13" t="s">
        <v>76</v>
      </c>
      <c r="AW3696" s="13" t="s">
        <v>32</v>
      </c>
      <c r="AX3696" s="13" t="s">
        <v>69</v>
      </c>
      <c r="AY3696" s="243" t="s">
        <v>238</v>
      </c>
    </row>
    <row r="3697" s="14" customFormat="1">
      <c r="A3697" s="14"/>
      <c r="B3697" s="244"/>
      <c r="C3697" s="245"/>
      <c r="D3697" s="227" t="s">
        <v>248</v>
      </c>
      <c r="E3697" s="246" t="s">
        <v>19</v>
      </c>
      <c r="F3697" s="247" t="s">
        <v>3141</v>
      </c>
      <c r="G3697" s="245"/>
      <c r="H3697" s="248">
        <v>16</v>
      </c>
      <c r="I3697" s="249"/>
      <c r="J3697" s="245"/>
      <c r="K3697" s="245"/>
      <c r="L3697" s="250"/>
      <c r="M3697" s="251"/>
      <c r="N3697" s="252"/>
      <c r="O3697" s="252"/>
      <c r="P3697" s="252"/>
      <c r="Q3697" s="252"/>
      <c r="R3697" s="252"/>
      <c r="S3697" s="252"/>
      <c r="T3697" s="253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4" t="s">
        <v>248</v>
      </c>
      <c r="AU3697" s="254" t="s">
        <v>78</v>
      </c>
      <c r="AV3697" s="14" t="s">
        <v>78</v>
      </c>
      <c r="AW3697" s="14" t="s">
        <v>32</v>
      </c>
      <c r="AX3697" s="14" t="s">
        <v>69</v>
      </c>
      <c r="AY3697" s="254" t="s">
        <v>238</v>
      </c>
    </row>
    <row r="3698" s="13" customFormat="1">
      <c r="A3698" s="13"/>
      <c r="B3698" s="234"/>
      <c r="C3698" s="235"/>
      <c r="D3698" s="227" t="s">
        <v>248</v>
      </c>
      <c r="E3698" s="236" t="s">
        <v>19</v>
      </c>
      <c r="F3698" s="237" t="s">
        <v>2742</v>
      </c>
      <c r="G3698" s="235"/>
      <c r="H3698" s="236" t="s">
        <v>19</v>
      </c>
      <c r="I3698" s="238"/>
      <c r="J3698" s="235"/>
      <c r="K3698" s="235"/>
      <c r="L3698" s="239"/>
      <c r="M3698" s="240"/>
      <c r="N3698" s="241"/>
      <c r="O3698" s="241"/>
      <c r="P3698" s="241"/>
      <c r="Q3698" s="241"/>
      <c r="R3698" s="241"/>
      <c r="S3698" s="241"/>
      <c r="T3698" s="242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43" t="s">
        <v>248</v>
      </c>
      <c r="AU3698" s="243" t="s">
        <v>78</v>
      </c>
      <c r="AV3698" s="13" t="s">
        <v>76</v>
      </c>
      <c r="AW3698" s="13" t="s">
        <v>32</v>
      </c>
      <c r="AX3698" s="13" t="s">
        <v>69</v>
      </c>
      <c r="AY3698" s="243" t="s">
        <v>238</v>
      </c>
    </row>
    <row r="3699" s="14" customFormat="1">
      <c r="A3699" s="14"/>
      <c r="B3699" s="244"/>
      <c r="C3699" s="245"/>
      <c r="D3699" s="227" t="s">
        <v>248</v>
      </c>
      <c r="E3699" s="246" t="s">
        <v>19</v>
      </c>
      <c r="F3699" s="247" t="s">
        <v>3142</v>
      </c>
      <c r="G3699" s="245"/>
      <c r="H3699" s="248">
        <v>39.100000000000001</v>
      </c>
      <c r="I3699" s="249"/>
      <c r="J3699" s="245"/>
      <c r="K3699" s="245"/>
      <c r="L3699" s="250"/>
      <c r="M3699" s="251"/>
      <c r="N3699" s="252"/>
      <c r="O3699" s="252"/>
      <c r="P3699" s="252"/>
      <c r="Q3699" s="252"/>
      <c r="R3699" s="252"/>
      <c r="S3699" s="252"/>
      <c r="T3699" s="253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4" t="s">
        <v>248</v>
      </c>
      <c r="AU3699" s="254" t="s">
        <v>78</v>
      </c>
      <c r="AV3699" s="14" t="s">
        <v>78</v>
      </c>
      <c r="AW3699" s="14" t="s">
        <v>32</v>
      </c>
      <c r="AX3699" s="14" t="s">
        <v>69</v>
      </c>
      <c r="AY3699" s="254" t="s">
        <v>238</v>
      </c>
    </row>
    <row r="3700" s="14" customFormat="1">
      <c r="A3700" s="14"/>
      <c r="B3700" s="244"/>
      <c r="C3700" s="245"/>
      <c r="D3700" s="227" t="s">
        <v>248</v>
      </c>
      <c r="E3700" s="246" t="s">
        <v>19</v>
      </c>
      <c r="F3700" s="247" t="s">
        <v>3143</v>
      </c>
      <c r="G3700" s="245"/>
      <c r="H3700" s="248">
        <v>17.66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248</v>
      </c>
      <c r="AU3700" s="254" t="s">
        <v>78</v>
      </c>
      <c r="AV3700" s="14" t="s">
        <v>78</v>
      </c>
      <c r="AW3700" s="14" t="s">
        <v>32</v>
      </c>
      <c r="AX3700" s="14" t="s">
        <v>69</v>
      </c>
      <c r="AY3700" s="254" t="s">
        <v>238</v>
      </c>
    </row>
    <row r="3701" s="16" customFormat="1">
      <c r="A3701" s="16"/>
      <c r="B3701" s="266"/>
      <c r="C3701" s="267"/>
      <c r="D3701" s="227" t="s">
        <v>248</v>
      </c>
      <c r="E3701" s="268" t="s">
        <v>152</v>
      </c>
      <c r="F3701" s="269" t="s">
        <v>561</v>
      </c>
      <c r="G3701" s="267"/>
      <c r="H3701" s="270">
        <v>72.760000000000005</v>
      </c>
      <c r="I3701" s="271"/>
      <c r="J3701" s="267"/>
      <c r="K3701" s="267"/>
      <c r="L3701" s="272"/>
      <c r="M3701" s="273"/>
      <c r="N3701" s="274"/>
      <c r="O3701" s="274"/>
      <c r="P3701" s="274"/>
      <c r="Q3701" s="274"/>
      <c r="R3701" s="274"/>
      <c r="S3701" s="274"/>
      <c r="T3701" s="275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T3701" s="276" t="s">
        <v>248</v>
      </c>
      <c r="AU3701" s="276" t="s">
        <v>78</v>
      </c>
      <c r="AV3701" s="16" t="s">
        <v>109</v>
      </c>
      <c r="AW3701" s="16" t="s">
        <v>32</v>
      </c>
      <c r="AX3701" s="16" t="s">
        <v>69</v>
      </c>
      <c r="AY3701" s="276" t="s">
        <v>238</v>
      </c>
    </row>
    <row r="3702" s="15" customFormat="1">
      <c r="A3702" s="15"/>
      <c r="B3702" s="255"/>
      <c r="C3702" s="256"/>
      <c r="D3702" s="227" t="s">
        <v>248</v>
      </c>
      <c r="E3702" s="257" t="s">
        <v>19</v>
      </c>
      <c r="F3702" s="258" t="s">
        <v>253</v>
      </c>
      <c r="G3702" s="256"/>
      <c r="H3702" s="259">
        <v>166.19</v>
      </c>
      <c r="I3702" s="260"/>
      <c r="J3702" s="256"/>
      <c r="K3702" s="256"/>
      <c r="L3702" s="261"/>
      <c r="M3702" s="262"/>
      <c r="N3702" s="263"/>
      <c r="O3702" s="263"/>
      <c r="P3702" s="263"/>
      <c r="Q3702" s="263"/>
      <c r="R3702" s="263"/>
      <c r="S3702" s="263"/>
      <c r="T3702" s="264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65" t="s">
        <v>248</v>
      </c>
      <c r="AU3702" s="265" t="s">
        <v>78</v>
      </c>
      <c r="AV3702" s="15" t="s">
        <v>244</v>
      </c>
      <c r="AW3702" s="15" t="s">
        <v>32</v>
      </c>
      <c r="AX3702" s="15" t="s">
        <v>76</v>
      </c>
      <c r="AY3702" s="265" t="s">
        <v>238</v>
      </c>
    </row>
    <row r="3703" s="2" customFormat="1" ht="37.8" customHeight="1">
      <c r="A3703" s="39"/>
      <c r="B3703" s="40"/>
      <c r="C3703" s="277" t="s">
        <v>3144</v>
      </c>
      <c r="D3703" s="277" t="s">
        <v>425</v>
      </c>
      <c r="E3703" s="278" t="s">
        <v>3073</v>
      </c>
      <c r="F3703" s="279" t="s">
        <v>3074</v>
      </c>
      <c r="G3703" s="280" t="s">
        <v>112</v>
      </c>
      <c r="H3703" s="281">
        <v>8.9689999999999994</v>
      </c>
      <c r="I3703" s="282"/>
      <c r="J3703" s="283">
        <f>ROUND(I3703*H3703,2)</f>
        <v>0</v>
      </c>
      <c r="K3703" s="279" t="s">
        <v>581</v>
      </c>
      <c r="L3703" s="284"/>
      <c r="M3703" s="285" t="s">
        <v>19</v>
      </c>
      <c r="N3703" s="286" t="s">
        <v>40</v>
      </c>
      <c r="O3703" s="85"/>
      <c r="P3703" s="223">
        <f>O3703*H3703</f>
        <v>0</v>
      </c>
      <c r="Q3703" s="223">
        <v>0</v>
      </c>
      <c r="R3703" s="223">
        <f>Q3703*H3703</f>
        <v>0</v>
      </c>
      <c r="S3703" s="223">
        <v>0</v>
      </c>
      <c r="T3703" s="224">
        <f>S3703*H3703</f>
        <v>0</v>
      </c>
      <c r="U3703" s="39"/>
      <c r="V3703" s="39"/>
      <c r="W3703" s="39"/>
      <c r="X3703" s="39"/>
      <c r="Y3703" s="39"/>
      <c r="Z3703" s="39"/>
      <c r="AA3703" s="39"/>
      <c r="AB3703" s="39"/>
      <c r="AC3703" s="39"/>
      <c r="AD3703" s="39"/>
      <c r="AE3703" s="39"/>
      <c r="AR3703" s="225" t="s">
        <v>371</v>
      </c>
      <c r="AT3703" s="225" t="s">
        <v>425</v>
      </c>
      <c r="AU3703" s="225" t="s">
        <v>78</v>
      </c>
      <c r="AY3703" s="18" t="s">
        <v>238</v>
      </c>
      <c r="BE3703" s="226">
        <f>IF(N3703="základní",J3703,0)</f>
        <v>0</v>
      </c>
      <c r="BF3703" s="226">
        <f>IF(N3703="snížená",J3703,0)</f>
        <v>0</v>
      </c>
      <c r="BG3703" s="226">
        <f>IF(N3703="zákl. přenesená",J3703,0)</f>
        <v>0</v>
      </c>
      <c r="BH3703" s="226">
        <f>IF(N3703="sníž. přenesená",J3703,0)</f>
        <v>0</v>
      </c>
      <c r="BI3703" s="226">
        <f>IF(N3703="nulová",J3703,0)</f>
        <v>0</v>
      </c>
      <c r="BJ3703" s="18" t="s">
        <v>76</v>
      </c>
      <c r="BK3703" s="226">
        <f>ROUND(I3703*H3703,2)</f>
        <v>0</v>
      </c>
      <c r="BL3703" s="18" t="s">
        <v>295</v>
      </c>
      <c r="BM3703" s="225" t="s">
        <v>3145</v>
      </c>
    </row>
    <row r="3704" s="2" customFormat="1">
      <c r="A3704" s="39"/>
      <c r="B3704" s="40"/>
      <c r="C3704" s="41"/>
      <c r="D3704" s="227" t="s">
        <v>245</v>
      </c>
      <c r="E3704" s="41"/>
      <c r="F3704" s="228" t="s">
        <v>3074</v>
      </c>
      <c r="G3704" s="41"/>
      <c r="H3704" s="41"/>
      <c r="I3704" s="229"/>
      <c r="J3704" s="41"/>
      <c r="K3704" s="41"/>
      <c r="L3704" s="45"/>
      <c r="M3704" s="230"/>
      <c r="N3704" s="231"/>
      <c r="O3704" s="85"/>
      <c r="P3704" s="85"/>
      <c r="Q3704" s="85"/>
      <c r="R3704" s="85"/>
      <c r="S3704" s="85"/>
      <c r="T3704" s="86"/>
      <c r="U3704" s="39"/>
      <c r="V3704" s="39"/>
      <c r="W3704" s="39"/>
      <c r="X3704" s="39"/>
      <c r="Y3704" s="39"/>
      <c r="Z3704" s="39"/>
      <c r="AA3704" s="39"/>
      <c r="AB3704" s="39"/>
      <c r="AC3704" s="39"/>
      <c r="AD3704" s="39"/>
      <c r="AE3704" s="39"/>
      <c r="AT3704" s="18" t="s">
        <v>245</v>
      </c>
      <c r="AU3704" s="18" t="s">
        <v>78</v>
      </c>
    </row>
    <row r="3705" s="13" customFormat="1">
      <c r="A3705" s="13"/>
      <c r="B3705" s="234"/>
      <c r="C3705" s="235"/>
      <c r="D3705" s="227" t="s">
        <v>248</v>
      </c>
      <c r="E3705" s="236" t="s">
        <v>19</v>
      </c>
      <c r="F3705" s="237" t="s">
        <v>533</v>
      </c>
      <c r="G3705" s="235"/>
      <c r="H3705" s="236" t="s">
        <v>19</v>
      </c>
      <c r="I3705" s="238"/>
      <c r="J3705" s="235"/>
      <c r="K3705" s="235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248</v>
      </c>
      <c r="AU3705" s="243" t="s">
        <v>78</v>
      </c>
      <c r="AV3705" s="13" t="s">
        <v>76</v>
      </c>
      <c r="AW3705" s="13" t="s">
        <v>32</v>
      </c>
      <c r="AX3705" s="13" t="s">
        <v>69</v>
      </c>
      <c r="AY3705" s="243" t="s">
        <v>238</v>
      </c>
    </row>
    <row r="3706" s="14" customFormat="1">
      <c r="A3706" s="14"/>
      <c r="B3706" s="244"/>
      <c r="C3706" s="245"/>
      <c r="D3706" s="227" t="s">
        <v>248</v>
      </c>
      <c r="E3706" s="246" t="s">
        <v>19</v>
      </c>
      <c r="F3706" s="247" t="s">
        <v>3146</v>
      </c>
      <c r="G3706" s="245"/>
      <c r="H3706" s="248">
        <v>8.9692799999999995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248</v>
      </c>
      <c r="AU3706" s="254" t="s">
        <v>78</v>
      </c>
      <c r="AV3706" s="14" t="s">
        <v>78</v>
      </c>
      <c r="AW3706" s="14" t="s">
        <v>32</v>
      </c>
      <c r="AX3706" s="14" t="s">
        <v>69</v>
      </c>
      <c r="AY3706" s="254" t="s">
        <v>238</v>
      </c>
    </row>
    <row r="3707" s="15" customFormat="1">
      <c r="A3707" s="15"/>
      <c r="B3707" s="255"/>
      <c r="C3707" s="256"/>
      <c r="D3707" s="227" t="s">
        <v>248</v>
      </c>
      <c r="E3707" s="257" t="s">
        <v>19</v>
      </c>
      <c r="F3707" s="258" t="s">
        <v>253</v>
      </c>
      <c r="G3707" s="256"/>
      <c r="H3707" s="259">
        <v>8.9692799999999995</v>
      </c>
      <c r="I3707" s="260"/>
      <c r="J3707" s="256"/>
      <c r="K3707" s="256"/>
      <c r="L3707" s="261"/>
      <c r="M3707" s="262"/>
      <c r="N3707" s="263"/>
      <c r="O3707" s="263"/>
      <c r="P3707" s="263"/>
      <c r="Q3707" s="263"/>
      <c r="R3707" s="263"/>
      <c r="S3707" s="263"/>
      <c r="T3707" s="264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5" t="s">
        <v>248</v>
      </c>
      <c r="AU3707" s="265" t="s">
        <v>78</v>
      </c>
      <c r="AV3707" s="15" t="s">
        <v>244</v>
      </c>
      <c r="AW3707" s="15" t="s">
        <v>32</v>
      </c>
      <c r="AX3707" s="15" t="s">
        <v>76</v>
      </c>
      <c r="AY3707" s="265" t="s">
        <v>238</v>
      </c>
    </row>
    <row r="3708" s="2" customFormat="1" ht="33" customHeight="1">
      <c r="A3708" s="39"/>
      <c r="B3708" s="40"/>
      <c r="C3708" s="277" t="s">
        <v>2518</v>
      </c>
      <c r="D3708" s="277" t="s">
        <v>425</v>
      </c>
      <c r="E3708" s="278" t="s">
        <v>3078</v>
      </c>
      <c r="F3708" s="279" t="s">
        <v>3079</v>
      </c>
      <c r="G3708" s="280" t="s">
        <v>112</v>
      </c>
      <c r="H3708" s="281">
        <v>6.9850000000000003</v>
      </c>
      <c r="I3708" s="282"/>
      <c r="J3708" s="283">
        <f>ROUND(I3708*H3708,2)</f>
        <v>0</v>
      </c>
      <c r="K3708" s="279" t="s">
        <v>243</v>
      </c>
      <c r="L3708" s="284"/>
      <c r="M3708" s="285" t="s">
        <v>19</v>
      </c>
      <c r="N3708" s="286" t="s">
        <v>40</v>
      </c>
      <c r="O3708" s="85"/>
      <c r="P3708" s="223">
        <f>O3708*H3708</f>
        <v>0</v>
      </c>
      <c r="Q3708" s="223">
        <v>0.0035000000000000001</v>
      </c>
      <c r="R3708" s="223">
        <f>Q3708*H3708</f>
        <v>0.0244475</v>
      </c>
      <c r="S3708" s="223">
        <v>0</v>
      </c>
      <c r="T3708" s="224">
        <f>S3708*H3708</f>
        <v>0</v>
      </c>
      <c r="U3708" s="39"/>
      <c r="V3708" s="39"/>
      <c r="W3708" s="39"/>
      <c r="X3708" s="39"/>
      <c r="Y3708" s="39"/>
      <c r="Z3708" s="39"/>
      <c r="AA3708" s="39"/>
      <c r="AB3708" s="39"/>
      <c r="AC3708" s="39"/>
      <c r="AD3708" s="39"/>
      <c r="AE3708" s="39"/>
      <c r="AR3708" s="225" t="s">
        <v>371</v>
      </c>
      <c r="AT3708" s="225" t="s">
        <v>425</v>
      </c>
      <c r="AU3708" s="225" t="s">
        <v>78</v>
      </c>
      <c r="AY3708" s="18" t="s">
        <v>238</v>
      </c>
      <c r="BE3708" s="226">
        <f>IF(N3708="základní",J3708,0)</f>
        <v>0</v>
      </c>
      <c r="BF3708" s="226">
        <f>IF(N3708="snížená",J3708,0)</f>
        <v>0</v>
      </c>
      <c r="BG3708" s="226">
        <f>IF(N3708="zákl. přenesená",J3708,0)</f>
        <v>0</v>
      </c>
      <c r="BH3708" s="226">
        <f>IF(N3708="sníž. přenesená",J3708,0)</f>
        <v>0</v>
      </c>
      <c r="BI3708" s="226">
        <f>IF(N3708="nulová",J3708,0)</f>
        <v>0</v>
      </c>
      <c r="BJ3708" s="18" t="s">
        <v>76</v>
      </c>
      <c r="BK3708" s="226">
        <f>ROUND(I3708*H3708,2)</f>
        <v>0</v>
      </c>
      <c r="BL3708" s="18" t="s">
        <v>295</v>
      </c>
      <c r="BM3708" s="225" t="s">
        <v>3147</v>
      </c>
    </row>
    <row r="3709" s="2" customFormat="1">
      <c r="A3709" s="39"/>
      <c r="B3709" s="40"/>
      <c r="C3709" s="41"/>
      <c r="D3709" s="227" t="s">
        <v>245</v>
      </c>
      <c r="E3709" s="41"/>
      <c r="F3709" s="228" t="s">
        <v>3081</v>
      </c>
      <c r="G3709" s="41"/>
      <c r="H3709" s="41"/>
      <c r="I3709" s="229"/>
      <c r="J3709" s="41"/>
      <c r="K3709" s="41"/>
      <c r="L3709" s="45"/>
      <c r="M3709" s="230"/>
      <c r="N3709" s="231"/>
      <c r="O3709" s="85"/>
      <c r="P3709" s="85"/>
      <c r="Q3709" s="85"/>
      <c r="R3709" s="85"/>
      <c r="S3709" s="85"/>
      <c r="T3709" s="86"/>
      <c r="U3709" s="39"/>
      <c r="V3709" s="39"/>
      <c r="W3709" s="39"/>
      <c r="X3709" s="39"/>
      <c r="Y3709" s="39"/>
      <c r="Z3709" s="39"/>
      <c r="AA3709" s="39"/>
      <c r="AB3709" s="39"/>
      <c r="AC3709" s="39"/>
      <c r="AD3709" s="39"/>
      <c r="AE3709" s="39"/>
      <c r="AT3709" s="18" t="s">
        <v>245</v>
      </c>
      <c r="AU3709" s="18" t="s">
        <v>78</v>
      </c>
    </row>
    <row r="3710" s="13" customFormat="1">
      <c r="A3710" s="13"/>
      <c r="B3710" s="234"/>
      <c r="C3710" s="235"/>
      <c r="D3710" s="227" t="s">
        <v>248</v>
      </c>
      <c r="E3710" s="236" t="s">
        <v>19</v>
      </c>
      <c r="F3710" s="237" t="s">
        <v>533</v>
      </c>
      <c r="G3710" s="235"/>
      <c r="H3710" s="236" t="s">
        <v>19</v>
      </c>
      <c r="I3710" s="238"/>
      <c r="J3710" s="235"/>
      <c r="K3710" s="235"/>
      <c r="L3710" s="239"/>
      <c r="M3710" s="240"/>
      <c r="N3710" s="241"/>
      <c r="O3710" s="241"/>
      <c r="P3710" s="241"/>
      <c r="Q3710" s="241"/>
      <c r="R3710" s="241"/>
      <c r="S3710" s="241"/>
      <c r="T3710" s="242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3" t="s">
        <v>248</v>
      </c>
      <c r="AU3710" s="243" t="s">
        <v>78</v>
      </c>
      <c r="AV3710" s="13" t="s">
        <v>76</v>
      </c>
      <c r="AW3710" s="13" t="s">
        <v>32</v>
      </c>
      <c r="AX3710" s="13" t="s">
        <v>69</v>
      </c>
      <c r="AY3710" s="243" t="s">
        <v>238</v>
      </c>
    </row>
    <row r="3711" s="14" customFormat="1">
      <c r="A3711" s="14"/>
      <c r="B3711" s="244"/>
      <c r="C3711" s="245"/>
      <c r="D3711" s="227" t="s">
        <v>248</v>
      </c>
      <c r="E3711" s="246" t="s">
        <v>19</v>
      </c>
      <c r="F3711" s="247" t="s">
        <v>3148</v>
      </c>
      <c r="G3711" s="245"/>
      <c r="H3711" s="248">
        <v>6.9849600000000001</v>
      </c>
      <c r="I3711" s="249"/>
      <c r="J3711" s="245"/>
      <c r="K3711" s="245"/>
      <c r="L3711" s="250"/>
      <c r="M3711" s="251"/>
      <c r="N3711" s="252"/>
      <c r="O3711" s="252"/>
      <c r="P3711" s="252"/>
      <c r="Q3711" s="252"/>
      <c r="R3711" s="252"/>
      <c r="S3711" s="252"/>
      <c r="T3711" s="253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4" t="s">
        <v>248</v>
      </c>
      <c r="AU3711" s="254" t="s">
        <v>78</v>
      </c>
      <c r="AV3711" s="14" t="s">
        <v>78</v>
      </c>
      <c r="AW3711" s="14" t="s">
        <v>32</v>
      </c>
      <c r="AX3711" s="14" t="s">
        <v>69</v>
      </c>
      <c r="AY3711" s="254" t="s">
        <v>238</v>
      </c>
    </row>
    <row r="3712" s="15" customFormat="1">
      <c r="A3712" s="15"/>
      <c r="B3712" s="255"/>
      <c r="C3712" s="256"/>
      <c r="D3712" s="227" t="s">
        <v>248</v>
      </c>
      <c r="E3712" s="257" t="s">
        <v>19</v>
      </c>
      <c r="F3712" s="258" t="s">
        <v>253</v>
      </c>
      <c r="G3712" s="256"/>
      <c r="H3712" s="259">
        <v>6.9849600000000001</v>
      </c>
      <c r="I3712" s="260"/>
      <c r="J3712" s="256"/>
      <c r="K3712" s="256"/>
      <c r="L3712" s="261"/>
      <c r="M3712" s="262"/>
      <c r="N3712" s="263"/>
      <c r="O3712" s="263"/>
      <c r="P3712" s="263"/>
      <c r="Q3712" s="263"/>
      <c r="R3712" s="263"/>
      <c r="S3712" s="263"/>
      <c r="T3712" s="264"/>
      <c r="U3712" s="15"/>
      <c r="V3712" s="15"/>
      <c r="W3712" s="15"/>
      <c r="X3712" s="15"/>
      <c r="Y3712" s="15"/>
      <c r="Z3712" s="15"/>
      <c r="AA3712" s="15"/>
      <c r="AB3712" s="15"/>
      <c r="AC3712" s="15"/>
      <c r="AD3712" s="15"/>
      <c r="AE3712" s="15"/>
      <c r="AT3712" s="265" t="s">
        <v>248</v>
      </c>
      <c r="AU3712" s="265" t="s">
        <v>78</v>
      </c>
      <c r="AV3712" s="15" t="s">
        <v>244</v>
      </c>
      <c r="AW3712" s="15" t="s">
        <v>32</v>
      </c>
      <c r="AX3712" s="15" t="s">
        <v>76</v>
      </c>
      <c r="AY3712" s="265" t="s">
        <v>238</v>
      </c>
    </row>
    <row r="3713" s="2" customFormat="1" ht="16.5" customHeight="1">
      <c r="A3713" s="39"/>
      <c r="B3713" s="40"/>
      <c r="C3713" s="214" t="s">
        <v>3149</v>
      </c>
      <c r="D3713" s="214" t="s">
        <v>240</v>
      </c>
      <c r="E3713" s="215" t="s">
        <v>3150</v>
      </c>
      <c r="F3713" s="216" t="s">
        <v>3151</v>
      </c>
      <c r="G3713" s="217" t="s">
        <v>281</v>
      </c>
      <c r="H3713" s="218">
        <v>36</v>
      </c>
      <c r="I3713" s="219"/>
      <c r="J3713" s="220">
        <f>ROUND(I3713*H3713,2)</f>
        <v>0</v>
      </c>
      <c r="K3713" s="216" t="s">
        <v>243</v>
      </c>
      <c r="L3713" s="45"/>
      <c r="M3713" s="221" t="s">
        <v>19</v>
      </c>
      <c r="N3713" s="222" t="s">
        <v>40</v>
      </c>
      <c r="O3713" s="85"/>
      <c r="P3713" s="223">
        <f>O3713*H3713</f>
        <v>0</v>
      </c>
      <c r="Q3713" s="223">
        <v>3.0000000000000001E-05</v>
      </c>
      <c r="R3713" s="223">
        <f>Q3713*H3713</f>
        <v>0.00108</v>
      </c>
      <c r="S3713" s="223">
        <v>0</v>
      </c>
      <c r="T3713" s="224">
        <f>S3713*H3713</f>
        <v>0</v>
      </c>
      <c r="U3713" s="39"/>
      <c r="V3713" s="39"/>
      <c r="W3713" s="39"/>
      <c r="X3713" s="39"/>
      <c r="Y3713" s="39"/>
      <c r="Z3713" s="39"/>
      <c r="AA3713" s="39"/>
      <c r="AB3713" s="39"/>
      <c r="AC3713" s="39"/>
      <c r="AD3713" s="39"/>
      <c r="AE3713" s="39"/>
      <c r="AR3713" s="225" t="s">
        <v>295</v>
      </c>
      <c r="AT3713" s="225" t="s">
        <v>240</v>
      </c>
      <c r="AU3713" s="225" t="s">
        <v>78</v>
      </c>
      <c r="AY3713" s="18" t="s">
        <v>238</v>
      </c>
      <c r="BE3713" s="226">
        <f>IF(N3713="základní",J3713,0)</f>
        <v>0</v>
      </c>
      <c r="BF3713" s="226">
        <f>IF(N3713="snížená",J3713,0)</f>
        <v>0</v>
      </c>
      <c r="BG3713" s="226">
        <f>IF(N3713="zákl. přenesená",J3713,0)</f>
        <v>0</v>
      </c>
      <c r="BH3713" s="226">
        <f>IF(N3713="sníž. přenesená",J3713,0)</f>
        <v>0</v>
      </c>
      <c r="BI3713" s="226">
        <f>IF(N3713="nulová",J3713,0)</f>
        <v>0</v>
      </c>
      <c r="BJ3713" s="18" t="s">
        <v>76</v>
      </c>
      <c r="BK3713" s="226">
        <f>ROUND(I3713*H3713,2)</f>
        <v>0</v>
      </c>
      <c r="BL3713" s="18" t="s">
        <v>295</v>
      </c>
      <c r="BM3713" s="225" t="s">
        <v>3152</v>
      </c>
    </row>
    <row r="3714" s="2" customFormat="1">
      <c r="A3714" s="39"/>
      <c r="B3714" s="40"/>
      <c r="C3714" s="41"/>
      <c r="D3714" s="227" t="s">
        <v>245</v>
      </c>
      <c r="E3714" s="41"/>
      <c r="F3714" s="228" t="s">
        <v>3151</v>
      </c>
      <c r="G3714" s="41"/>
      <c r="H3714" s="41"/>
      <c r="I3714" s="229"/>
      <c r="J3714" s="41"/>
      <c r="K3714" s="41"/>
      <c r="L3714" s="45"/>
      <c r="M3714" s="230"/>
      <c r="N3714" s="231"/>
      <c r="O3714" s="85"/>
      <c r="P3714" s="85"/>
      <c r="Q3714" s="85"/>
      <c r="R3714" s="85"/>
      <c r="S3714" s="85"/>
      <c r="T3714" s="86"/>
      <c r="U3714" s="39"/>
      <c r="V3714" s="39"/>
      <c r="W3714" s="39"/>
      <c r="X3714" s="39"/>
      <c r="Y3714" s="39"/>
      <c r="Z3714" s="39"/>
      <c r="AA3714" s="39"/>
      <c r="AB3714" s="39"/>
      <c r="AC3714" s="39"/>
      <c r="AD3714" s="39"/>
      <c r="AE3714" s="39"/>
      <c r="AT3714" s="18" t="s">
        <v>245</v>
      </c>
      <c r="AU3714" s="18" t="s">
        <v>78</v>
      </c>
    </row>
    <row r="3715" s="2" customFormat="1">
      <c r="A3715" s="39"/>
      <c r="B3715" s="40"/>
      <c r="C3715" s="41"/>
      <c r="D3715" s="232" t="s">
        <v>246</v>
      </c>
      <c r="E3715" s="41"/>
      <c r="F3715" s="233" t="s">
        <v>3153</v>
      </c>
      <c r="G3715" s="41"/>
      <c r="H3715" s="41"/>
      <c r="I3715" s="229"/>
      <c r="J3715" s="41"/>
      <c r="K3715" s="41"/>
      <c r="L3715" s="45"/>
      <c r="M3715" s="230"/>
      <c r="N3715" s="231"/>
      <c r="O3715" s="85"/>
      <c r="P3715" s="85"/>
      <c r="Q3715" s="85"/>
      <c r="R3715" s="85"/>
      <c r="S3715" s="85"/>
      <c r="T3715" s="86"/>
      <c r="U3715" s="39"/>
      <c r="V3715" s="39"/>
      <c r="W3715" s="39"/>
      <c r="X3715" s="39"/>
      <c r="Y3715" s="39"/>
      <c r="Z3715" s="39"/>
      <c r="AA3715" s="39"/>
      <c r="AB3715" s="39"/>
      <c r="AC3715" s="39"/>
      <c r="AD3715" s="39"/>
      <c r="AE3715" s="39"/>
      <c r="AT3715" s="18" t="s">
        <v>246</v>
      </c>
      <c r="AU3715" s="18" t="s">
        <v>78</v>
      </c>
    </row>
    <row r="3716" s="13" customFormat="1">
      <c r="A3716" s="13"/>
      <c r="B3716" s="234"/>
      <c r="C3716" s="235"/>
      <c r="D3716" s="227" t="s">
        <v>248</v>
      </c>
      <c r="E3716" s="236" t="s">
        <v>19</v>
      </c>
      <c r="F3716" s="237" t="s">
        <v>533</v>
      </c>
      <c r="G3716" s="235"/>
      <c r="H3716" s="236" t="s">
        <v>19</v>
      </c>
      <c r="I3716" s="238"/>
      <c r="J3716" s="235"/>
      <c r="K3716" s="235"/>
      <c r="L3716" s="239"/>
      <c r="M3716" s="240"/>
      <c r="N3716" s="241"/>
      <c r="O3716" s="241"/>
      <c r="P3716" s="241"/>
      <c r="Q3716" s="241"/>
      <c r="R3716" s="241"/>
      <c r="S3716" s="241"/>
      <c r="T3716" s="242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T3716" s="243" t="s">
        <v>248</v>
      </c>
      <c r="AU3716" s="243" t="s">
        <v>78</v>
      </c>
      <c r="AV3716" s="13" t="s">
        <v>76</v>
      </c>
      <c r="AW3716" s="13" t="s">
        <v>32</v>
      </c>
      <c r="AX3716" s="13" t="s">
        <v>69</v>
      </c>
      <c r="AY3716" s="243" t="s">
        <v>238</v>
      </c>
    </row>
    <row r="3717" s="13" customFormat="1">
      <c r="A3717" s="13"/>
      <c r="B3717" s="234"/>
      <c r="C3717" s="235"/>
      <c r="D3717" s="227" t="s">
        <v>248</v>
      </c>
      <c r="E3717" s="236" t="s">
        <v>19</v>
      </c>
      <c r="F3717" s="237" t="s">
        <v>830</v>
      </c>
      <c r="G3717" s="235"/>
      <c r="H3717" s="236" t="s">
        <v>19</v>
      </c>
      <c r="I3717" s="238"/>
      <c r="J3717" s="235"/>
      <c r="K3717" s="235"/>
      <c r="L3717" s="239"/>
      <c r="M3717" s="240"/>
      <c r="N3717" s="241"/>
      <c r="O3717" s="241"/>
      <c r="P3717" s="241"/>
      <c r="Q3717" s="241"/>
      <c r="R3717" s="241"/>
      <c r="S3717" s="241"/>
      <c r="T3717" s="242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3" t="s">
        <v>248</v>
      </c>
      <c r="AU3717" s="243" t="s">
        <v>78</v>
      </c>
      <c r="AV3717" s="13" t="s">
        <v>76</v>
      </c>
      <c r="AW3717" s="13" t="s">
        <v>32</v>
      </c>
      <c r="AX3717" s="13" t="s">
        <v>69</v>
      </c>
      <c r="AY3717" s="243" t="s">
        <v>238</v>
      </c>
    </row>
    <row r="3718" s="14" customFormat="1">
      <c r="A3718" s="14"/>
      <c r="B3718" s="244"/>
      <c r="C3718" s="245"/>
      <c r="D3718" s="227" t="s">
        <v>248</v>
      </c>
      <c r="E3718" s="246" t="s">
        <v>19</v>
      </c>
      <c r="F3718" s="247" t="s">
        <v>3154</v>
      </c>
      <c r="G3718" s="245"/>
      <c r="H3718" s="248">
        <v>4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248</v>
      </c>
      <c r="AU3718" s="254" t="s">
        <v>78</v>
      </c>
      <c r="AV3718" s="14" t="s">
        <v>78</v>
      </c>
      <c r="AW3718" s="14" t="s">
        <v>32</v>
      </c>
      <c r="AX3718" s="14" t="s">
        <v>69</v>
      </c>
      <c r="AY3718" s="254" t="s">
        <v>238</v>
      </c>
    </row>
    <row r="3719" s="14" customFormat="1">
      <c r="A3719" s="14"/>
      <c r="B3719" s="244"/>
      <c r="C3719" s="245"/>
      <c r="D3719" s="227" t="s">
        <v>248</v>
      </c>
      <c r="E3719" s="246" t="s">
        <v>19</v>
      </c>
      <c r="F3719" s="247" t="s">
        <v>3155</v>
      </c>
      <c r="G3719" s="245"/>
      <c r="H3719" s="248">
        <v>4</v>
      </c>
      <c r="I3719" s="249"/>
      <c r="J3719" s="245"/>
      <c r="K3719" s="245"/>
      <c r="L3719" s="250"/>
      <c r="M3719" s="251"/>
      <c r="N3719" s="252"/>
      <c r="O3719" s="252"/>
      <c r="P3719" s="252"/>
      <c r="Q3719" s="252"/>
      <c r="R3719" s="252"/>
      <c r="S3719" s="252"/>
      <c r="T3719" s="253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4" t="s">
        <v>248</v>
      </c>
      <c r="AU3719" s="254" t="s">
        <v>78</v>
      </c>
      <c r="AV3719" s="14" t="s">
        <v>78</v>
      </c>
      <c r="AW3719" s="14" t="s">
        <v>32</v>
      </c>
      <c r="AX3719" s="14" t="s">
        <v>69</v>
      </c>
      <c r="AY3719" s="254" t="s">
        <v>238</v>
      </c>
    </row>
    <row r="3720" s="14" customFormat="1">
      <c r="A3720" s="14"/>
      <c r="B3720" s="244"/>
      <c r="C3720" s="245"/>
      <c r="D3720" s="227" t="s">
        <v>248</v>
      </c>
      <c r="E3720" s="246" t="s">
        <v>19</v>
      </c>
      <c r="F3720" s="247" t="s">
        <v>3156</v>
      </c>
      <c r="G3720" s="245"/>
      <c r="H3720" s="248">
        <v>4</v>
      </c>
      <c r="I3720" s="249"/>
      <c r="J3720" s="245"/>
      <c r="K3720" s="245"/>
      <c r="L3720" s="250"/>
      <c r="M3720" s="251"/>
      <c r="N3720" s="252"/>
      <c r="O3720" s="252"/>
      <c r="P3720" s="252"/>
      <c r="Q3720" s="252"/>
      <c r="R3720" s="252"/>
      <c r="S3720" s="252"/>
      <c r="T3720" s="253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4" t="s">
        <v>248</v>
      </c>
      <c r="AU3720" s="254" t="s">
        <v>78</v>
      </c>
      <c r="AV3720" s="14" t="s">
        <v>78</v>
      </c>
      <c r="AW3720" s="14" t="s">
        <v>32</v>
      </c>
      <c r="AX3720" s="14" t="s">
        <v>69</v>
      </c>
      <c r="AY3720" s="254" t="s">
        <v>238</v>
      </c>
    </row>
    <row r="3721" s="14" customFormat="1">
      <c r="A3721" s="14"/>
      <c r="B3721" s="244"/>
      <c r="C3721" s="245"/>
      <c r="D3721" s="227" t="s">
        <v>248</v>
      </c>
      <c r="E3721" s="246" t="s">
        <v>19</v>
      </c>
      <c r="F3721" s="247" t="s">
        <v>3157</v>
      </c>
      <c r="G3721" s="245"/>
      <c r="H3721" s="248">
        <v>4</v>
      </c>
      <c r="I3721" s="249"/>
      <c r="J3721" s="245"/>
      <c r="K3721" s="245"/>
      <c r="L3721" s="250"/>
      <c r="M3721" s="251"/>
      <c r="N3721" s="252"/>
      <c r="O3721" s="252"/>
      <c r="P3721" s="252"/>
      <c r="Q3721" s="252"/>
      <c r="R3721" s="252"/>
      <c r="S3721" s="252"/>
      <c r="T3721" s="253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4" t="s">
        <v>248</v>
      </c>
      <c r="AU3721" s="254" t="s">
        <v>78</v>
      </c>
      <c r="AV3721" s="14" t="s">
        <v>78</v>
      </c>
      <c r="AW3721" s="14" t="s">
        <v>32</v>
      </c>
      <c r="AX3721" s="14" t="s">
        <v>69</v>
      </c>
      <c r="AY3721" s="254" t="s">
        <v>238</v>
      </c>
    </row>
    <row r="3722" s="14" customFormat="1">
      <c r="A3722" s="14"/>
      <c r="B3722" s="244"/>
      <c r="C3722" s="245"/>
      <c r="D3722" s="227" t="s">
        <v>248</v>
      </c>
      <c r="E3722" s="246" t="s">
        <v>19</v>
      </c>
      <c r="F3722" s="247" t="s">
        <v>3158</v>
      </c>
      <c r="G3722" s="245"/>
      <c r="H3722" s="248">
        <v>4</v>
      </c>
      <c r="I3722" s="249"/>
      <c r="J3722" s="245"/>
      <c r="K3722" s="245"/>
      <c r="L3722" s="250"/>
      <c r="M3722" s="251"/>
      <c r="N3722" s="252"/>
      <c r="O3722" s="252"/>
      <c r="P3722" s="252"/>
      <c r="Q3722" s="252"/>
      <c r="R3722" s="252"/>
      <c r="S3722" s="252"/>
      <c r="T3722" s="253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4" t="s">
        <v>248</v>
      </c>
      <c r="AU3722" s="254" t="s">
        <v>78</v>
      </c>
      <c r="AV3722" s="14" t="s">
        <v>78</v>
      </c>
      <c r="AW3722" s="14" t="s">
        <v>32</v>
      </c>
      <c r="AX3722" s="14" t="s">
        <v>69</v>
      </c>
      <c r="AY3722" s="254" t="s">
        <v>238</v>
      </c>
    </row>
    <row r="3723" s="14" customFormat="1">
      <c r="A3723" s="14"/>
      <c r="B3723" s="244"/>
      <c r="C3723" s="245"/>
      <c r="D3723" s="227" t="s">
        <v>248</v>
      </c>
      <c r="E3723" s="246" t="s">
        <v>19</v>
      </c>
      <c r="F3723" s="247" t="s">
        <v>3159</v>
      </c>
      <c r="G3723" s="245"/>
      <c r="H3723" s="248">
        <v>4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248</v>
      </c>
      <c r="AU3723" s="254" t="s">
        <v>78</v>
      </c>
      <c r="AV3723" s="14" t="s">
        <v>78</v>
      </c>
      <c r="AW3723" s="14" t="s">
        <v>32</v>
      </c>
      <c r="AX3723" s="14" t="s">
        <v>69</v>
      </c>
      <c r="AY3723" s="254" t="s">
        <v>238</v>
      </c>
    </row>
    <row r="3724" s="13" customFormat="1">
      <c r="A3724" s="13"/>
      <c r="B3724" s="234"/>
      <c r="C3724" s="235"/>
      <c r="D3724" s="227" t="s">
        <v>248</v>
      </c>
      <c r="E3724" s="236" t="s">
        <v>19</v>
      </c>
      <c r="F3724" s="237" t="s">
        <v>2742</v>
      </c>
      <c r="G3724" s="235"/>
      <c r="H3724" s="236" t="s">
        <v>19</v>
      </c>
      <c r="I3724" s="238"/>
      <c r="J3724" s="235"/>
      <c r="K3724" s="235"/>
      <c r="L3724" s="239"/>
      <c r="M3724" s="240"/>
      <c r="N3724" s="241"/>
      <c r="O3724" s="241"/>
      <c r="P3724" s="241"/>
      <c r="Q3724" s="241"/>
      <c r="R3724" s="241"/>
      <c r="S3724" s="241"/>
      <c r="T3724" s="242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3" t="s">
        <v>248</v>
      </c>
      <c r="AU3724" s="243" t="s">
        <v>78</v>
      </c>
      <c r="AV3724" s="13" t="s">
        <v>76</v>
      </c>
      <c r="AW3724" s="13" t="s">
        <v>32</v>
      </c>
      <c r="AX3724" s="13" t="s">
        <v>69</v>
      </c>
      <c r="AY3724" s="243" t="s">
        <v>238</v>
      </c>
    </row>
    <row r="3725" s="14" customFormat="1">
      <c r="A3725" s="14"/>
      <c r="B3725" s="244"/>
      <c r="C3725" s="245"/>
      <c r="D3725" s="227" t="s">
        <v>248</v>
      </c>
      <c r="E3725" s="246" t="s">
        <v>19</v>
      </c>
      <c r="F3725" s="247" t="s">
        <v>3160</v>
      </c>
      <c r="G3725" s="245"/>
      <c r="H3725" s="248">
        <v>4</v>
      </c>
      <c r="I3725" s="249"/>
      <c r="J3725" s="245"/>
      <c r="K3725" s="245"/>
      <c r="L3725" s="250"/>
      <c r="M3725" s="251"/>
      <c r="N3725" s="252"/>
      <c r="O3725" s="252"/>
      <c r="P3725" s="252"/>
      <c r="Q3725" s="252"/>
      <c r="R3725" s="252"/>
      <c r="S3725" s="252"/>
      <c r="T3725" s="253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4" t="s">
        <v>248</v>
      </c>
      <c r="AU3725" s="254" t="s">
        <v>78</v>
      </c>
      <c r="AV3725" s="14" t="s">
        <v>78</v>
      </c>
      <c r="AW3725" s="14" t="s">
        <v>32</v>
      </c>
      <c r="AX3725" s="14" t="s">
        <v>69</v>
      </c>
      <c r="AY3725" s="254" t="s">
        <v>238</v>
      </c>
    </row>
    <row r="3726" s="14" customFormat="1">
      <c r="A3726" s="14"/>
      <c r="B3726" s="244"/>
      <c r="C3726" s="245"/>
      <c r="D3726" s="227" t="s">
        <v>248</v>
      </c>
      <c r="E3726" s="246" t="s">
        <v>19</v>
      </c>
      <c r="F3726" s="247" t="s">
        <v>3161</v>
      </c>
      <c r="G3726" s="245"/>
      <c r="H3726" s="248">
        <v>4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248</v>
      </c>
      <c r="AU3726" s="254" t="s">
        <v>78</v>
      </c>
      <c r="AV3726" s="14" t="s">
        <v>78</v>
      </c>
      <c r="AW3726" s="14" t="s">
        <v>32</v>
      </c>
      <c r="AX3726" s="14" t="s">
        <v>69</v>
      </c>
      <c r="AY3726" s="254" t="s">
        <v>238</v>
      </c>
    </row>
    <row r="3727" s="14" customFormat="1">
      <c r="A3727" s="14"/>
      <c r="B3727" s="244"/>
      <c r="C3727" s="245"/>
      <c r="D3727" s="227" t="s">
        <v>248</v>
      </c>
      <c r="E3727" s="246" t="s">
        <v>19</v>
      </c>
      <c r="F3727" s="247" t="s">
        <v>2918</v>
      </c>
      <c r="G3727" s="245"/>
      <c r="H3727" s="248">
        <v>4</v>
      </c>
      <c r="I3727" s="249"/>
      <c r="J3727" s="245"/>
      <c r="K3727" s="245"/>
      <c r="L3727" s="250"/>
      <c r="M3727" s="251"/>
      <c r="N3727" s="252"/>
      <c r="O3727" s="252"/>
      <c r="P3727" s="252"/>
      <c r="Q3727" s="252"/>
      <c r="R3727" s="252"/>
      <c r="S3727" s="252"/>
      <c r="T3727" s="253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54" t="s">
        <v>248</v>
      </c>
      <c r="AU3727" s="254" t="s">
        <v>78</v>
      </c>
      <c r="AV3727" s="14" t="s">
        <v>78</v>
      </c>
      <c r="AW3727" s="14" t="s">
        <v>32</v>
      </c>
      <c r="AX3727" s="14" t="s">
        <v>69</v>
      </c>
      <c r="AY3727" s="254" t="s">
        <v>238</v>
      </c>
    </row>
    <row r="3728" s="15" customFormat="1">
      <c r="A3728" s="15"/>
      <c r="B3728" s="255"/>
      <c r="C3728" s="256"/>
      <c r="D3728" s="227" t="s">
        <v>248</v>
      </c>
      <c r="E3728" s="257" t="s">
        <v>19</v>
      </c>
      <c r="F3728" s="258" t="s">
        <v>253</v>
      </c>
      <c r="G3728" s="256"/>
      <c r="H3728" s="259">
        <v>36</v>
      </c>
      <c r="I3728" s="260"/>
      <c r="J3728" s="256"/>
      <c r="K3728" s="256"/>
      <c r="L3728" s="261"/>
      <c r="M3728" s="262"/>
      <c r="N3728" s="263"/>
      <c r="O3728" s="263"/>
      <c r="P3728" s="263"/>
      <c r="Q3728" s="263"/>
      <c r="R3728" s="263"/>
      <c r="S3728" s="263"/>
      <c r="T3728" s="264"/>
      <c r="U3728" s="15"/>
      <c r="V3728" s="15"/>
      <c r="W3728" s="15"/>
      <c r="X3728" s="15"/>
      <c r="Y3728" s="15"/>
      <c r="Z3728" s="15"/>
      <c r="AA3728" s="15"/>
      <c r="AB3728" s="15"/>
      <c r="AC3728" s="15"/>
      <c r="AD3728" s="15"/>
      <c r="AE3728" s="15"/>
      <c r="AT3728" s="265" t="s">
        <v>248</v>
      </c>
      <c r="AU3728" s="265" t="s">
        <v>78</v>
      </c>
      <c r="AV3728" s="15" t="s">
        <v>244</v>
      </c>
      <c r="AW3728" s="15" t="s">
        <v>32</v>
      </c>
      <c r="AX3728" s="15" t="s">
        <v>76</v>
      </c>
      <c r="AY3728" s="265" t="s">
        <v>238</v>
      </c>
    </row>
    <row r="3729" s="2" customFormat="1" ht="16.5" customHeight="1">
      <c r="A3729" s="39"/>
      <c r="B3729" s="40"/>
      <c r="C3729" s="214" t="s">
        <v>2534</v>
      </c>
      <c r="D3729" s="214" t="s">
        <v>240</v>
      </c>
      <c r="E3729" s="215" t="s">
        <v>3162</v>
      </c>
      <c r="F3729" s="216" t="s">
        <v>3163</v>
      </c>
      <c r="G3729" s="217" t="s">
        <v>107</v>
      </c>
      <c r="H3729" s="218">
        <v>457.28399999999999</v>
      </c>
      <c r="I3729" s="219"/>
      <c r="J3729" s="220">
        <f>ROUND(I3729*H3729,2)</f>
        <v>0</v>
      </c>
      <c r="K3729" s="216" t="s">
        <v>243</v>
      </c>
      <c r="L3729" s="45"/>
      <c r="M3729" s="221" t="s">
        <v>19</v>
      </c>
      <c r="N3729" s="222" t="s">
        <v>40</v>
      </c>
      <c r="O3729" s="85"/>
      <c r="P3729" s="223">
        <f>O3729*H3729</f>
        <v>0</v>
      </c>
      <c r="Q3729" s="223">
        <v>0</v>
      </c>
      <c r="R3729" s="223">
        <f>Q3729*H3729</f>
        <v>0</v>
      </c>
      <c r="S3729" s="223">
        <v>0</v>
      </c>
      <c r="T3729" s="224">
        <f>S3729*H3729</f>
        <v>0</v>
      </c>
      <c r="U3729" s="39"/>
      <c r="V3729" s="39"/>
      <c r="W3729" s="39"/>
      <c r="X3729" s="39"/>
      <c r="Y3729" s="39"/>
      <c r="Z3729" s="39"/>
      <c r="AA3729" s="39"/>
      <c r="AB3729" s="39"/>
      <c r="AC3729" s="39"/>
      <c r="AD3729" s="39"/>
      <c r="AE3729" s="39"/>
      <c r="AR3729" s="225" t="s">
        <v>295</v>
      </c>
      <c r="AT3729" s="225" t="s">
        <v>240</v>
      </c>
      <c r="AU3729" s="225" t="s">
        <v>78</v>
      </c>
      <c r="AY3729" s="18" t="s">
        <v>238</v>
      </c>
      <c r="BE3729" s="226">
        <f>IF(N3729="základní",J3729,0)</f>
        <v>0</v>
      </c>
      <c r="BF3729" s="226">
        <f>IF(N3729="snížená",J3729,0)</f>
        <v>0</v>
      </c>
      <c r="BG3729" s="226">
        <f>IF(N3729="zákl. přenesená",J3729,0)</f>
        <v>0</v>
      </c>
      <c r="BH3729" s="226">
        <f>IF(N3729="sníž. přenesená",J3729,0)</f>
        <v>0</v>
      </c>
      <c r="BI3729" s="226">
        <f>IF(N3729="nulová",J3729,0)</f>
        <v>0</v>
      </c>
      <c r="BJ3729" s="18" t="s">
        <v>76</v>
      </c>
      <c r="BK3729" s="226">
        <f>ROUND(I3729*H3729,2)</f>
        <v>0</v>
      </c>
      <c r="BL3729" s="18" t="s">
        <v>295</v>
      </c>
      <c r="BM3729" s="225" t="s">
        <v>3164</v>
      </c>
    </row>
    <row r="3730" s="2" customFormat="1">
      <c r="A3730" s="39"/>
      <c r="B3730" s="40"/>
      <c r="C3730" s="41"/>
      <c r="D3730" s="227" t="s">
        <v>245</v>
      </c>
      <c r="E3730" s="41"/>
      <c r="F3730" s="228" t="s">
        <v>3163</v>
      </c>
      <c r="G3730" s="41"/>
      <c r="H3730" s="41"/>
      <c r="I3730" s="229"/>
      <c r="J3730" s="41"/>
      <c r="K3730" s="41"/>
      <c r="L3730" s="45"/>
      <c r="M3730" s="230"/>
      <c r="N3730" s="231"/>
      <c r="O3730" s="85"/>
      <c r="P3730" s="85"/>
      <c r="Q3730" s="85"/>
      <c r="R3730" s="85"/>
      <c r="S3730" s="85"/>
      <c r="T3730" s="86"/>
      <c r="U3730" s="39"/>
      <c r="V3730" s="39"/>
      <c r="W3730" s="39"/>
      <c r="X3730" s="39"/>
      <c r="Y3730" s="39"/>
      <c r="Z3730" s="39"/>
      <c r="AA3730" s="39"/>
      <c r="AB3730" s="39"/>
      <c r="AC3730" s="39"/>
      <c r="AD3730" s="39"/>
      <c r="AE3730" s="39"/>
      <c r="AT3730" s="18" t="s">
        <v>245</v>
      </c>
      <c r="AU3730" s="18" t="s">
        <v>78</v>
      </c>
    </row>
    <row r="3731" s="2" customFormat="1">
      <c r="A3731" s="39"/>
      <c r="B3731" s="40"/>
      <c r="C3731" s="41"/>
      <c r="D3731" s="232" t="s">
        <v>246</v>
      </c>
      <c r="E3731" s="41"/>
      <c r="F3731" s="233" t="s">
        <v>3165</v>
      </c>
      <c r="G3731" s="41"/>
      <c r="H3731" s="41"/>
      <c r="I3731" s="229"/>
      <c r="J3731" s="41"/>
      <c r="K3731" s="41"/>
      <c r="L3731" s="45"/>
      <c r="M3731" s="230"/>
      <c r="N3731" s="231"/>
      <c r="O3731" s="85"/>
      <c r="P3731" s="85"/>
      <c r="Q3731" s="85"/>
      <c r="R3731" s="85"/>
      <c r="S3731" s="85"/>
      <c r="T3731" s="86"/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39"/>
      <c r="AE3731" s="39"/>
      <c r="AT3731" s="18" t="s">
        <v>246</v>
      </c>
      <c r="AU3731" s="18" t="s">
        <v>78</v>
      </c>
    </row>
    <row r="3732" s="2" customFormat="1" ht="16.5" customHeight="1">
      <c r="A3732" s="39"/>
      <c r="B3732" s="40"/>
      <c r="C3732" s="277" t="s">
        <v>3166</v>
      </c>
      <c r="D3732" s="277" t="s">
        <v>425</v>
      </c>
      <c r="E3732" s="278" t="s">
        <v>3127</v>
      </c>
      <c r="F3732" s="279" t="s">
        <v>3128</v>
      </c>
      <c r="G3732" s="280" t="s">
        <v>107</v>
      </c>
      <c r="H3732" s="281">
        <v>466.43000000000001</v>
      </c>
      <c r="I3732" s="282"/>
      <c r="J3732" s="283">
        <f>ROUND(I3732*H3732,2)</f>
        <v>0</v>
      </c>
      <c r="K3732" s="279" t="s">
        <v>243</v>
      </c>
      <c r="L3732" s="284"/>
      <c r="M3732" s="285" t="s">
        <v>19</v>
      </c>
      <c r="N3732" s="286" t="s">
        <v>40</v>
      </c>
      <c r="O3732" s="85"/>
      <c r="P3732" s="223">
        <f>O3732*H3732</f>
        <v>0</v>
      </c>
      <c r="Q3732" s="223">
        <v>0.00022000000000000001</v>
      </c>
      <c r="R3732" s="223">
        <f>Q3732*H3732</f>
        <v>0.1026146</v>
      </c>
      <c r="S3732" s="223">
        <v>0</v>
      </c>
      <c r="T3732" s="224">
        <f>S3732*H3732</f>
        <v>0</v>
      </c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39"/>
      <c r="AE3732" s="39"/>
      <c r="AR3732" s="225" t="s">
        <v>371</v>
      </c>
      <c r="AT3732" s="225" t="s">
        <v>425</v>
      </c>
      <c r="AU3732" s="225" t="s">
        <v>78</v>
      </c>
      <c r="AY3732" s="18" t="s">
        <v>238</v>
      </c>
      <c r="BE3732" s="226">
        <f>IF(N3732="základní",J3732,0)</f>
        <v>0</v>
      </c>
      <c r="BF3732" s="226">
        <f>IF(N3732="snížená",J3732,0)</f>
        <v>0</v>
      </c>
      <c r="BG3732" s="226">
        <f>IF(N3732="zákl. přenesená",J3732,0)</f>
        <v>0</v>
      </c>
      <c r="BH3732" s="226">
        <f>IF(N3732="sníž. přenesená",J3732,0)</f>
        <v>0</v>
      </c>
      <c r="BI3732" s="226">
        <f>IF(N3732="nulová",J3732,0)</f>
        <v>0</v>
      </c>
      <c r="BJ3732" s="18" t="s">
        <v>76</v>
      </c>
      <c r="BK3732" s="226">
        <f>ROUND(I3732*H3732,2)</f>
        <v>0</v>
      </c>
      <c r="BL3732" s="18" t="s">
        <v>295</v>
      </c>
      <c r="BM3732" s="225" t="s">
        <v>3167</v>
      </c>
    </row>
    <row r="3733" s="2" customFormat="1">
      <c r="A3733" s="39"/>
      <c r="B3733" s="40"/>
      <c r="C3733" s="41"/>
      <c r="D3733" s="227" t="s">
        <v>245</v>
      </c>
      <c r="E3733" s="41"/>
      <c r="F3733" s="228" t="s">
        <v>3128</v>
      </c>
      <c r="G3733" s="41"/>
      <c r="H3733" s="41"/>
      <c r="I3733" s="229"/>
      <c r="J3733" s="41"/>
      <c r="K3733" s="41"/>
      <c r="L3733" s="45"/>
      <c r="M3733" s="230"/>
      <c r="N3733" s="231"/>
      <c r="O3733" s="85"/>
      <c r="P3733" s="85"/>
      <c r="Q3733" s="85"/>
      <c r="R3733" s="85"/>
      <c r="S3733" s="85"/>
      <c r="T3733" s="86"/>
      <c r="U3733" s="39"/>
      <c r="V3733" s="39"/>
      <c r="W3733" s="39"/>
      <c r="X3733" s="39"/>
      <c r="Y3733" s="39"/>
      <c r="Z3733" s="39"/>
      <c r="AA3733" s="39"/>
      <c r="AB3733" s="39"/>
      <c r="AC3733" s="39"/>
      <c r="AD3733" s="39"/>
      <c r="AE3733" s="39"/>
      <c r="AT3733" s="18" t="s">
        <v>245</v>
      </c>
      <c r="AU3733" s="18" t="s">
        <v>78</v>
      </c>
    </row>
    <row r="3734" s="14" customFormat="1">
      <c r="A3734" s="14"/>
      <c r="B3734" s="244"/>
      <c r="C3734" s="245"/>
      <c r="D3734" s="227" t="s">
        <v>248</v>
      </c>
      <c r="E3734" s="246" t="s">
        <v>19</v>
      </c>
      <c r="F3734" s="247" t="s">
        <v>3168</v>
      </c>
      <c r="G3734" s="245"/>
      <c r="H3734" s="248">
        <v>466.42968000000002</v>
      </c>
      <c r="I3734" s="249"/>
      <c r="J3734" s="245"/>
      <c r="K3734" s="245"/>
      <c r="L3734" s="250"/>
      <c r="M3734" s="251"/>
      <c r="N3734" s="252"/>
      <c r="O3734" s="252"/>
      <c r="P3734" s="252"/>
      <c r="Q3734" s="252"/>
      <c r="R3734" s="252"/>
      <c r="S3734" s="252"/>
      <c r="T3734" s="253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4" t="s">
        <v>248</v>
      </c>
      <c r="AU3734" s="254" t="s">
        <v>78</v>
      </c>
      <c r="AV3734" s="14" t="s">
        <v>78</v>
      </c>
      <c r="AW3734" s="14" t="s">
        <v>32</v>
      </c>
      <c r="AX3734" s="14" t="s">
        <v>69</v>
      </c>
      <c r="AY3734" s="254" t="s">
        <v>238</v>
      </c>
    </row>
    <row r="3735" s="15" customFormat="1">
      <c r="A3735" s="15"/>
      <c r="B3735" s="255"/>
      <c r="C3735" s="256"/>
      <c r="D3735" s="227" t="s">
        <v>248</v>
      </c>
      <c r="E3735" s="257" t="s">
        <v>19</v>
      </c>
      <c r="F3735" s="258" t="s">
        <v>253</v>
      </c>
      <c r="G3735" s="256"/>
      <c r="H3735" s="259">
        <v>466.42968000000002</v>
      </c>
      <c r="I3735" s="260"/>
      <c r="J3735" s="256"/>
      <c r="K3735" s="256"/>
      <c r="L3735" s="261"/>
      <c r="M3735" s="262"/>
      <c r="N3735" s="263"/>
      <c r="O3735" s="263"/>
      <c r="P3735" s="263"/>
      <c r="Q3735" s="263"/>
      <c r="R3735" s="263"/>
      <c r="S3735" s="263"/>
      <c r="T3735" s="264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65" t="s">
        <v>248</v>
      </c>
      <c r="AU3735" s="265" t="s">
        <v>78</v>
      </c>
      <c r="AV3735" s="15" t="s">
        <v>244</v>
      </c>
      <c r="AW3735" s="15" t="s">
        <v>32</v>
      </c>
      <c r="AX3735" s="15" t="s">
        <v>76</v>
      </c>
      <c r="AY3735" s="265" t="s">
        <v>238</v>
      </c>
    </row>
    <row r="3736" s="2" customFormat="1" ht="16.5" customHeight="1">
      <c r="A3736" s="39"/>
      <c r="B3736" s="40"/>
      <c r="C3736" s="214" t="s">
        <v>2540</v>
      </c>
      <c r="D3736" s="214" t="s">
        <v>240</v>
      </c>
      <c r="E3736" s="215" t="s">
        <v>3169</v>
      </c>
      <c r="F3736" s="216" t="s">
        <v>3170</v>
      </c>
      <c r="G3736" s="217" t="s">
        <v>107</v>
      </c>
      <c r="H3736" s="218">
        <v>53.700000000000003</v>
      </c>
      <c r="I3736" s="219"/>
      <c r="J3736" s="220">
        <f>ROUND(I3736*H3736,2)</f>
        <v>0</v>
      </c>
      <c r="K3736" s="216" t="s">
        <v>243</v>
      </c>
      <c r="L3736" s="45"/>
      <c r="M3736" s="221" t="s">
        <v>19</v>
      </c>
      <c r="N3736" s="222" t="s">
        <v>40</v>
      </c>
      <c r="O3736" s="85"/>
      <c r="P3736" s="223">
        <f>O3736*H3736</f>
        <v>0</v>
      </c>
      <c r="Q3736" s="223">
        <v>0</v>
      </c>
      <c r="R3736" s="223">
        <f>Q3736*H3736</f>
        <v>0</v>
      </c>
      <c r="S3736" s="223">
        <v>0.00029999999999999997</v>
      </c>
      <c r="T3736" s="224">
        <f>S3736*H3736</f>
        <v>0.016109999999999999</v>
      </c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R3736" s="225" t="s">
        <v>295</v>
      </c>
      <c r="AT3736" s="225" t="s">
        <v>240</v>
      </c>
      <c r="AU3736" s="225" t="s">
        <v>78</v>
      </c>
      <c r="AY3736" s="18" t="s">
        <v>238</v>
      </c>
      <c r="BE3736" s="226">
        <f>IF(N3736="základní",J3736,0)</f>
        <v>0</v>
      </c>
      <c r="BF3736" s="226">
        <f>IF(N3736="snížená",J3736,0)</f>
        <v>0</v>
      </c>
      <c r="BG3736" s="226">
        <f>IF(N3736="zákl. přenesená",J3736,0)</f>
        <v>0</v>
      </c>
      <c r="BH3736" s="226">
        <f>IF(N3736="sníž. přenesená",J3736,0)</f>
        <v>0</v>
      </c>
      <c r="BI3736" s="226">
        <f>IF(N3736="nulová",J3736,0)</f>
        <v>0</v>
      </c>
      <c r="BJ3736" s="18" t="s">
        <v>76</v>
      </c>
      <c r="BK3736" s="226">
        <f>ROUND(I3736*H3736,2)</f>
        <v>0</v>
      </c>
      <c r="BL3736" s="18" t="s">
        <v>295</v>
      </c>
      <c r="BM3736" s="225" t="s">
        <v>3171</v>
      </c>
    </row>
    <row r="3737" s="2" customFormat="1">
      <c r="A3737" s="39"/>
      <c r="B3737" s="40"/>
      <c r="C3737" s="41"/>
      <c r="D3737" s="227" t="s">
        <v>245</v>
      </c>
      <c r="E3737" s="41"/>
      <c r="F3737" s="228" t="s">
        <v>3170</v>
      </c>
      <c r="G3737" s="41"/>
      <c r="H3737" s="41"/>
      <c r="I3737" s="229"/>
      <c r="J3737" s="41"/>
      <c r="K3737" s="41"/>
      <c r="L3737" s="45"/>
      <c r="M3737" s="230"/>
      <c r="N3737" s="231"/>
      <c r="O3737" s="85"/>
      <c r="P3737" s="85"/>
      <c r="Q3737" s="85"/>
      <c r="R3737" s="85"/>
      <c r="S3737" s="85"/>
      <c r="T3737" s="86"/>
      <c r="U3737" s="39"/>
      <c r="V3737" s="39"/>
      <c r="W3737" s="39"/>
      <c r="X3737" s="39"/>
      <c r="Y3737" s="39"/>
      <c r="Z3737" s="39"/>
      <c r="AA3737" s="39"/>
      <c r="AB3737" s="39"/>
      <c r="AC3737" s="39"/>
      <c r="AD3737" s="39"/>
      <c r="AE3737" s="39"/>
      <c r="AT3737" s="18" t="s">
        <v>245</v>
      </c>
      <c r="AU3737" s="18" t="s">
        <v>78</v>
      </c>
    </row>
    <row r="3738" s="2" customFormat="1">
      <c r="A3738" s="39"/>
      <c r="B3738" s="40"/>
      <c r="C3738" s="41"/>
      <c r="D3738" s="232" t="s">
        <v>246</v>
      </c>
      <c r="E3738" s="41"/>
      <c r="F3738" s="233" t="s">
        <v>3172</v>
      </c>
      <c r="G3738" s="41"/>
      <c r="H3738" s="41"/>
      <c r="I3738" s="229"/>
      <c r="J3738" s="41"/>
      <c r="K3738" s="41"/>
      <c r="L3738" s="45"/>
      <c r="M3738" s="230"/>
      <c r="N3738" s="231"/>
      <c r="O3738" s="85"/>
      <c r="P3738" s="85"/>
      <c r="Q3738" s="85"/>
      <c r="R3738" s="85"/>
      <c r="S3738" s="85"/>
      <c r="T3738" s="86"/>
      <c r="U3738" s="39"/>
      <c r="V3738" s="39"/>
      <c r="W3738" s="39"/>
      <c r="X3738" s="39"/>
      <c r="Y3738" s="39"/>
      <c r="Z3738" s="39"/>
      <c r="AA3738" s="39"/>
      <c r="AB3738" s="39"/>
      <c r="AC3738" s="39"/>
      <c r="AD3738" s="39"/>
      <c r="AE3738" s="39"/>
      <c r="AT3738" s="18" t="s">
        <v>246</v>
      </c>
      <c r="AU3738" s="18" t="s">
        <v>78</v>
      </c>
    </row>
    <row r="3739" s="13" customFormat="1">
      <c r="A3739" s="13"/>
      <c r="B3739" s="234"/>
      <c r="C3739" s="235"/>
      <c r="D3739" s="227" t="s">
        <v>248</v>
      </c>
      <c r="E3739" s="236" t="s">
        <v>19</v>
      </c>
      <c r="F3739" s="237" t="s">
        <v>262</v>
      </c>
      <c r="G3739" s="235"/>
      <c r="H3739" s="236" t="s">
        <v>19</v>
      </c>
      <c r="I3739" s="238"/>
      <c r="J3739" s="235"/>
      <c r="K3739" s="235"/>
      <c r="L3739" s="239"/>
      <c r="M3739" s="240"/>
      <c r="N3739" s="241"/>
      <c r="O3739" s="241"/>
      <c r="P3739" s="241"/>
      <c r="Q3739" s="241"/>
      <c r="R3739" s="241"/>
      <c r="S3739" s="241"/>
      <c r="T3739" s="242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43" t="s">
        <v>248</v>
      </c>
      <c r="AU3739" s="243" t="s">
        <v>78</v>
      </c>
      <c r="AV3739" s="13" t="s">
        <v>76</v>
      </c>
      <c r="AW3739" s="13" t="s">
        <v>32</v>
      </c>
      <c r="AX3739" s="13" t="s">
        <v>69</v>
      </c>
      <c r="AY3739" s="243" t="s">
        <v>238</v>
      </c>
    </row>
    <row r="3740" s="14" customFormat="1">
      <c r="A3740" s="14"/>
      <c r="B3740" s="244"/>
      <c r="C3740" s="245"/>
      <c r="D3740" s="227" t="s">
        <v>248</v>
      </c>
      <c r="E3740" s="246" t="s">
        <v>19</v>
      </c>
      <c r="F3740" s="247" t="s">
        <v>3015</v>
      </c>
      <c r="G3740" s="245"/>
      <c r="H3740" s="248">
        <v>15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248</v>
      </c>
      <c r="AU3740" s="254" t="s">
        <v>78</v>
      </c>
      <c r="AV3740" s="14" t="s">
        <v>78</v>
      </c>
      <c r="AW3740" s="14" t="s">
        <v>32</v>
      </c>
      <c r="AX3740" s="14" t="s">
        <v>69</v>
      </c>
      <c r="AY3740" s="254" t="s">
        <v>238</v>
      </c>
    </row>
    <row r="3741" s="14" customFormat="1">
      <c r="A3741" s="14"/>
      <c r="B3741" s="244"/>
      <c r="C3741" s="245"/>
      <c r="D3741" s="227" t="s">
        <v>248</v>
      </c>
      <c r="E3741" s="246" t="s">
        <v>19</v>
      </c>
      <c r="F3741" s="247" t="s">
        <v>3016</v>
      </c>
      <c r="G3741" s="245"/>
      <c r="H3741" s="248">
        <v>19.350000000000001</v>
      </c>
      <c r="I3741" s="249"/>
      <c r="J3741" s="245"/>
      <c r="K3741" s="245"/>
      <c r="L3741" s="250"/>
      <c r="M3741" s="251"/>
      <c r="N3741" s="252"/>
      <c r="O3741" s="252"/>
      <c r="P3741" s="252"/>
      <c r="Q3741" s="252"/>
      <c r="R3741" s="252"/>
      <c r="S3741" s="252"/>
      <c r="T3741" s="253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4" t="s">
        <v>248</v>
      </c>
      <c r="AU3741" s="254" t="s">
        <v>78</v>
      </c>
      <c r="AV3741" s="14" t="s">
        <v>78</v>
      </c>
      <c r="AW3741" s="14" t="s">
        <v>32</v>
      </c>
      <c r="AX3741" s="14" t="s">
        <v>69</v>
      </c>
      <c r="AY3741" s="254" t="s">
        <v>238</v>
      </c>
    </row>
    <row r="3742" s="16" customFormat="1">
      <c r="A3742" s="16"/>
      <c r="B3742" s="266"/>
      <c r="C3742" s="267"/>
      <c r="D3742" s="227" t="s">
        <v>248</v>
      </c>
      <c r="E3742" s="268" t="s">
        <v>19</v>
      </c>
      <c r="F3742" s="269" t="s">
        <v>264</v>
      </c>
      <c r="G3742" s="267"/>
      <c r="H3742" s="270">
        <v>34.350000000000001</v>
      </c>
      <c r="I3742" s="271"/>
      <c r="J3742" s="267"/>
      <c r="K3742" s="267"/>
      <c r="L3742" s="272"/>
      <c r="M3742" s="273"/>
      <c r="N3742" s="274"/>
      <c r="O3742" s="274"/>
      <c r="P3742" s="274"/>
      <c r="Q3742" s="274"/>
      <c r="R3742" s="274"/>
      <c r="S3742" s="274"/>
      <c r="T3742" s="275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T3742" s="276" t="s">
        <v>248</v>
      </c>
      <c r="AU3742" s="276" t="s">
        <v>78</v>
      </c>
      <c r="AV3742" s="16" t="s">
        <v>109</v>
      </c>
      <c r="AW3742" s="16" t="s">
        <v>32</v>
      </c>
      <c r="AX3742" s="16" t="s">
        <v>69</v>
      </c>
      <c r="AY3742" s="276" t="s">
        <v>238</v>
      </c>
    </row>
    <row r="3743" s="13" customFormat="1">
      <c r="A3743" s="13"/>
      <c r="B3743" s="234"/>
      <c r="C3743" s="235"/>
      <c r="D3743" s="227" t="s">
        <v>248</v>
      </c>
      <c r="E3743" s="236" t="s">
        <v>19</v>
      </c>
      <c r="F3743" s="237" t="s">
        <v>774</v>
      </c>
      <c r="G3743" s="235"/>
      <c r="H3743" s="236" t="s">
        <v>19</v>
      </c>
      <c r="I3743" s="238"/>
      <c r="J3743" s="235"/>
      <c r="K3743" s="235"/>
      <c r="L3743" s="239"/>
      <c r="M3743" s="240"/>
      <c r="N3743" s="241"/>
      <c r="O3743" s="241"/>
      <c r="P3743" s="241"/>
      <c r="Q3743" s="241"/>
      <c r="R3743" s="241"/>
      <c r="S3743" s="241"/>
      <c r="T3743" s="242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3" t="s">
        <v>248</v>
      </c>
      <c r="AU3743" s="243" t="s">
        <v>78</v>
      </c>
      <c r="AV3743" s="13" t="s">
        <v>76</v>
      </c>
      <c r="AW3743" s="13" t="s">
        <v>32</v>
      </c>
      <c r="AX3743" s="13" t="s">
        <v>69</v>
      </c>
      <c r="AY3743" s="243" t="s">
        <v>238</v>
      </c>
    </row>
    <row r="3744" s="14" customFormat="1">
      <c r="A3744" s="14"/>
      <c r="B3744" s="244"/>
      <c r="C3744" s="245"/>
      <c r="D3744" s="227" t="s">
        <v>248</v>
      </c>
      <c r="E3744" s="246" t="s">
        <v>19</v>
      </c>
      <c r="F3744" s="247" t="s">
        <v>3017</v>
      </c>
      <c r="G3744" s="245"/>
      <c r="H3744" s="248">
        <v>19.350000000000001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248</v>
      </c>
      <c r="AU3744" s="254" t="s">
        <v>78</v>
      </c>
      <c r="AV3744" s="14" t="s">
        <v>78</v>
      </c>
      <c r="AW3744" s="14" t="s">
        <v>32</v>
      </c>
      <c r="AX3744" s="14" t="s">
        <v>69</v>
      </c>
      <c r="AY3744" s="254" t="s">
        <v>238</v>
      </c>
    </row>
    <row r="3745" s="16" customFormat="1">
      <c r="A3745" s="16"/>
      <c r="B3745" s="266"/>
      <c r="C3745" s="267"/>
      <c r="D3745" s="227" t="s">
        <v>248</v>
      </c>
      <c r="E3745" s="268" t="s">
        <v>19</v>
      </c>
      <c r="F3745" s="269" t="s">
        <v>541</v>
      </c>
      <c r="G3745" s="267"/>
      <c r="H3745" s="270">
        <v>19.350000000000001</v>
      </c>
      <c r="I3745" s="271"/>
      <c r="J3745" s="267"/>
      <c r="K3745" s="267"/>
      <c r="L3745" s="272"/>
      <c r="M3745" s="273"/>
      <c r="N3745" s="274"/>
      <c r="O3745" s="274"/>
      <c r="P3745" s="274"/>
      <c r="Q3745" s="274"/>
      <c r="R3745" s="274"/>
      <c r="S3745" s="274"/>
      <c r="T3745" s="275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T3745" s="276" t="s">
        <v>248</v>
      </c>
      <c r="AU3745" s="276" t="s">
        <v>78</v>
      </c>
      <c r="AV3745" s="16" t="s">
        <v>109</v>
      </c>
      <c r="AW3745" s="16" t="s">
        <v>32</v>
      </c>
      <c r="AX3745" s="16" t="s">
        <v>69</v>
      </c>
      <c r="AY3745" s="276" t="s">
        <v>238</v>
      </c>
    </row>
    <row r="3746" s="15" customFormat="1">
      <c r="A3746" s="15"/>
      <c r="B3746" s="255"/>
      <c r="C3746" s="256"/>
      <c r="D3746" s="227" t="s">
        <v>248</v>
      </c>
      <c r="E3746" s="257" t="s">
        <v>19</v>
      </c>
      <c r="F3746" s="258" t="s">
        <v>253</v>
      </c>
      <c r="G3746" s="256"/>
      <c r="H3746" s="259">
        <v>53.700000000000003</v>
      </c>
      <c r="I3746" s="260"/>
      <c r="J3746" s="256"/>
      <c r="K3746" s="256"/>
      <c r="L3746" s="261"/>
      <c r="M3746" s="262"/>
      <c r="N3746" s="263"/>
      <c r="O3746" s="263"/>
      <c r="P3746" s="263"/>
      <c r="Q3746" s="263"/>
      <c r="R3746" s="263"/>
      <c r="S3746" s="263"/>
      <c r="T3746" s="264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/>
      <c r="AT3746" s="265" t="s">
        <v>248</v>
      </c>
      <c r="AU3746" s="265" t="s">
        <v>78</v>
      </c>
      <c r="AV3746" s="15" t="s">
        <v>244</v>
      </c>
      <c r="AW3746" s="15" t="s">
        <v>32</v>
      </c>
      <c r="AX3746" s="15" t="s">
        <v>76</v>
      </c>
      <c r="AY3746" s="265" t="s">
        <v>238</v>
      </c>
    </row>
    <row r="3747" s="2" customFormat="1" ht="16.5" customHeight="1">
      <c r="A3747" s="39"/>
      <c r="B3747" s="40"/>
      <c r="C3747" s="214" t="s">
        <v>3173</v>
      </c>
      <c r="D3747" s="214" t="s">
        <v>240</v>
      </c>
      <c r="E3747" s="215" t="s">
        <v>3174</v>
      </c>
      <c r="F3747" s="216" t="s">
        <v>3175</v>
      </c>
      <c r="G3747" s="217" t="s">
        <v>107</v>
      </c>
      <c r="H3747" s="218">
        <v>57.350000000000001</v>
      </c>
      <c r="I3747" s="219"/>
      <c r="J3747" s="220">
        <f>ROUND(I3747*H3747,2)</f>
        <v>0</v>
      </c>
      <c r="K3747" s="216" t="s">
        <v>243</v>
      </c>
      <c r="L3747" s="45"/>
      <c r="M3747" s="221" t="s">
        <v>19</v>
      </c>
      <c r="N3747" s="222" t="s">
        <v>40</v>
      </c>
      <c r="O3747" s="85"/>
      <c r="P3747" s="223">
        <f>O3747*H3747</f>
        <v>0</v>
      </c>
      <c r="Q3747" s="223">
        <v>0</v>
      </c>
      <c r="R3747" s="223">
        <f>Q3747*H3747</f>
        <v>0</v>
      </c>
      <c r="S3747" s="223">
        <v>0</v>
      </c>
      <c r="T3747" s="224">
        <f>S3747*H3747</f>
        <v>0</v>
      </c>
      <c r="U3747" s="39"/>
      <c r="V3747" s="39"/>
      <c r="W3747" s="39"/>
      <c r="X3747" s="39"/>
      <c r="Y3747" s="39"/>
      <c r="Z3747" s="39"/>
      <c r="AA3747" s="39"/>
      <c r="AB3747" s="39"/>
      <c r="AC3747" s="39"/>
      <c r="AD3747" s="39"/>
      <c r="AE3747" s="39"/>
      <c r="AR3747" s="225" t="s">
        <v>295</v>
      </c>
      <c r="AT3747" s="225" t="s">
        <v>240</v>
      </c>
      <c r="AU3747" s="225" t="s">
        <v>78</v>
      </c>
      <c r="AY3747" s="18" t="s">
        <v>238</v>
      </c>
      <c r="BE3747" s="226">
        <f>IF(N3747="základní",J3747,0)</f>
        <v>0</v>
      </c>
      <c r="BF3747" s="226">
        <f>IF(N3747="snížená",J3747,0)</f>
        <v>0</v>
      </c>
      <c r="BG3747" s="226">
        <f>IF(N3747="zákl. přenesená",J3747,0)</f>
        <v>0</v>
      </c>
      <c r="BH3747" s="226">
        <f>IF(N3747="sníž. přenesená",J3747,0)</f>
        <v>0</v>
      </c>
      <c r="BI3747" s="226">
        <f>IF(N3747="nulová",J3747,0)</f>
        <v>0</v>
      </c>
      <c r="BJ3747" s="18" t="s">
        <v>76</v>
      </c>
      <c r="BK3747" s="226">
        <f>ROUND(I3747*H3747,2)</f>
        <v>0</v>
      </c>
      <c r="BL3747" s="18" t="s">
        <v>295</v>
      </c>
      <c r="BM3747" s="225" t="s">
        <v>3176</v>
      </c>
    </row>
    <row r="3748" s="2" customFormat="1">
      <c r="A3748" s="39"/>
      <c r="B3748" s="40"/>
      <c r="C3748" s="41"/>
      <c r="D3748" s="227" t="s">
        <v>245</v>
      </c>
      <c r="E3748" s="41"/>
      <c r="F3748" s="228" t="s">
        <v>3175</v>
      </c>
      <c r="G3748" s="41"/>
      <c r="H3748" s="41"/>
      <c r="I3748" s="229"/>
      <c r="J3748" s="41"/>
      <c r="K3748" s="41"/>
      <c r="L3748" s="45"/>
      <c r="M3748" s="230"/>
      <c r="N3748" s="231"/>
      <c r="O3748" s="85"/>
      <c r="P3748" s="85"/>
      <c r="Q3748" s="85"/>
      <c r="R3748" s="85"/>
      <c r="S3748" s="85"/>
      <c r="T3748" s="86"/>
      <c r="U3748" s="39"/>
      <c r="V3748" s="39"/>
      <c r="W3748" s="39"/>
      <c r="X3748" s="39"/>
      <c r="Y3748" s="39"/>
      <c r="Z3748" s="39"/>
      <c r="AA3748" s="39"/>
      <c r="AB3748" s="39"/>
      <c r="AC3748" s="39"/>
      <c r="AD3748" s="39"/>
      <c r="AE3748" s="39"/>
      <c r="AT3748" s="18" t="s">
        <v>245</v>
      </c>
      <c r="AU3748" s="18" t="s">
        <v>78</v>
      </c>
    </row>
    <row r="3749" s="2" customFormat="1">
      <c r="A3749" s="39"/>
      <c r="B3749" s="40"/>
      <c r="C3749" s="41"/>
      <c r="D3749" s="232" t="s">
        <v>246</v>
      </c>
      <c r="E3749" s="41"/>
      <c r="F3749" s="233" t="s">
        <v>3177</v>
      </c>
      <c r="G3749" s="41"/>
      <c r="H3749" s="41"/>
      <c r="I3749" s="229"/>
      <c r="J3749" s="41"/>
      <c r="K3749" s="41"/>
      <c r="L3749" s="45"/>
      <c r="M3749" s="230"/>
      <c r="N3749" s="231"/>
      <c r="O3749" s="85"/>
      <c r="P3749" s="85"/>
      <c r="Q3749" s="85"/>
      <c r="R3749" s="85"/>
      <c r="S3749" s="85"/>
      <c r="T3749" s="86"/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T3749" s="18" t="s">
        <v>246</v>
      </c>
      <c r="AU3749" s="18" t="s">
        <v>78</v>
      </c>
    </row>
    <row r="3750" s="13" customFormat="1">
      <c r="A3750" s="13"/>
      <c r="B3750" s="234"/>
      <c r="C3750" s="235"/>
      <c r="D3750" s="227" t="s">
        <v>248</v>
      </c>
      <c r="E3750" s="236" t="s">
        <v>19</v>
      </c>
      <c r="F3750" s="237" t="s">
        <v>341</v>
      </c>
      <c r="G3750" s="235"/>
      <c r="H3750" s="236" t="s">
        <v>19</v>
      </c>
      <c r="I3750" s="238"/>
      <c r="J3750" s="235"/>
      <c r="K3750" s="235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248</v>
      </c>
      <c r="AU3750" s="243" t="s">
        <v>78</v>
      </c>
      <c r="AV3750" s="13" t="s">
        <v>76</v>
      </c>
      <c r="AW3750" s="13" t="s">
        <v>32</v>
      </c>
      <c r="AX3750" s="13" t="s">
        <v>69</v>
      </c>
      <c r="AY3750" s="243" t="s">
        <v>238</v>
      </c>
    </row>
    <row r="3751" s="14" customFormat="1">
      <c r="A3751" s="14"/>
      <c r="B3751" s="244"/>
      <c r="C3751" s="245"/>
      <c r="D3751" s="227" t="s">
        <v>248</v>
      </c>
      <c r="E3751" s="246" t="s">
        <v>19</v>
      </c>
      <c r="F3751" s="247" t="s">
        <v>3104</v>
      </c>
      <c r="G3751" s="245"/>
      <c r="H3751" s="248">
        <v>16.5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248</v>
      </c>
      <c r="AU3751" s="254" t="s">
        <v>78</v>
      </c>
      <c r="AV3751" s="14" t="s">
        <v>78</v>
      </c>
      <c r="AW3751" s="14" t="s">
        <v>32</v>
      </c>
      <c r="AX3751" s="14" t="s">
        <v>69</v>
      </c>
      <c r="AY3751" s="254" t="s">
        <v>238</v>
      </c>
    </row>
    <row r="3752" s="14" customFormat="1">
      <c r="A3752" s="14"/>
      <c r="B3752" s="244"/>
      <c r="C3752" s="245"/>
      <c r="D3752" s="227" t="s">
        <v>248</v>
      </c>
      <c r="E3752" s="246" t="s">
        <v>19</v>
      </c>
      <c r="F3752" s="247" t="s">
        <v>3105</v>
      </c>
      <c r="G3752" s="245"/>
      <c r="H3752" s="248">
        <v>20.425000000000001</v>
      </c>
      <c r="I3752" s="249"/>
      <c r="J3752" s="245"/>
      <c r="K3752" s="245"/>
      <c r="L3752" s="250"/>
      <c r="M3752" s="251"/>
      <c r="N3752" s="252"/>
      <c r="O3752" s="252"/>
      <c r="P3752" s="252"/>
      <c r="Q3752" s="252"/>
      <c r="R3752" s="252"/>
      <c r="S3752" s="252"/>
      <c r="T3752" s="253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4" t="s">
        <v>248</v>
      </c>
      <c r="AU3752" s="254" t="s">
        <v>78</v>
      </c>
      <c r="AV3752" s="14" t="s">
        <v>78</v>
      </c>
      <c r="AW3752" s="14" t="s">
        <v>32</v>
      </c>
      <c r="AX3752" s="14" t="s">
        <v>69</v>
      </c>
      <c r="AY3752" s="254" t="s">
        <v>238</v>
      </c>
    </row>
    <row r="3753" s="16" customFormat="1">
      <c r="A3753" s="16"/>
      <c r="B3753" s="266"/>
      <c r="C3753" s="267"/>
      <c r="D3753" s="227" t="s">
        <v>248</v>
      </c>
      <c r="E3753" s="268" t="s">
        <v>19</v>
      </c>
      <c r="F3753" s="269" t="s">
        <v>264</v>
      </c>
      <c r="G3753" s="267"/>
      <c r="H3753" s="270">
        <v>36.924999999999997</v>
      </c>
      <c r="I3753" s="271"/>
      <c r="J3753" s="267"/>
      <c r="K3753" s="267"/>
      <c r="L3753" s="272"/>
      <c r="M3753" s="273"/>
      <c r="N3753" s="274"/>
      <c r="O3753" s="274"/>
      <c r="P3753" s="274"/>
      <c r="Q3753" s="274"/>
      <c r="R3753" s="274"/>
      <c r="S3753" s="274"/>
      <c r="T3753" s="275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T3753" s="276" t="s">
        <v>248</v>
      </c>
      <c r="AU3753" s="276" t="s">
        <v>78</v>
      </c>
      <c r="AV3753" s="16" t="s">
        <v>109</v>
      </c>
      <c r="AW3753" s="16" t="s">
        <v>32</v>
      </c>
      <c r="AX3753" s="16" t="s">
        <v>69</v>
      </c>
      <c r="AY3753" s="276" t="s">
        <v>238</v>
      </c>
    </row>
    <row r="3754" s="13" customFormat="1">
      <c r="A3754" s="13"/>
      <c r="B3754" s="234"/>
      <c r="C3754" s="235"/>
      <c r="D3754" s="227" t="s">
        <v>248</v>
      </c>
      <c r="E3754" s="236" t="s">
        <v>19</v>
      </c>
      <c r="F3754" s="237" t="s">
        <v>540</v>
      </c>
      <c r="G3754" s="235"/>
      <c r="H3754" s="236" t="s">
        <v>19</v>
      </c>
      <c r="I3754" s="238"/>
      <c r="J3754" s="235"/>
      <c r="K3754" s="235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248</v>
      </c>
      <c r="AU3754" s="243" t="s">
        <v>78</v>
      </c>
      <c r="AV3754" s="13" t="s">
        <v>76</v>
      </c>
      <c r="AW3754" s="13" t="s">
        <v>32</v>
      </c>
      <c r="AX3754" s="13" t="s">
        <v>69</v>
      </c>
      <c r="AY3754" s="243" t="s">
        <v>238</v>
      </c>
    </row>
    <row r="3755" s="14" customFormat="1">
      <c r="A3755" s="14"/>
      <c r="B3755" s="244"/>
      <c r="C3755" s="245"/>
      <c r="D3755" s="227" t="s">
        <v>248</v>
      </c>
      <c r="E3755" s="246" t="s">
        <v>19</v>
      </c>
      <c r="F3755" s="247" t="s">
        <v>3106</v>
      </c>
      <c r="G3755" s="245"/>
      <c r="H3755" s="248">
        <v>20.425000000000001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248</v>
      </c>
      <c r="AU3755" s="254" t="s">
        <v>78</v>
      </c>
      <c r="AV3755" s="14" t="s">
        <v>78</v>
      </c>
      <c r="AW3755" s="14" t="s">
        <v>32</v>
      </c>
      <c r="AX3755" s="14" t="s">
        <v>69</v>
      </c>
      <c r="AY3755" s="254" t="s">
        <v>238</v>
      </c>
    </row>
    <row r="3756" s="16" customFormat="1">
      <c r="A3756" s="16"/>
      <c r="B3756" s="266"/>
      <c r="C3756" s="267"/>
      <c r="D3756" s="227" t="s">
        <v>248</v>
      </c>
      <c r="E3756" s="268" t="s">
        <v>19</v>
      </c>
      <c r="F3756" s="269" t="s">
        <v>541</v>
      </c>
      <c r="G3756" s="267"/>
      <c r="H3756" s="270">
        <v>20.425000000000001</v>
      </c>
      <c r="I3756" s="271"/>
      <c r="J3756" s="267"/>
      <c r="K3756" s="267"/>
      <c r="L3756" s="272"/>
      <c r="M3756" s="273"/>
      <c r="N3756" s="274"/>
      <c r="O3756" s="274"/>
      <c r="P3756" s="274"/>
      <c r="Q3756" s="274"/>
      <c r="R3756" s="274"/>
      <c r="S3756" s="274"/>
      <c r="T3756" s="275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T3756" s="276" t="s">
        <v>248</v>
      </c>
      <c r="AU3756" s="276" t="s">
        <v>78</v>
      </c>
      <c r="AV3756" s="16" t="s">
        <v>109</v>
      </c>
      <c r="AW3756" s="16" t="s">
        <v>32</v>
      </c>
      <c r="AX3756" s="16" t="s">
        <v>69</v>
      </c>
      <c r="AY3756" s="276" t="s">
        <v>238</v>
      </c>
    </row>
    <row r="3757" s="15" customFormat="1">
      <c r="A3757" s="15"/>
      <c r="B3757" s="255"/>
      <c r="C3757" s="256"/>
      <c r="D3757" s="227" t="s">
        <v>248</v>
      </c>
      <c r="E3757" s="257" t="s">
        <v>19</v>
      </c>
      <c r="F3757" s="258" t="s">
        <v>253</v>
      </c>
      <c r="G3757" s="256"/>
      <c r="H3757" s="259">
        <v>57.350000000000001</v>
      </c>
      <c r="I3757" s="260"/>
      <c r="J3757" s="256"/>
      <c r="K3757" s="256"/>
      <c r="L3757" s="261"/>
      <c r="M3757" s="262"/>
      <c r="N3757" s="263"/>
      <c r="O3757" s="263"/>
      <c r="P3757" s="263"/>
      <c r="Q3757" s="263"/>
      <c r="R3757" s="263"/>
      <c r="S3757" s="263"/>
      <c r="T3757" s="264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5" t="s">
        <v>248</v>
      </c>
      <c r="AU3757" s="265" t="s">
        <v>78</v>
      </c>
      <c r="AV3757" s="15" t="s">
        <v>244</v>
      </c>
      <c r="AW3757" s="15" t="s">
        <v>32</v>
      </c>
      <c r="AX3757" s="15" t="s">
        <v>76</v>
      </c>
      <c r="AY3757" s="265" t="s">
        <v>238</v>
      </c>
    </row>
    <row r="3758" s="2" customFormat="1" ht="24.15" customHeight="1">
      <c r="A3758" s="39"/>
      <c r="B3758" s="40"/>
      <c r="C3758" s="277" t="s">
        <v>2545</v>
      </c>
      <c r="D3758" s="277" t="s">
        <v>425</v>
      </c>
      <c r="E3758" s="278" t="s">
        <v>3178</v>
      </c>
      <c r="F3758" s="279" t="s">
        <v>3179</v>
      </c>
      <c r="G3758" s="280" t="s">
        <v>107</v>
      </c>
      <c r="H3758" s="281">
        <v>58.497</v>
      </c>
      <c r="I3758" s="282"/>
      <c r="J3758" s="283">
        <f>ROUND(I3758*H3758,2)</f>
        <v>0</v>
      </c>
      <c r="K3758" s="279" t="s">
        <v>243</v>
      </c>
      <c r="L3758" s="284"/>
      <c r="M3758" s="285" t="s">
        <v>19</v>
      </c>
      <c r="N3758" s="286" t="s">
        <v>40</v>
      </c>
      <c r="O3758" s="85"/>
      <c r="P3758" s="223">
        <f>O3758*H3758</f>
        <v>0</v>
      </c>
      <c r="Q3758" s="223">
        <v>0.00025000000000000001</v>
      </c>
      <c r="R3758" s="223">
        <f>Q3758*H3758</f>
        <v>0.01462425</v>
      </c>
      <c r="S3758" s="223">
        <v>0</v>
      </c>
      <c r="T3758" s="224">
        <f>S3758*H3758</f>
        <v>0</v>
      </c>
      <c r="U3758" s="39"/>
      <c r="V3758" s="39"/>
      <c r="W3758" s="39"/>
      <c r="X3758" s="39"/>
      <c r="Y3758" s="39"/>
      <c r="Z3758" s="39"/>
      <c r="AA3758" s="39"/>
      <c r="AB3758" s="39"/>
      <c r="AC3758" s="39"/>
      <c r="AD3758" s="39"/>
      <c r="AE3758" s="39"/>
      <c r="AR3758" s="225" t="s">
        <v>371</v>
      </c>
      <c r="AT3758" s="225" t="s">
        <v>425</v>
      </c>
      <c r="AU3758" s="225" t="s">
        <v>78</v>
      </c>
      <c r="AY3758" s="18" t="s">
        <v>238</v>
      </c>
      <c r="BE3758" s="226">
        <f>IF(N3758="základní",J3758,0)</f>
        <v>0</v>
      </c>
      <c r="BF3758" s="226">
        <f>IF(N3758="snížená",J3758,0)</f>
        <v>0</v>
      </c>
      <c r="BG3758" s="226">
        <f>IF(N3758="zákl. přenesená",J3758,0)</f>
        <v>0</v>
      </c>
      <c r="BH3758" s="226">
        <f>IF(N3758="sníž. přenesená",J3758,0)</f>
        <v>0</v>
      </c>
      <c r="BI3758" s="226">
        <f>IF(N3758="nulová",J3758,0)</f>
        <v>0</v>
      </c>
      <c r="BJ3758" s="18" t="s">
        <v>76</v>
      </c>
      <c r="BK3758" s="226">
        <f>ROUND(I3758*H3758,2)</f>
        <v>0</v>
      </c>
      <c r="BL3758" s="18" t="s">
        <v>295</v>
      </c>
      <c r="BM3758" s="225" t="s">
        <v>3180</v>
      </c>
    </row>
    <row r="3759" s="2" customFormat="1">
      <c r="A3759" s="39"/>
      <c r="B3759" s="40"/>
      <c r="C3759" s="41"/>
      <c r="D3759" s="227" t="s">
        <v>245</v>
      </c>
      <c r="E3759" s="41"/>
      <c r="F3759" s="228" t="s">
        <v>3179</v>
      </c>
      <c r="G3759" s="41"/>
      <c r="H3759" s="41"/>
      <c r="I3759" s="229"/>
      <c r="J3759" s="41"/>
      <c r="K3759" s="41"/>
      <c r="L3759" s="45"/>
      <c r="M3759" s="230"/>
      <c r="N3759" s="231"/>
      <c r="O3759" s="85"/>
      <c r="P3759" s="85"/>
      <c r="Q3759" s="85"/>
      <c r="R3759" s="85"/>
      <c r="S3759" s="85"/>
      <c r="T3759" s="86"/>
      <c r="U3759" s="39"/>
      <c r="V3759" s="39"/>
      <c r="W3759" s="39"/>
      <c r="X3759" s="39"/>
      <c r="Y3759" s="39"/>
      <c r="Z3759" s="39"/>
      <c r="AA3759" s="39"/>
      <c r="AB3759" s="39"/>
      <c r="AC3759" s="39"/>
      <c r="AD3759" s="39"/>
      <c r="AE3759" s="39"/>
      <c r="AT3759" s="18" t="s">
        <v>245</v>
      </c>
      <c r="AU3759" s="18" t="s">
        <v>78</v>
      </c>
    </row>
    <row r="3760" s="14" customFormat="1">
      <c r="A3760" s="14"/>
      <c r="B3760" s="244"/>
      <c r="C3760" s="245"/>
      <c r="D3760" s="227" t="s">
        <v>248</v>
      </c>
      <c r="E3760" s="246" t="s">
        <v>19</v>
      </c>
      <c r="F3760" s="247" t="s">
        <v>3181</v>
      </c>
      <c r="G3760" s="245"/>
      <c r="H3760" s="248">
        <v>58.497</v>
      </c>
      <c r="I3760" s="249"/>
      <c r="J3760" s="245"/>
      <c r="K3760" s="245"/>
      <c r="L3760" s="250"/>
      <c r="M3760" s="251"/>
      <c r="N3760" s="252"/>
      <c r="O3760" s="252"/>
      <c r="P3760" s="252"/>
      <c r="Q3760" s="252"/>
      <c r="R3760" s="252"/>
      <c r="S3760" s="252"/>
      <c r="T3760" s="253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4" t="s">
        <v>248</v>
      </c>
      <c r="AU3760" s="254" t="s">
        <v>78</v>
      </c>
      <c r="AV3760" s="14" t="s">
        <v>78</v>
      </c>
      <c r="AW3760" s="14" t="s">
        <v>32</v>
      </c>
      <c r="AX3760" s="14" t="s">
        <v>69</v>
      </c>
      <c r="AY3760" s="254" t="s">
        <v>238</v>
      </c>
    </row>
    <row r="3761" s="15" customFormat="1">
      <c r="A3761" s="15"/>
      <c r="B3761" s="255"/>
      <c r="C3761" s="256"/>
      <c r="D3761" s="227" t="s">
        <v>248</v>
      </c>
      <c r="E3761" s="257" t="s">
        <v>19</v>
      </c>
      <c r="F3761" s="258" t="s">
        <v>253</v>
      </c>
      <c r="G3761" s="256"/>
      <c r="H3761" s="259">
        <v>58.497</v>
      </c>
      <c r="I3761" s="260"/>
      <c r="J3761" s="256"/>
      <c r="K3761" s="256"/>
      <c r="L3761" s="261"/>
      <c r="M3761" s="262"/>
      <c r="N3761" s="263"/>
      <c r="O3761" s="263"/>
      <c r="P3761" s="263"/>
      <c r="Q3761" s="263"/>
      <c r="R3761" s="263"/>
      <c r="S3761" s="263"/>
      <c r="T3761" s="264"/>
      <c r="U3761" s="15"/>
      <c r="V3761" s="15"/>
      <c r="W3761" s="15"/>
      <c r="X3761" s="15"/>
      <c r="Y3761" s="15"/>
      <c r="Z3761" s="15"/>
      <c r="AA3761" s="15"/>
      <c r="AB3761" s="15"/>
      <c r="AC3761" s="15"/>
      <c r="AD3761" s="15"/>
      <c r="AE3761" s="15"/>
      <c r="AT3761" s="265" t="s">
        <v>248</v>
      </c>
      <c r="AU3761" s="265" t="s">
        <v>78</v>
      </c>
      <c r="AV3761" s="15" t="s">
        <v>244</v>
      </c>
      <c r="AW3761" s="15" t="s">
        <v>32</v>
      </c>
      <c r="AX3761" s="15" t="s">
        <v>76</v>
      </c>
      <c r="AY3761" s="265" t="s">
        <v>238</v>
      </c>
    </row>
    <row r="3762" s="2" customFormat="1" ht="24.15" customHeight="1">
      <c r="A3762" s="39"/>
      <c r="B3762" s="40"/>
      <c r="C3762" s="214" t="s">
        <v>3182</v>
      </c>
      <c r="D3762" s="214" t="s">
        <v>240</v>
      </c>
      <c r="E3762" s="215" t="s">
        <v>3183</v>
      </c>
      <c r="F3762" s="216" t="s">
        <v>3184</v>
      </c>
      <c r="G3762" s="217" t="s">
        <v>112</v>
      </c>
      <c r="H3762" s="218">
        <v>240.76499999999999</v>
      </c>
      <c r="I3762" s="219"/>
      <c r="J3762" s="220">
        <f>ROUND(I3762*H3762,2)</f>
        <v>0</v>
      </c>
      <c r="K3762" s="216" t="s">
        <v>243</v>
      </c>
      <c r="L3762" s="45"/>
      <c r="M3762" s="221" t="s">
        <v>19</v>
      </c>
      <c r="N3762" s="222" t="s">
        <v>40</v>
      </c>
      <c r="O3762" s="85"/>
      <c r="P3762" s="223">
        <f>O3762*H3762</f>
        <v>0</v>
      </c>
      <c r="Q3762" s="223">
        <v>0</v>
      </c>
      <c r="R3762" s="223">
        <f>Q3762*H3762</f>
        <v>0</v>
      </c>
      <c r="S3762" s="223">
        <v>0</v>
      </c>
      <c r="T3762" s="224">
        <f>S3762*H3762</f>
        <v>0</v>
      </c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R3762" s="225" t="s">
        <v>295</v>
      </c>
      <c r="AT3762" s="225" t="s">
        <v>240</v>
      </c>
      <c r="AU3762" s="225" t="s">
        <v>78</v>
      </c>
      <c r="AY3762" s="18" t="s">
        <v>238</v>
      </c>
      <c r="BE3762" s="226">
        <f>IF(N3762="základní",J3762,0)</f>
        <v>0</v>
      </c>
      <c r="BF3762" s="226">
        <f>IF(N3762="snížená",J3762,0)</f>
        <v>0</v>
      </c>
      <c r="BG3762" s="226">
        <f>IF(N3762="zákl. přenesená",J3762,0)</f>
        <v>0</v>
      </c>
      <c r="BH3762" s="226">
        <f>IF(N3762="sníž. přenesená",J3762,0)</f>
        <v>0</v>
      </c>
      <c r="BI3762" s="226">
        <f>IF(N3762="nulová",J3762,0)</f>
        <v>0</v>
      </c>
      <c r="BJ3762" s="18" t="s">
        <v>76</v>
      </c>
      <c r="BK3762" s="226">
        <f>ROUND(I3762*H3762,2)</f>
        <v>0</v>
      </c>
      <c r="BL3762" s="18" t="s">
        <v>295</v>
      </c>
      <c r="BM3762" s="225" t="s">
        <v>3185</v>
      </c>
    </row>
    <row r="3763" s="2" customFormat="1">
      <c r="A3763" s="39"/>
      <c r="B3763" s="40"/>
      <c r="C3763" s="41"/>
      <c r="D3763" s="227" t="s">
        <v>245</v>
      </c>
      <c r="E3763" s="41"/>
      <c r="F3763" s="228" t="s">
        <v>3184</v>
      </c>
      <c r="G3763" s="41"/>
      <c r="H3763" s="41"/>
      <c r="I3763" s="229"/>
      <c r="J3763" s="41"/>
      <c r="K3763" s="41"/>
      <c r="L3763" s="45"/>
      <c r="M3763" s="230"/>
      <c r="N3763" s="231"/>
      <c r="O3763" s="85"/>
      <c r="P3763" s="85"/>
      <c r="Q3763" s="85"/>
      <c r="R3763" s="85"/>
      <c r="S3763" s="85"/>
      <c r="T3763" s="86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39"/>
      <c r="AE3763" s="39"/>
      <c r="AT3763" s="18" t="s">
        <v>245</v>
      </c>
      <c r="AU3763" s="18" t="s">
        <v>78</v>
      </c>
    </row>
    <row r="3764" s="2" customFormat="1">
      <c r="A3764" s="39"/>
      <c r="B3764" s="40"/>
      <c r="C3764" s="41"/>
      <c r="D3764" s="232" t="s">
        <v>246</v>
      </c>
      <c r="E3764" s="41"/>
      <c r="F3764" s="233" t="s">
        <v>3186</v>
      </c>
      <c r="G3764" s="41"/>
      <c r="H3764" s="41"/>
      <c r="I3764" s="229"/>
      <c r="J3764" s="41"/>
      <c r="K3764" s="41"/>
      <c r="L3764" s="45"/>
      <c r="M3764" s="230"/>
      <c r="N3764" s="231"/>
      <c r="O3764" s="85"/>
      <c r="P3764" s="85"/>
      <c r="Q3764" s="85"/>
      <c r="R3764" s="85"/>
      <c r="S3764" s="85"/>
      <c r="T3764" s="86"/>
      <c r="U3764" s="39"/>
      <c r="V3764" s="39"/>
      <c r="W3764" s="39"/>
      <c r="X3764" s="39"/>
      <c r="Y3764" s="39"/>
      <c r="Z3764" s="39"/>
      <c r="AA3764" s="39"/>
      <c r="AB3764" s="39"/>
      <c r="AC3764" s="39"/>
      <c r="AD3764" s="39"/>
      <c r="AE3764" s="39"/>
      <c r="AT3764" s="18" t="s">
        <v>246</v>
      </c>
      <c r="AU3764" s="18" t="s">
        <v>78</v>
      </c>
    </row>
    <row r="3765" s="14" customFormat="1">
      <c r="A3765" s="14"/>
      <c r="B3765" s="244"/>
      <c r="C3765" s="245"/>
      <c r="D3765" s="227" t="s">
        <v>248</v>
      </c>
      <c r="E3765" s="246" t="s">
        <v>19</v>
      </c>
      <c r="F3765" s="247" t="s">
        <v>161</v>
      </c>
      <c r="G3765" s="245"/>
      <c r="H3765" s="248">
        <v>227.47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248</v>
      </c>
      <c r="AU3765" s="254" t="s">
        <v>78</v>
      </c>
      <c r="AV3765" s="14" t="s">
        <v>78</v>
      </c>
      <c r="AW3765" s="14" t="s">
        <v>32</v>
      </c>
      <c r="AX3765" s="14" t="s">
        <v>69</v>
      </c>
      <c r="AY3765" s="254" t="s">
        <v>238</v>
      </c>
    </row>
    <row r="3766" s="14" customFormat="1">
      <c r="A3766" s="14"/>
      <c r="B3766" s="244"/>
      <c r="C3766" s="245"/>
      <c r="D3766" s="227" t="s">
        <v>248</v>
      </c>
      <c r="E3766" s="246" t="s">
        <v>19</v>
      </c>
      <c r="F3766" s="247" t="s">
        <v>3187</v>
      </c>
      <c r="G3766" s="245"/>
      <c r="H3766" s="248">
        <v>13.2952</v>
      </c>
      <c r="I3766" s="249"/>
      <c r="J3766" s="245"/>
      <c r="K3766" s="245"/>
      <c r="L3766" s="250"/>
      <c r="M3766" s="251"/>
      <c r="N3766" s="252"/>
      <c r="O3766" s="252"/>
      <c r="P3766" s="252"/>
      <c r="Q3766" s="252"/>
      <c r="R3766" s="252"/>
      <c r="S3766" s="252"/>
      <c r="T3766" s="253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4" t="s">
        <v>248</v>
      </c>
      <c r="AU3766" s="254" t="s">
        <v>78</v>
      </c>
      <c r="AV3766" s="14" t="s">
        <v>78</v>
      </c>
      <c r="AW3766" s="14" t="s">
        <v>32</v>
      </c>
      <c r="AX3766" s="14" t="s">
        <v>69</v>
      </c>
      <c r="AY3766" s="254" t="s">
        <v>238</v>
      </c>
    </row>
    <row r="3767" s="15" customFormat="1">
      <c r="A3767" s="15"/>
      <c r="B3767" s="255"/>
      <c r="C3767" s="256"/>
      <c r="D3767" s="227" t="s">
        <v>248</v>
      </c>
      <c r="E3767" s="257" t="s">
        <v>19</v>
      </c>
      <c r="F3767" s="258" t="s">
        <v>253</v>
      </c>
      <c r="G3767" s="256"/>
      <c r="H3767" s="259">
        <v>240.76519999999999</v>
      </c>
      <c r="I3767" s="260"/>
      <c r="J3767" s="256"/>
      <c r="K3767" s="256"/>
      <c r="L3767" s="261"/>
      <c r="M3767" s="262"/>
      <c r="N3767" s="263"/>
      <c r="O3767" s="263"/>
      <c r="P3767" s="263"/>
      <c r="Q3767" s="263"/>
      <c r="R3767" s="263"/>
      <c r="S3767" s="263"/>
      <c r="T3767" s="264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5" t="s">
        <v>248</v>
      </c>
      <c r="AU3767" s="265" t="s">
        <v>78</v>
      </c>
      <c r="AV3767" s="15" t="s">
        <v>244</v>
      </c>
      <c r="AW3767" s="15" t="s">
        <v>32</v>
      </c>
      <c r="AX3767" s="15" t="s">
        <v>76</v>
      </c>
      <c r="AY3767" s="265" t="s">
        <v>238</v>
      </c>
    </row>
    <row r="3768" s="2" customFormat="1" ht="16.5" customHeight="1">
      <c r="A3768" s="39"/>
      <c r="B3768" s="40"/>
      <c r="C3768" s="214" t="s">
        <v>2552</v>
      </c>
      <c r="D3768" s="214" t="s">
        <v>240</v>
      </c>
      <c r="E3768" s="215" t="s">
        <v>3188</v>
      </c>
      <c r="F3768" s="216" t="s">
        <v>3189</v>
      </c>
      <c r="G3768" s="217" t="s">
        <v>112</v>
      </c>
      <c r="H3768" s="218">
        <v>240.76499999999999</v>
      </c>
      <c r="I3768" s="219"/>
      <c r="J3768" s="220">
        <f>ROUND(I3768*H3768,2)</f>
        <v>0</v>
      </c>
      <c r="K3768" s="216" t="s">
        <v>243</v>
      </c>
      <c r="L3768" s="45"/>
      <c r="M3768" s="221" t="s">
        <v>19</v>
      </c>
      <c r="N3768" s="222" t="s">
        <v>40</v>
      </c>
      <c r="O3768" s="85"/>
      <c r="P3768" s="223">
        <f>O3768*H3768</f>
        <v>0</v>
      </c>
      <c r="Q3768" s="223">
        <v>3.0000000000000001E-05</v>
      </c>
      <c r="R3768" s="223">
        <f>Q3768*H3768</f>
        <v>0.0072229499999999997</v>
      </c>
      <c r="S3768" s="223">
        <v>0</v>
      </c>
      <c r="T3768" s="224">
        <f>S3768*H3768</f>
        <v>0</v>
      </c>
      <c r="U3768" s="39"/>
      <c r="V3768" s="39"/>
      <c r="W3768" s="39"/>
      <c r="X3768" s="39"/>
      <c r="Y3768" s="39"/>
      <c r="Z3768" s="39"/>
      <c r="AA3768" s="39"/>
      <c r="AB3768" s="39"/>
      <c r="AC3768" s="39"/>
      <c r="AD3768" s="39"/>
      <c r="AE3768" s="39"/>
      <c r="AR3768" s="225" t="s">
        <v>295</v>
      </c>
      <c r="AT3768" s="225" t="s">
        <v>240</v>
      </c>
      <c r="AU3768" s="225" t="s">
        <v>78</v>
      </c>
      <c r="AY3768" s="18" t="s">
        <v>238</v>
      </c>
      <c r="BE3768" s="226">
        <f>IF(N3768="základní",J3768,0)</f>
        <v>0</v>
      </c>
      <c r="BF3768" s="226">
        <f>IF(N3768="snížená",J3768,0)</f>
        <v>0</v>
      </c>
      <c r="BG3768" s="226">
        <f>IF(N3768="zákl. přenesená",J3768,0)</f>
        <v>0</v>
      </c>
      <c r="BH3768" s="226">
        <f>IF(N3768="sníž. přenesená",J3768,0)</f>
        <v>0</v>
      </c>
      <c r="BI3768" s="226">
        <f>IF(N3768="nulová",J3768,0)</f>
        <v>0</v>
      </c>
      <c r="BJ3768" s="18" t="s">
        <v>76</v>
      </c>
      <c r="BK3768" s="226">
        <f>ROUND(I3768*H3768,2)</f>
        <v>0</v>
      </c>
      <c r="BL3768" s="18" t="s">
        <v>295</v>
      </c>
      <c r="BM3768" s="225" t="s">
        <v>3190</v>
      </c>
    </row>
    <row r="3769" s="2" customFormat="1">
      <c r="A3769" s="39"/>
      <c r="B3769" s="40"/>
      <c r="C3769" s="41"/>
      <c r="D3769" s="227" t="s">
        <v>245</v>
      </c>
      <c r="E3769" s="41"/>
      <c r="F3769" s="228" t="s">
        <v>3189</v>
      </c>
      <c r="G3769" s="41"/>
      <c r="H3769" s="41"/>
      <c r="I3769" s="229"/>
      <c r="J3769" s="41"/>
      <c r="K3769" s="41"/>
      <c r="L3769" s="45"/>
      <c r="M3769" s="230"/>
      <c r="N3769" s="231"/>
      <c r="O3769" s="85"/>
      <c r="P3769" s="85"/>
      <c r="Q3769" s="85"/>
      <c r="R3769" s="85"/>
      <c r="S3769" s="85"/>
      <c r="T3769" s="86"/>
      <c r="U3769" s="39"/>
      <c r="V3769" s="39"/>
      <c r="W3769" s="39"/>
      <c r="X3769" s="39"/>
      <c r="Y3769" s="39"/>
      <c r="Z3769" s="39"/>
      <c r="AA3769" s="39"/>
      <c r="AB3769" s="39"/>
      <c r="AC3769" s="39"/>
      <c r="AD3769" s="39"/>
      <c r="AE3769" s="39"/>
      <c r="AT3769" s="18" t="s">
        <v>245</v>
      </c>
      <c r="AU3769" s="18" t="s">
        <v>78</v>
      </c>
    </row>
    <row r="3770" s="2" customFormat="1">
      <c r="A3770" s="39"/>
      <c r="B3770" s="40"/>
      <c r="C3770" s="41"/>
      <c r="D3770" s="232" t="s">
        <v>246</v>
      </c>
      <c r="E3770" s="41"/>
      <c r="F3770" s="233" t="s">
        <v>3191</v>
      </c>
      <c r="G3770" s="41"/>
      <c r="H3770" s="41"/>
      <c r="I3770" s="229"/>
      <c r="J3770" s="41"/>
      <c r="K3770" s="41"/>
      <c r="L3770" s="45"/>
      <c r="M3770" s="230"/>
      <c r="N3770" s="231"/>
      <c r="O3770" s="85"/>
      <c r="P3770" s="85"/>
      <c r="Q3770" s="85"/>
      <c r="R3770" s="85"/>
      <c r="S3770" s="85"/>
      <c r="T3770" s="86"/>
      <c r="U3770" s="39"/>
      <c r="V3770" s="39"/>
      <c r="W3770" s="39"/>
      <c r="X3770" s="39"/>
      <c r="Y3770" s="39"/>
      <c r="Z3770" s="39"/>
      <c r="AA3770" s="39"/>
      <c r="AB3770" s="39"/>
      <c r="AC3770" s="39"/>
      <c r="AD3770" s="39"/>
      <c r="AE3770" s="39"/>
      <c r="AT3770" s="18" t="s">
        <v>246</v>
      </c>
      <c r="AU3770" s="18" t="s">
        <v>78</v>
      </c>
    </row>
    <row r="3771" s="14" customFormat="1">
      <c r="A3771" s="14"/>
      <c r="B3771" s="244"/>
      <c r="C3771" s="245"/>
      <c r="D3771" s="227" t="s">
        <v>248</v>
      </c>
      <c r="E3771" s="246" t="s">
        <v>19</v>
      </c>
      <c r="F3771" s="247" t="s">
        <v>161</v>
      </c>
      <c r="G3771" s="245"/>
      <c r="H3771" s="248">
        <v>227.47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248</v>
      </c>
      <c r="AU3771" s="254" t="s">
        <v>78</v>
      </c>
      <c r="AV3771" s="14" t="s">
        <v>78</v>
      </c>
      <c r="AW3771" s="14" t="s">
        <v>32</v>
      </c>
      <c r="AX3771" s="14" t="s">
        <v>69</v>
      </c>
      <c r="AY3771" s="254" t="s">
        <v>238</v>
      </c>
    </row>
    <row r="3772" s="14" customFormat="1">
      <c r="A3772" s="14"/>
      <c r="B3772" s="244"/>
      <c r="C3772" s="245"/>
      <c r="D3772" s="227" t="s">
        <v>248</v>
      </c>
      <c r="E3772" s="246" t="s">
        <v>19</v>
      </c>
      <c r="F3772" s="247" t="s">
        <v>3187</v>
      </c>
      <c r="G3772" s="245"/>
      <c r="H3772" s="248">
        <v>13.2952</v>
      </c>
      <c r="I3772" s="249"/>
      <c r="J3772" s="245"/>
      <c r="K3772" s="245"/>
      <c r="L3772" s="250"/>
      <c r="M3772" s="251"/>
      <c r="N3772" s="252"/>
      <c r="O3772" s="252"/>
      <c r="P3772" s="252"/>
      <c r="Q3772" s="252"/>
      <c r="R3772" s="252"/>
      <c r="S3772" s="252"/>
      <c r="T3772" s="253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4" t="s">
        <v>248</v>
      </c>
      <c r="AU3772" s="254" t="s">
        <v>78</v>
      </c>
      <c r="AV3772" s="14" t="s">
        <v>78</v>
      </c>
      <c r="AW3772" s="14" t="s">
        <v>32</v>
      </c>
      <c r="AX3772" s="14" t="s">
        <v>69</v>
      </c>
      <c r="AY3772" s="254" t="s">
        <v>238</v>
      </c>
    </row>
    <row r="3773" s="15" customFormat="1">
      <c r="A3773" s="15"/>
      <c r="B3773" s="255"/>
      <c r="C3773" s="256"/>
      <c r="D3773" s="227" t="s">
        <v>248</v>
      </c>
      <c r="E3773" s="257" t="s">
        <v>19</v>
      </c>
      <c r="F3773" s="258" t="s">
        <v>253</v>
      </c>
      <c r="G3773" s="256"/>
      <c r="H3773" s="259">
        <v>240.76519999999999</v>
      </c>
      <c r="I3773" s="260"/>
      <c r="J3773" s="256"/>
      <c r="K3773" s="256"/>
      <c r="L3773" s="261"/>
      <c r="M3773" s="262"/>
      <c r="N3773" s="263"/>
      <c r="O3773" s="263"/>
      <c r="P3773" s="263"/>
      <c r="Q3773" s="263"/>
      <c r="R3773" s="263"/>
      <c r="S3773" s="263"/>
      <c r="T3773" s="264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65" t="s">
        <v>248</v>
      </c>
      <c r="AU3773" s="265" t="s">
        <v>78</v>
      </c>
      <c r="AV3773" s="15" t="s">
        <v>244</v>
      </c>
      <c r="AW3773" s="15" t="s">
        <v>32</v>
      </c>
      <c r="AX3773" s="15" t="s">
        <v>76</v>
      </c>
      <c r="AY3773" s="265" t="s">
        <v>238</v>
      </c>
    </row>
    <row r="3774" s="2" customFormat="1" ht="16.5" customHeight="1">
      <c r="A3774" s="39"/>
      <c r="B3774" s="40"/>
      <c r="C3774" s="214" t="s">
        <v>3192</v>
      </c>
      <c r="D3774" s="214" t="s">
        <v>240</v>
      </c>
      <c r="E3774" s="215" t="s">
        <v>3193</v>
      </c>
      <c r="F3774" s="216" t="s">
        <v>3194</v>
      </c>
      <c r="G3774" s="217" t="s">
        <v>112</v>
      </c>
      <c r="H3774" s="218">
        <v>15.619999999999999</v>
      </c>
      <c r="I3774" s="219"/>
      <c r="J3774" s="220">
        <f>ROUND(I3774*H3774,2)</f>
        <v>0</v>
      </c>
      <c r="K3774" s="216" t="s">
        <v>243</v>
      </c>
      <c r="L3774" s="45"/>
      <c r="M3774" s="221" t="s">
        <v>19</v>
      </c>
      <c r="N3774" s="222" t="s">
        <v>40</v>
      </c>
      <c r="O3774" s="85"/>
      <c r="P3774" s="223">
        <f>O3774*H3774</f>
        <v>0</v>
      </c>
      <c r="Q3774" s="223">
        <v>0</v>
      </c>
      <c r="R3774" s="223">
        <f>Q3774*H3774</f>
        <v>0</v>
      </c>
      <c r="S3774" s="223">
        <v>0</v>
      </c>
      <c r="T3774" s="224">
        <f>S3774*H3774</f>
        <v>0</v>
      </c>
      <c r="U3774" s="39"/>
      <c r="V3774" s="39"/>
      <c r="W3774" s="39"/>
      <c r="X3774" s="39"/>
      <c r="Y3774" s="39"/>
      <c r="Z3774" s="39"/>
      <c r="AA3774" s="39"/>
      <c r="AB3774" s="39"/>
      <c r="AC3774" s="39"/>
      <c r="AD3774" s="39"/>
      <c r="AE3774" s="39"/>
      <c r="AR3774" s="225" t="s">
        <v>295</v>
      </c>
      <c r="AT3774" s="225" t="s">
        <v>240</v>
      </c>
      <c r="AU3774" s="225" t="s">
        <v>78</v>
      </c>
      <c r="AY3774" s="18" t="s">
        <v>238</v>
      </c>
      <c r="BE3774" s="226">
        <f>IF(N3774="základní",J3774,0)</f>
        <v>0</v>
      </c>
      <c r="BF3774" s="226">
        <f>IF(N3774="snížená",J3774,0)</f>
        <v>0</v>
      </c>
      <c r="BG3774" s="226">
        <f>IF(N3774="zákl. přenesená",J3774,0)</f>
        <v>0</v>
      </c>
      <c r="BH3774" s="226">
        <f>IF(N3774="sníž. přenesená",J3774,0)</f>
        <v>0</v>
      </c>
      <c r="BI3774" s="226">
        <f>IF(N3774="nulová",J3774,0)</f>
        <v>0</v>
      </c>
      <c r="BJ3774" s="18" t="s">
        <v>76</v>
      </c>
      <c r="BK3774" s="226">
        <f>ROUND(I3774*H3774,2)</f>
        <v>0</v>
      </c>
      <c r="BL3774" s="18" t="s">
        <v>295</v>
      </c>
      <c r="BM3774" s="225" t="s">
        <v>3195</v>
      </c>
    </row>
    <row r="3775" s="2" customFormat="1">
      <c r="A3775" s="39"/>
      <c r="B3775" s="40"/>
      <c r="C3775" s="41"/>
      <c r="D3775" s="227" t="s">
        <v>245</v>
      </c>
      <c r="E3775" s="41"/>
      <c r="F3775" s="228" t="s">
        <v>3194</v>
      </c>
      <c r="G3775" s="41"/>
      <c r="H3775" s="41"/>
      <c r="I3775" s="229"/>
      <c r="J3775" s="41"/>
      <c r="K3775" s="41"/>
      <c r="L3775" s="45"/>
      <c r="M3775" s="230"/>
      <c r="N3775" s="231"/>
      <c r="O3775" s="85"/>
      <c r="P3775" s="85"/>
      <c r="Q3775" s="85"/>
      <c r="R3775" s="85"/>
      <c r="S3775" s="85"/>
      <c r="T3775" s="86"/>
      <c r="U3775" s="39"/>
      <c r="V3775" s="39"/>
      <c r="W3775" s="39"/>
      <c r="X3775" s="39"/>
      <c r="Y3775" s="39"/>
      <c r="Z3775" s="39"/>
      <c r="AA3775" s="39"/>
      <c r="AB3775" s="39"/>
      <c r="AC3775" s="39"/>
      <c r="AD3775" s="39"/>
      <c r="AE3775" s="39"/>
      <c r="AT3775" s="18" t="s">
        <v>245</v>
      </c>
      <c r="AU3775" s="18" t="s">
        <v>78</v>
      </c>
    </row>
    <row r="3776" s="2" customFormat="1">
      <c r="A3776" s="39"/>
      <c r="B3776" s="40"/>
      <c r="C3776" s="41"/>
      <c r="D3776" s="232" t="s">
        <v>246</v>
      </c>
      <c r="E3776" s="41"/>
      <c r="F3776" s="233" t="s">
        <v>3196</v>
      </c>
      <c r="G3776" s="41"/>
      <c r="H3776" s="41"/>
      <c r="I3776" s="229"/>
      <c r="J3776" s="41"/>
      <c r="K3776" s="41"/>
      <c r="L3776" s="45"/>
      <c r="M3776" s="230"/>
      <c r="N3776" s="231"/>
      <c r="O3776" s="85"/>
      <c r="P3776" s="85"/>
      <c r="Q3776" s="85"/>
      <c r="R3776" s="85"/>
      <c r="S3776" s="85"/>
      <c r="T3776" s="86"/>
      <c r="U3776" s="39"/>
      <c r="V3776" s="39"/>
      <c r="W3776" s="39"/>
      <c r="X3776" s="39"/>
      <c r="Y3776" s="39"/>
      <c r="Z3776" s="39"/>
      <c r="AA3776" s="39"/>
      <c r="AB3776" s="39"/>
      <c r="AC3776" s="39"/>
      <c r="AD3776" s="39"/>
      <c r="AE3776" s="39"/>
      <c r="AT3776" s="18" t="s">
        <v>246</v>
      </c>
      <c r="AU3776" s="18" t="s">
        <v>78</v>
      </c>
    </row>
    <row r="3777" s="13" customFormat="1">
      <c r="A3777" s="13"/>
      <c r="B3777" s="234"/>
      <c r="C3777" s="235"/>
      <c r="D3777" s="227" t="s">
        <v>248</v>
      </c>
      <c r="E3777" s="236" t="s">
        <v>19</v>
      </c>
      <c r="F3777" s="237" t="s">
        <v>262</v>
      </c>
      <c r="G3777" s="235"/>
      <c r="H3777" s="236" t="s">
        <v>19</v>
      </c>
      <c r="I3777" s="238"/>
      <c r="J3777" s="235"/>
      <c r="K3777" s="235"/>
      <c r="L3777" s="239"/>
      <c r="M3777" s="240"/>
      <c r="N3777" s="241"/>
      <c r="O3777" s="241"/>
      <c r="P3777" s="241"/>
      <c r="Q3777" s="241"/>
      <c r="R3777" s="241"/>
      <c r="S3777" s="241"/>
      <c r="T3777" s="242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3" t="s">
        <v>248</v>
      </c>
      <c r="AU3777" s="243" t="s">
        <v>78</v>
      </c>
      <c r="AV3777" s="13" t="s">
        <v>76</v>
      </c>
      <c r="AW3777" s="13" t="s">
        <v>32</v>
      </c>
      <c r="AX3777" s="13" t="s">
        <v>69</v>
      </c>
      <c r="AY3777" s="243" t="s">
        <v>238</v>
      </c>
    </row>
    <row r="3778" s="14" customFormat="1">
      <c r="A3778" s="14"/>
      <c r="B3778" s="244"/>
      <c r="C3778" s="245"/>
      <c r="D3778" s="227" t="s">
        <v>248</v>
      </c>
      <c r="E3778" s="246" t="s">
        <v>19</v>
      </c>
      <c r="F3778" s="247" t="s">
        <v>3048</v>
      </c>
      <c r="G3778" s="245"/>
      <c r="H3778" s="248">
        <v>3.1499999999999999</v>
      </c>
      <c r="I3778" s="249"/>
      <c r="J3778" s="245"/>
      <c r="K3778" s="245"/>
      <c r="L3778" s="250"/>
      <c r="M3778" s="251"/>
      <c r="N3778" s="252"/>
      <c r="O3778" s="252"/>
      <c r="P3778" s="252"/>
      <c r="Q3778" s="252"/>
      <c r="R3778" s="252"/>
      <c r="S3778" s="252"/>
      <c r="T3778" s="253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4" t="s">
        <v>248</v>
      </c>
      <c r="AU3778" s="254" t="s">
        <v>78</v>
      </c>
      <c r="AV3778" s="14" t="s">
        <v>78</v>
      </c>
      <c r="AW3778" s="14" t="s">
        <v>32</v>
      </c>
      <c r="AX3778" s="14" t="s">
        <v>69</v>
      </c>
      <c r="AY3778" s="254" t="s">
        <v>238</v>
      </c>
    </row>
    <row r="3779" s="16" customFormat="1">
      <c r="A3779" s="16"/>
      <c r="B3779" s="266"/>
      <c r="C3779" s="267"/>
      <c r="D3779" s="227" t="s">
        <v>248</v>
      </c>
      <c r="E3779" s="268" t="s">
        <v>19</v>
      </c>
      <c r="F3779" s="269" t="s">
        <v>264</v>
      </c>
      <c r="G3779" s="267"/>
      <c r="H3779" s="270">
        <v>3.1499999999999999</v>
      </c>
      <c r="I3779" s="271"/>
      <c r="J3779" s="267"/>
      <c r="K3779" s="267"/>
      <c r="L3779" s="272"/>
      <c r="M3779" s="273"/>
      <c r="N3779" s="274"/>
      <c r="O3779" s="274"/>
      <c r="P3779" s="274"/>
      <c r="Q3779" s="274"/>
      <c r="R3779" s="274"/>
      <c r="S3779" s="274"/>
      <c r="T3779" s="275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T3779" s="276" t="s">
        <v>248</v>
      </c>
      <c r="AU3779" s="276" t="s">
        <v>78</v>
      </c>
      <c r="AV3779" s="16" t="s">
        <v>109</v>
      </c>
      <c r="AW3779" s="16" t="s">
        <v>32</v>
      </c>
      <c r="AX3779" s="16" t="s">
        <v>69</v>
      </c>
      <c r="AY3779" s="276" t="s">
        <v>238</v>
      </c>
    </row>
    <row r="3780" s="13" customFormat="1">
      <c r="A3780" s="13"/>
      <c r="B3780" s="234"/>
      <c r="C3780" s="235"/>
      <c r="D3780" s="227" t="s">
        <v>248</v>
      </c>
      <c r="E3780" s="236" t="s">
        <v>19</v>
      </c>
      <c r="F3780" s="237" t="s">
        <v>774</v>
      </c>
      <c r="G3780" s="235"/>
      <c r="H3780" s="236" t="s">
        <v>19</v>
      </c>
      <c r="I3780" s="238"/>
      <c r="J3780" s="235"/>
      <c r="K3780" s="235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248</v>
      </c>
      <c r="AU3780" s="243" t="s">
        <v>78</v>
      </c>
      <c r="AV3780" s="13" t="s">
        <v>76</v>
      </c>
      <c r="AW3780" s="13" t="s">
        <v>32</v>
      </c>
      <c r="AX3780" s="13" t="s">
        <v>69</v>
      </c>
      <c r="AY3780" s="243" t="s">
        <v>238</v>
      </c>
    </row>
    <row r="3781" s="14" customFormat="1">
      <c r="A3781" s="14"/>
      <c r="B3781" s="244"/>
      <c r="C3781" s="245"/>
      <c r="D3781" s="227" t="s">
        <v>248</v>
      </c>
      <c r="E3781" s="246" t="s">
        <v>19</v>
      </c>
      <c r="F3781" s="247" t="s">
        <v>3049</v>
      </c>
      <c r="G3781" s="245"/>
      <c r="H3781" s="248">
        <v>8.1950000000000003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248</v>
      </c>
      <c r="AU3781" s="254" t="s">
        <v>78</v>
      </c>
      <c r="AV3781" s="14" t="s">
        <v>78</v>
      </c>
      <c r="AW3781" s="14" t="s">
        <v>32</v>
      </c>
      <c r="AX3781" s="14" t="s">
        <v>69</v>
      </c>
      <c r="AY3781" s="254" t="s">
        <v>238</v>
      </c>
    </row>
    <row r="3782" s="16" customFormat="1">
      <c r="A3782" s="16"/>
      <c r="B3782" s="266"/>
      <c r="C3782" s="267"/>
      <c r="D3782" s="227" t="s">
        <v>248</v>
      </c>
      <c r="E3782" s="268" t="s">
        <v>19</v>
      </c>
      <c r="F3782" s="269" t="s">
        <v>541</v>
      </c>
      <c r="G3782" s="267"/>
      <c r="H3782" s="270">
        <v>8.1950000000000003</v>
      </c>
      <c r="I3782" s="271"/>
      <c r="J3782" s="267"/>
      <c r="K3782" s="267"/>
      <c r="L3782" s="272"/>
      <c r="M3782" s="273"/>
      <c r="N3782" s="274"/>
      <c r="O3782" s="274"/>
      <c r="P3782" s="274"/>
      <c r="Q3782" s="274"/>
      <c r="R3782" s="274"/>
      <c r="S3782" s="274"/>
      <c r="T3782" s="275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T3782" s="276" t="s">
        <v>248</v>
      </c>
      <c r="AU3782" s="276" t="s">
        <v>78</v>
      </c>
      <c r="AV3782" s="16" t="s">
        <v>109</v>
      </c>
      <c r="AW3782" s="16" t="s">
        <v>32</v>
      </c>
      <c r="AX3782" s="16" t="s">
        <v>69</v>
      </c>
      <c r="AY3782" s="276" t="s">
        <v>238</v>
      </c>
    </row>
    <row r="3783" s="13" customFormat="1">
      <c r="A3783" s="13"/>
      <c r="B3783" s="234"/>
      <c r="C3783" s="235"/>
      <c r="D3783" s="227" t="s">
        <v>248</v>
      </c>
      <c r="E3783" s="236" t="s">
        <v>19</v>
      </c>
      <c r="F3783" s="237" t="s">
        <v>779</v>
      </c>
      <c r="G3783" s="235"/>
      <c r="H3783" s="236" t="s">
        <v>19</v>
      </c>
      <c r="I3783" s="238"/>
      <c r="J3783" s="235"/>
      <c r="K3783" s="235"/>
      <c r="L3783" s="239"/>
      <c r="M3783" s="240"/>
      <c r="N3783" s="241"/>
      <c r="O3783" s="241"/>
      <c r="P3783" s="241"/>
      <c r="Q3783" s="241"/>
      <c r="R3783" s="241"/>
      <c r="S3783" s="241"/>
      <c r="T3783" s="242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3" t="s">
        <v>248</v>
      </c>
      <c r="AU3783" s="243" t="s">
        <v>78</v>
      </c>
      <c r="AV3783" s="13" t="s">
        <v>76</v>
      </c>
      <c r="AW3783" s="13" t="s">
        <v>32</v>
      </c>
      <c r="AX3783" s="13" t="s">
        <v>69</v>
      </c>
      <c r="AY3783" s="243" t="s">
        <v>238</v>
      </c>
    </row>
    <row r="3784" s="14" customFormat="1">
      <c r="A3784" s="14"/>
      <c r="B3784" s="244"/>
      <c r="C3784" s="245"/>
      <c r="D3784" s="227" t="s">
        <v>248</v>
      </c>
      <c r="E3784" s="246" t="s">
        <v>19</v>
      </c>
      <c r="F3784" s="247" t="s">
        <v>3050</v>
      </c>
      <c r="G3784" s="245"/>
      <c r="H3784" s="248">
        <v>4.2750000000000004</v>
      </c>
      <c r="I3784" s="249"/>
      <c r="J3784" s="245"/>
      <c r="K3784" s="245"/>
      <c r="L3784" s="250"/>
      <c r="M3784" s="251"/>
      <c r="N3784" s="252"/>
      <c r="O3784" s="252"/>
      <c r="P3784" s="252"/>
      <c r="Q3784" s="252"/>
      <c r="R3784" s="252"/>
      <c r="S3784" s="252"/>
      <c r="T3784" s="253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4" t="s">
        <v>248</v>
      </c>
      <c r="AU3784" s="254" t="s">
        <v>78</v>
      </c>
      <c r="AV3784" s="14" t="s">
        <v>78</v>
      </c>
      <c r="AW3784" s="14" t="s">
        <v>32</v>
      </c>
      <c r="AX3784" s="14" t="s">
        <v>69</v>
      </c>
      <c r="AY3784" s="254" t="s">
        <v>238</v>
      </c>
    </row>
    <row r="3785" s="16" customFormat="1">
      <c r="A3785" s="16"/>
      <c r="B3785" s="266"/>
      <c r="C3785" s="267"/>
      <c r="D3785" s="227" t="s">
        <v>248</v>
      </c>
      <c r="E3785" s="268" t="s">
        <v>19</v>
      </c>
      <c r="F3785" s="269" t="s">
        <v>550</v>
      </c>
      <c r="G3785" s="267"/>
      <c r="H3785" s="270">
        <v>4.2750000000000004</v>
      </c>
      <c r="I3785" s="271"/>
      <c r="J3785" s="267"/>
      <c r="K3785" s="267"/>
      <c r="L3785" s="272"/>
      <c r="M3785" s="273"/>
      <c r="N3785" s="274"/>
      <c r="O3785" s="274"/>
      <c r="P3785" s="274"/>
      <c r="Q3785" s="274"/>
      <c r="R3785" s="274"/>
      <c r="S3785" s="274"/>
      <c r="T3785" s="275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T3785" s="276" t="s">
        <v>248</v>
      </c>
      <c r="AU3785" s="276" t="s">
        <v>78</v>
      </c>
      <c r="AV3785" s="16" t="s">
        <v>109</v>
      </c>
      <c r="AW3785" s="16" t="s">
        <v>32</v>
      </c>
      <c r="AX3785" s="16" t="s">
        <v>69</v>
      </c>
      <c r="AY3785" s="276" t="s">
        <v>238</v>
      </c>
    </row>
    <row r="3786" s="15" customFormat="1">
      <c r="A3786" s="15"/>
      <c r="B3786" s="255"/>
      <c r="C3786" s="256"/>
      <c r="D3786" s="227" t="s">
        <v>248</v>
      </c>
      <c r="E3786" s="257" t="s">
        <v>19</v>
      </c>
      <c r="F3786" s="258" t="s">
        <v>253</v>
      </c>
      <c r="G3786" s="256"/>
      <c r="H3786" s="259">
        <v>15.619999999999999</v>
      </c>
      <c r="I3786" s="260"/>
      <c r="J3786" s="256"/>
      <c r="K3786" s="256"/>
      <c r="L3786" s="261"/>
      <c r="M3786" s="262"/>
      <c r="N3786" s="263"/>
      <c r="O3786" s="263"/>
      <c r="P3786" s="263"/>
      <c r="Q3786" s="263"/>
      <c r="R3786" s="263"/>
      <c r="S3786" s="263"/>
      <c r="T3786" s="264"/>
      <c r="U3786" s="15"/>
      <c r="V3786" s="15"/>
      <c r="W3786" s="15"/>
      <c r="X3786" s="15"/>
      <c r="Y3786" s="15"/>
      <c r="Z3786" s="15"/>
      <c r="AA3786" s="15"/>
      <c r="AB3786" s="15"/>
      <c r="AC3786" s="15"/>
      <c r="AD3786" s="15"/>
      <c r="AE3786" s="15"/>
      <c r="AT3786" s="265" t="s">
        <v>248</v>
      </c>
      <c r="AU3786" s="265" t="s">
        <v>78</v>
      </c>
      <c r="AV3786" s="15" t="s">
        <v>244</v>
      </c>
      <c r="AW3786" s="15" t="s">
        <v>32</v>
      </c>
      <c r="AX3786" s="15" t="s">
        <v>76</v>
      </c>
      <c r="AY3786" s="265" t="s">
        <v>238</v>
      </c>
    </row>
    <row r="3787" s="2" customFormat="1" ht="16.5" customHeight="1">
      <c r="A3787" s="39"/>
      <c r="B3787" s="40"/>
      <c r="C3787" s="214" t="s">
        <v>2571</v>
      </c>
      <c r="D3787" s="214" t="s">
        <v>240</v>
      </c>
      <c r="E3787" s="215" t="s">
        <v>3197</v>
      </c>
      <c r="F3787" s="216" t="s">
        <v>3198</v>
      </c>
      <c r="G3787" s="217" t="s">
        <v>107</v>
      </c>
      <c r="H3787" s="218">
        <v>53.700000000000003</v>
      </c>
      <c r="I3787" s="219"/>
      <c r="J3787" s="220">
        <f>ROUND(I3787*H3787,2)</f>
        <v>0</v>
      </c>
      <c r="K3787" s="216" t="s">
        <v>243</v>
      </c>
      <c r="L3787" s="45"/>
      <c r="M3787" s="221" t="s">
        <v>19</v>
      </c>
      <c r="N3787" s="222" t="s">
        <v>40</v>
      </c>
      <c r="O3787" s="85"/>
      <c r="P3787" s="223">
        <f>O3787*H3787</f>
        <v>0</v>
      </c>
      <c r="Q3787" s="223">
        <v>0</v>
      </c>
      <c r="R3787" s="223">
        <f>Q3787*H3787</f>
        <v>0</v>
      </c>
      <c r="S3787" s="223">
        <v>0</v>
      </c>
      <c r="T3787" s="224">
        <f>S3787*H3787</f>
        <v>0</v>
      </c>
      <c r="U3787" s="39"/>
      <c r="V3787" s="39"/>
      <c r="W3787" s="39"/>
      <c r="X3787" s="39"/>
      <c r="Y3787" s="39"/>
      <c r="Z3787" s="39"/>
      <c r="AA3787" s="39"/>
      <c r="AB3787" s="39"/>
      <c r="AC3787" s="39"/>
      <c r="AD3787" s="39"/>
      <c r="AE3787" s="39"/>
      <c r="AR3787" s="225" t="s">
        <v>295</v>
      </c>
      <c r="AT3787" s="225" t="s">
        <v>240</v>
      </c>
      <c r="AU3787" s="225" t="s">
        <v>78</v>
      </c>
      <c r="AY3787" s="18" t="s">
        <v>238</v>
      </c>
      <c r="BE3787" s="226">
        <f>IF(N3787="základní",J3787,0)</f>
        <v>0</v>
      </c>
      <c r="BF3787" s="226">
        <f>IF(N3787="snížená",J3787,0)</f>
        <v>0</v>
      </c>
      <c r="BG3787" s="226">
        <f>IF(N3787="zákl. přenesená",J3787,0)</f>
        <v>0</v>
      </c>
      <c r="BH3787" s="226">
        <f>IF(N3787="sníž. přenesená",J3787,0)</f>
        <v>0</v>
      </c>
      <c r="BI3787" s="226">
        <f>IF(N3787="nulová",J3787,0)</f>
        <v>0</v>
      </c>
      <c r="BJ3787" s="18" t="s">
        <v>76</v>
      </c>
      <c r="BK3787" s="226">
        <f>ROUND(I3787*H3787,2)</f>
        <v>0</v>
      </c>
      <c r="BL3787" s="18" t="s">
        <v>295</v>
      </c>
      <c r="BM3787" s="225" t="s">
        <v>3199</v>
      </c>
    </row>
    <row r="3788" s="2" customFormat="1">
      <c r="A3788" s="39"/>
      <c r="B3788" s="40"/>
      <c r="C3788" s="41"/>
      <c r="D3788" s="227" t="s">
        <v>245</v>
      </c>
      <c r="E3788" s="41"/>
      <c r="F3788" s="228" t="s">
        <v>3198</v>
      </c>
      <c r="G3788" s="41"/>
      <c r="H3788" s="41"/>
      <c r="I3788" s="229"/>
      <c r="J3788" s="41"/>
      <c r="K3788" s="41"/>
      <c r="L3788" s="45"/>
      <c r="M3788" s="230"/>
      <c r="N3788" s="231"/>
      <c r="O3788" s="85"/>
      <c r="P3788" s="85"/>
      <c r="Q3788" s="85"/>
      <c r="R3788" s="85"/>
      <c r="S3788" s="85"/>
      <c r="T3788" s="86"/>
      <c r="U3788" s="39"/>
      <c r="V3788" s="39"/>
      <c r="W3788" s="39"/>
      <c r="X3788" s="39"/>
      <c r="Y3788" s="39"/>
      <c r="Z3788" s="39"/>
      <c r="AA3788" s="39"/>
      <c r="AB3788" s="39"/>
      <c r="AC3788" s="39"/>
      <c r="AD3788" s="39"/>
      <c r="AE3788" s="39"/>
      <c r="AT3788" s="18" t="s">
        <v>245</v>
      </c>
      <c r="AU3788" s="18" t="s">
        <v>78</v>
      </c>
    </row>
    <row r="3789" s="2" customFormat="1">
      <c r="A3789" s="39"/>
      <c r="B3789" s="40"/>
      <c r="C3789" s="41"/>
      <c r="D3789" s="232" t="s">
        <v>246</v>
      </c>
      <c r="E3789" s="41"/>
      <c r="F3789" s="233" t="s">
        <v>3200</v>
      </c>
      <c r="G3789" s="41"/>
      <c r="H3789" s="41"/>
      <c r="I3789" s="229"/>
      <c r="J3789" s="41"/>
      <c r="K3789" s="41"/>
      <c r="L3789" s="45"/>
      <c r="M3789" s="230"/>
      <c r="N3789" s="231"/>
      <c r="O3789" s="85"/>
      <c r="P3789" s="85"/>
      <c r="Q3789" s="85"/>
      <c r="R3789" s="85"/>
      <c r="S3789" s="85"/>
      <c r="T3789" s="86"/>
      <c r="U3789" s="39"/>
      <c r="V3789" s="39"/>
      <c r="W3789" s="39"/>
      <c r="X3789" s="39"/>
      <c r="Y3789" s="39"/>
      <c r="Z3789" s="39"/>
      <c r="AA3789" s="39"/>
      <c r="AB3789" s="39"/>
      <c r="AC3789" s="39"/>
      <c r="AD3789" s="39"/>
      <c r="AE3789" s="39"/>
      <c r="AT3789" s="18" t="s">
        <v>246</v>
      </c>
      <c r="AU3789" s="18" t="s">
        <v>78</v>
      </c>
    </row>
    <row r="3790" s="13" customFormat="1">
      <c r="A3790" s="13"/>
      <c r="B3790" s="234"/>
      <c r="C3790" s="235"/>
      <c r="D3790" s="227" t="s">
        <v>248</v>
      </c>
      <c r="E3790" s="236" t="s">
        <v>19</v>
      </c>
      <c r="F3790" s="237" t="s">
        <v>262</v>
      </c>
      <c r="G3790" s="235"/>
      <c r="H3790" s="236" t="s">
        <v>19</v>
      </c>
      <c r="I3790" s="238"/>
      <c r="J3790" s="235"/>
      <c r="K3790" s="235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248</v>
      </c>
      <c r="AU3790" s="243" t="s">
        <v>78</v>
      </c>
      <c r="AV3790" s="13" t="s">
        <v>76</v>
      </c>
      <c r="AW3790" s="13" t="s">
        <v>32</v>
      </c>
      <c r="AX3790" s="13" t="s">
        <v>69</v>
      </c>
      <c r="AY3790" s="243" t="s">
        <v>238</v>
      </c>
    </row>
    <row r="3791" s="14" customFormat="1">
      <c r="A3791" s="14"/>
      <c r="B3791" s="244"/>
      <c r="C3791" s="245"/>
      <c r="D3791" s="227" t="s">
        <v>248</v>
      </c>
      <c r="E3791" s="246" t="s">
        <v>19</v>
      </c>
      <c r="F3791" s="247" t="s">
        <v>3015</v>
      </c>
      <c r="G3791" s="245"/>
      <c r="H3791" s="248">
        <v>15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248</v>
      </c>
      <c r="AU3791" s="254" t="s">
        <v>78</v>
      </c>
      <c r="AV3791" s="14" t="s">
        <v>78</v>
      </c>
      <c r="AW3791" s="14" t="s">
        <v>32</v>
      </c>
      <c r="AX3791" s="14" t="s">
        <v>69</v>
      </c>
      <c r="AY3791" s="254" t="s">
        <v>238</v>
      </c>
    </row>
    <row r="3792" s="14" customFormat="1">
      <c r="A3792" s="14"/>
      <c r="B3792" s="244"/>
      <c r="C3792" s="245"/>
      <c r="D3792" s="227" t="s">
        <v>248</v>
      </c>
      <c r="E3792" s="246" t="s">
        <v>19</v>
      </c>
      <c r="F3792" s="247" t="s">
        <v>3016</v>
      </c>
      <c r="G3792" s="245"/>
      <c r="H3792" s="248">
        <v>19.350000000000001</v>
      </c>
      <c r="I3792" s="249"/>
      <c r="J3792" s="245"/>
      <c r="K3792" s="245"/>
      <c r="L3792" s="250"/>
      <c r="M3792" s="251"/>
      <c r="N3792" s="252"/>
      <c r="O3792" s="252"/>
      <c r="P3792" s="252"/>
      <c r="Q3792" s="252"/>
      <c r="R3792" s="252"/>
      <c r="S3792" s="252"/>
      <c r="T3792" s="253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4" t="s">
        <v>248</v>
      </c>
      <c r="AU3792" s="254" t="s">
        <v>78</v>
      </c>
      <c r="AV3792" s="14" t="s">
        <v>78</v>
      </c>
      <c r="AW3792" s="14" t="s">
        <v>32</v>
      </c>
      <c r="AX3792" s="14" t="s">
        <v>69</v>
      </c>
      <c r="AY3792" s="254" t="s">
        <v>238</v>
      </c>
    </row>
    <row r="3793" s="16" customFormat="1">
      <c r="A3793" s="16"/>
      <c r="B3793" s="266"/>
      <c r="C3793" s="267"/>
      <c r="D3793" s="227" t="s">
        <v>248</v>
      </c>
      <c r="E3793" s="268" t="s">
        <v>19</v>
      </c>
      <c r="F3793" s="269" t="s">
        <v>264</v>
      </c>
      <c r="G3793" s="267"/>
      <c r="H3793" s="270">
        <v>34.350000000000001</v>
      </c>
      <c r="I3793" s="271"/>
      <c r="J3793" s="267"/>
      <c r="K3793" s="267"/>
      <c r="L3793" s="272"/>
      <c r="M3793" s="273"/>
      <c r="N3793" s="274"/>
      <c r="O3793" s="274"/>
      <c r="P3793" s="274"/>
      <c r="Q3793" s="274"/>
      <c r="R3793" s="274"/>
      <c r="S3793" s="274"/>
      <c r="T3793" s="275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T3793" s="276" t="s">
        <v>248</v>
      </c>
      <c r="AU3793" s="276" t="s">
        <v>78</v>
      </c>
      <c r="AV3793" s="16" t="s">
        <v>109</v>
      </c>
      <c r="AW3793" s="16" t="s">
        <v>32</v>
      </c>
      <c r="AX3793" s="16" t="s">
        <v>69</v>
      </c>
      <c r="AY3793" s="276" t="s">
        <v>238</v>
      </c>
    </row>
    <row r="3794" s="13" customFormat="1">
      <c r="A3794" s="13"/>
      <c r="B3794" s="234"/>
      <c r="C3794" s="235"/>
      <c r="D3794" s="227" t="s">
        <v>248</v>
      </c>
      <c r="E3794" s="236" t="s">
        <v>19</v>
      </c>
      <c r="F3794" s="237" t="s">
        <v>774</v>
      </c>
      <c r="G3794" s="235"/>
      <c r="H3794" s="236" t="s">
        <v>19</v>
      </c>
      <c r="I3794" s="238"/>
      <c r="J3794" s="235"/>
      <c r="K3794" s="235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248</v>
      </c>
      <c r="AU3794" s="243" t="s">
        <v>78</v>
      </c>
      <c r="AV3794" s="13" t="s">
        <v>76</v>
      </c>
      <c r="AW3794" s="13" t="s">
        <v>32</v>
      </c>
      <c r="AX3794" s="13" t="s">
        <v>69</v>
      </c>
      <c r="AY3794" s="243" t="s">
        <v>238</v>
      </c>
    </row>
    <row r="3795" s="14" customFormat="1">
      <c r="A3795" s="14"/>
      <c r="B3795" s="244"/>
      <c r="C3795" s="245"/>
      <c r="D3795" s="227" t="s">
        <v>248</v>
      </c>
      <c r="E3795" s="246" t="s">
        <v>19</v>
      </c>
      <c r="F3795" s="247" t="s">
        <v>3017</v>
      </c>
      <c r="G3795" s="245"/>
      <c r="H3795" s="248">
        <v>19.350000000000001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248</v>
      </c>
      <c r="AU3795" s="254" t="s">
        <v>78</v>
      </c>
      <c r="AV3795" s="14" t="s">
        <v>78</v>
      </c>
      <c r="AW3795" s="14" t="s">
        <v>32</v>
      </c>
      <c r="AX3795" s="14" t="s">
        <v>69</v>
      </c>
      <c r="AY3795" s="254" t="s">
        <v>238</v>
      </c>
    </row>
    <row r="3796" s="16" customFormat="1">
      <c r="A3796" s="16"/>
      <c r="B3796" s="266"/>
      <c r="C3796" s="267"/>
      <c r="D3796" s="227" t="s">
        <v>248</v>
      </c>
      <c r="E3796" s="268" t="s">
        <v>19</v>
      </c>
      <c r="F3796" s="269" t="s">
        <v>541</v>
      </c>
      <c r="G3796" s="267"/>
      <c r="H3796" s="270">
        <v>19.350000000000001</v>
      </c>
      <c r="I3796" s="271"/>
      <c r="J3796" s="267"/>
      <c r="K3796" s="267"/>
      <c r="L3796" s="272"/>
      <c r="M3796" s="273"/>
      <c r="N3796" s="274"/>
      <c r="O3796" s="274"/>
      <c r="P3796" s="274"/>
      <c r="Q3796" s="274"/>
      <c r="R3796" s="274"/>
      <c r="S3796" s="274"/>
      <c r="T3796" s="275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T3796" s="276" t="s">
        <v>248</v>
      </c>
      <c r="AU3796" s="276" t="s">
        <v>78</v>
      </c>
      <c r="AV3796" s="16" t="s">
        <v>109</v>
      </c>
      <c r="AW3796" s="16" t="s">
        <v>32</v>
      </c>
      <c r="AX3796" s="16" t="s">
        <v>69</v>
      </c>
      <c r="AY3796" s="276" t="s">
        <v>238</v>
      </c>
    </row>
    <row r="3797" s="15" customFormat="1">
      <c r="A3797" s="15"/>
      <c r="B3797" s="255"/>
      <c r="C3797" s="256"/>
      <c r="D3797" s="227" t="s">
        <v>248</v>
      </c>
      <c r="E3797" s="257" t="s">
        <v>19</v>
      </c>
      <c r="F3797" s="258" t="s">
        <v>253</v>
      </c>
      <c r="G3797" s="256"/>
      <c r="H3797" s="259">
        <v>53.700000000000003</v>
      </c>
      <c r="I3797" s="260"/>
      <c r="J3797" s="256"/>
      <c r="K3797" s="256"/>
      <c r="L3797" s="261"/>
      <c r="M3797" s="262"/>
      <c r="N3797" s="263"/>
      <c r="O3797" s="263"/>
      <c r="P3797" s="263"/>
      <c r="Q3797" s="263"/>
      <c r="R3797" s="263"/>
      <c r="S3797" s="263"/>
      <c r="T3797" s="264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/>
      <c r="AT3797" s="265" t="s">
        <v>248</v>
      </c>
      <c r="AU3797" s="265" t="s">
        <v>78</v>
      </c>
      <c r="AV3797" s="15" t="s">
        <v>244</v>
      </c>
      <c r="AW3797" s="15" t="s">
        <v>32</v>
      </c>
      <c r="AX3797" s="15" t="s">
        <v>76</v>
      </c>
      <c r="AY3797" s="265" t="s">
        <v>238</v>
      </c>
    </row>
    <row r="3798" s="2" customFormat="1" ht="24.15" customHeight="1">
      <c r="A3798" s="39"/>
      <c r="B3798" s="40"/>
      <c r="C3798" s="214" t="s">
        <v>3201</v>
      </c>
      <c r="D3798" s="214" t="s">
        <v>240</v>
      </c>
      <c r="E3798" s="215" t="s">
        <v>3202</v>
      </c>
      <c r="F3798" s="216" t="s">
        <v>3203</v>
      </c>
      <c r="G3798" s="217" t="s">
        <v>384</v>
      </c>
      <c r="H3798" s="218">
        <v>2.464</v>
      </c>
      <c r="I3798" s="219"/>
      <c r="J3798" s="220">
        <f>ROUND(I3798*H3798,2)</f>
        <v>0</v>
      </c>
      <c r="K3798" s="216" t="s">
        <v>243</v>
      </c>
      <c r="L3798" s="45"/>
      <c r="M3798" s="221" t="s">
        <v>19</v>
      </c>
      <c r="N3798" s="222" t="s">
        <v>40</v>
      </c>
      <c r="O3798" s="85"/>
      <c r="P3798" s="223">
        <f>O3798*H3798</f>
        <v>0</v>
      </c>
      <c r="Q3798" s="223">
        <v>0</v>
      </c>
      <c r="R3798" s="223">
        <f>Q3798*H3798</f>
        <v>0</v>
      </c>
      <c r="S3798" s="223">
        <v>0</v>
      </c>
      <c r="T3798" s="224">
        <f>S3798*H3798</f>
        <v>0</v>
      </c>
      <c r="U3798" s="39"/>
      <c r="V3798" s="39"/>
      <c r="W3798" s="39"/>
      <c r="X3798" s="39"/>
      <c r="Y3798" s="39"/>
      <c r="Z3798" s="39"/>
      <c r="AA3798" s="39"/>
      <c r="AB3798" s="39"/>
      <c r="AC3798" s="39"/>
      <c r="AD3798" s="39"/>
      <c r="AE3798" s="39"/>
      <c r="AR3798" s="225" t="s">
        <v>295</v>
      </c>
      <c r="AT3798" s="225" t="s">
        <v>240</v>
      </c>
      <c r="AU3798" s="225" t="s">
        <v>78</v>
      </c>
      <c r="AY3798" s="18" t="s">
        <v>238</v>
      </c>
      <c r="BE3798" s="226">
        <f>IF(N3798="základní",J3798,0)</f>
        <v>0</v>
      </c>
      <c r="BF3798" s="226">
        <f>IF(N3798="snížená",J3798,0)</f>
        <v>0</v>
      </c>
      <c r="BG3798" s="226">
        <f>IF(N3798="zákl. přenesená",J3798,0)</f>
        <v>0</v>
      </c>
      <c r="BH3798" s="226">
        <f>IF(N3798="sníž. přenesená",J3798,0)</f>
        <v>0</v>
      </c>
      <c r="BI3798" s="226">
        <f>IF(N3798="nulová",J3798,0)</f>
        <v>0</v>
      </c>
      <c r="BJ3798" s="18" t="s">
        <v>76</v>
      </c>
      <c r="BK3798" s="226">
        <f>ROUND(I3798*H3798,2)</f>
        <v>0</v>
      </c>
      <c r="BL3798" s="18" t="s">
        <v>295</v>
      </c>
      <c r="BM3798" s="225" t="s">
        <v>3204</v>
      </c>
    </row>
    <row r="3799" s="2" customFormat="1">
      <c r="A3799" s="39"/>
      <c r="B3799" s="40"/>
      <c r="C3799" s="41"/>
      <c r="D3799" s="227" t="s">
        <v>245</v>
      </c>
      <c r="E3799" s="41"/>
      <c r="F3799" s="228" t="s">
        <v>3203</v>
      </c>
      <c r="G3799" s="41"/>
      <c r="H3799" s="41"/>
      <c r="I3799" s="229"/>
      <c r="J3799" s="41"/>
      <c r="K3799" s="41"/>
      <c r="L3799" s="45"/>
      <c r="M3799" s="230"/>
      <c r="N3799" s="231"/>
      <c r="O3799" s="85"/>
      <c r="P3799" s="85"/>
      <c r="Q3799" s="85"/>
      <c r="R3799" s="85"/>
      <c r="S3799" s="85"/>
      <c r="T3799" s="86"/>
      <c r="U3799" s="39"/>
      <c r="V3799" s="39"/>
      <c r="W3799" s="39"/>
      <c r="X3799" s="39"/>
      <c r="Y3799" s="39"/>
      <c r="Z3799" s="39"/>
      <c r="AA3799" s="39"/>
      <c r="AB3799" s="39"/>
      <c r="AC3799" s="39"/>
      <c r="AD3799" s="39"/>
      <c r="AE3799" s="39"/>
      <c r="AT3799" s="18" t="s">
        <v>245</v>
      </c>
      <c r="AU3799" s="18" t="s">
        <v>78</v>
      </c>
    </row>
    <row r="3800" s="2" customFormat="1">
      <c r="A3800" s="39"/>
      <c r="B3800" s="40"/>
      <c r="C3800" s="41"/>
      <c r="D3800" s="232" t="s">
        <v>246</v>
      </c>
      <c r="E3800" s="41"/>
      <c r="F3800" s="233" t="s">
        <v>3205</v>
      </c>
      <c r="G3800" s="41"/>
      <c r="H3800" s="41"/>
      <c r="I3800" s="229"/>
      <c r="J3800" s="41"/>
      <c r="K3800" s="41"/>
      <c r="L3800" s="45"/>
      <c r="M3800" s="230"/>
      <c r="N3800" s="231"/>
      <c r="O3800" s="85"/>
      <c r="P3800" s="85"/>
      <c r="Q3800" s="85"/>
      <c r="R3800" s="85"/>
      <c r="S3800" s="85"/>
      <c r="T3800" s="86"/>
      <c r="U3800" s="39"/>
      <c r="V3800" s="39"/>
      <c r="W3800" s="39"/>
      <c r="X3800" s="39"/>
      <c r="Y3800" s="39"/>
      <c r="Z3800" s="39"/>
      <c r="AA3800" s="39"/>
      <c r="AB3800" s="39"/>
      <c r="AC3800" s="39"/>
      <c r="AD3800" s="39"/>
      <c r="AE3800" s="39"/>
      <c r="AT3800" s="18" t="s">
        <v>246</v>
      </c>
      <c r="AU3800" s="18" t="s">
        <v>78</v>
      </c>
    </row>
    <row r="3801" s="2" customFormat="1" ht="24.15" customHeight="1">
      <c r="A3801" s="39"/>
      <c r="B3801" s="40"/>
      <c r="C3801" s="214" t="s">
        <v>2608</v>
      </c>
      <c r="D3801" s="214" t="s">
        <v>240</v>
      </c>
      <c r="E3801" s="215" t="s">
        <v>3206</v>
      </c>
      <c r="F3801" s="216" t="s">
        <v>3207</v>
      </c>
      <c r="G3801" s="217" t="s">
        <v>384</v>
      </c>
      <c r="H3801" s="218">
        <v>2.464</v>
      </c>
      <c r="I3801" s="219"/>
      <c r="J3801" s="220">
        <f>ROUND(I3801*H3801,2)</f>
        <v>0</v>
      </c>
      <c r="K3801" s="216" t="s">
        <v>243</v>
      </c>
      <c r="L3801" s="45"/>
      <c r="M3801" s="221" t="s">
        <v>19</v>
      </c>
      <c r="N3801" s="222" t="s">
        <v>40</v>
      </c>
      <c r="O3801" s="85"/>
      <c r="P3801" s="223">
        <f>O3801*H3801</f>
        <v>0</v>
      </c>
      <c r="Q3801" s="223">
        <v>0</v>
      </c>
      <c r="R3801" s="223">
        <f>Q3801*H3801</f>
        <v>0</v>
      </c>
      <c r="S3801" s="223">
        <v>0</v>
      </c>
      <c r="T3801" s="224">
        <f>S3801*H3801</f>
        <v>0</v>
      </c>
      <c r="U3801" s="39"/>
      <c r="V3801" s="39"/>
      <c r="W3801" s="39"/>
      <c r="X3801" s="39"/>
      <c r="Y3801" s="39"/>
      <c r="Z3801" s="39"/>
      <c r="AA3801" s="39"/>
      <c r="AB3801" s="39"/>
      <c r="AC3801" s="39"/>
      <c r="AD3801" s="39"/>
      <c r="AE3801" s="39"/>
      <c r="AR3801" s="225" t="s">
        <v>295</v>
      </c>
      <c r="AT3801" s="225" t="s">
        <v>240</v>
      </c>
      <c r="AU3801" s="225" t="s">
        <v>78</v>
      </c>
      <c r="AY3801" s="18" t="s">
        <v>238</v>
      </c>
      <c r="BE3801" s="226">
        <f>IF(N3801="základní",J3801,0)</f>
        <v>0</v>
      </c>
      <c r="BF3801" s="226">
        <f>IF(N3801="snížená",J3801,0)</f>
        <v>0</v>
      </c>
      <c r="BG3801" s="226">
        <f>IF(N3801="zákl. přenesená",J3801,0)</f>
        <v>0</v>
      </c>
      <c r="BH3801" s="226">
        <f>IF(N3801="sníž. přenesená",J3801,0)</f>
        <v>0</v>
      </c>
      <c r="BI3801" s="226">
        <f>IF(N3801="nulová",J3801,0)</f>
        <v>0</v>
      </c>
      <c r="BJ3801" s="18" t="s">
        <v>76</v>
      </c>
      <c r="BK3801" s="226">
        <f>ROUND(I3801*H3801,2)</f>
        <v>0</v>
      </c>
      <c r="BL3801" s="18" t="s">
        <v>295</v>
      </c>
      <c r="BM3801" s="225" t="s">
        <v>3208</v>
      </c>
    </row>
    <row r="3802" s="2" customFormat="1">
      <c r="A3802" s="39"/>
      <c r="B3802" s="40"/>
      <c r="C3802" s="41"/>
      <c r="D3802" s="227" t="s">
        <v>245</v>
      </c>
      <c r="E3802" s="41"/>
      <c r="F3802" s="228" t="s">
        <v>3207</v>
      </c>
      <c r="G3802" s="41"/>
      <c r="H3802" s="41"/>
      <c r="I3802" s="229"/>
      <c r="J3802" s="41"/>
      <c r="K3802" s="41"/>
      <c r="L3802" s="45"/>
      <c r="M3802" s="230"/>
      <c r="N3802" s="231"/>
      <c r="O3802" s="85"/>
      <c r="P3802" s="85"/>
      <c r="Q3802" s="85"/>
      <c r="R3802" s="85"/>
      <c r="S3802" s="85"/>
      <c r="T3802" s="86"/>
      <c r="U3802" s="39"/>
      <c r="V3802" s="39"/>
      <c r="W3802" s="39"/>
      <c r="X3802" s="39"/>
      <c r="Y3802" s="39"/>
      <c r="Z3802" s="39"/>
      <c r="AA3802" s="39"/>
      <c r="AB3802" s="39"/>
      <c r="AC3802" s="39"/>
      <c r="AD3802" s="39"/>
      <c r="AE3802" s="39"/>
      <c r="AT3802" s="18" t="s">
        <v>245</v>
      </c>
      <c r="AU3802" s="18" t="s">
        <v>78</v>
      </c>
    </row>
    <row r="3803" s="2" customFormat="1">
      <c r="A3803" s="39"/>
      <c r="B3803" s="40"/>
      <c r="C3803" s="41"/>
      <c r="D3803" s="232" t="s">
        <v>246</v>
      </c>
      <c r="E3803" s="41"/>
      <c r="F3803" s="233" t="s">
        <v>3209</v>
      </c>
      <c r="G3803" s="41"/>
      <c r="H3803" s="41"/>
      <c r="I3803" s="229"/>
      <c r="J3803" s="41"/>
      <c r="K3803" s="41"/>
      <c r="L3803" s="45"/>
      <c r="M3803" s="230"/>
      <c r="N3803" s="231"/>
      <c r="O3803" s="85"/>
      <c r="P3803" s="85"/>
      <c r="Q3803" s="85"/>
      <c r="R3803" s="85"/>
      <c r="S3803" s="85"/>
      <c r="T3803" s="86"/>
      <c r="U3803" s="39"/>
      <c r="V3803" s="39"/>
      <c r="W3803" s="39"/>
      <c r="X3803" s="39"/>
      <c r="Y3803" s="39"/>
      <c r="Z3803" s="39"/>
      <c r="AA3803" s="39"/>
      <c r="AB3803" s="39"/>
      <c r="AC3803" s="39"/>
      <c r="AD3803" s="39"/>
      <c r="AE3803" s="39"/>
      <c r="AT3803" s="18" t="s">
        <v>246</v>
      </c>
      <c r="AU3803" s="18" t="s">
        <v>78</v>
      </c>
    </row>
    <row r="3804" s="12" customFormat="1" ht="22.8" customHeight="1">
      <c r="A3804" s="12"/>
      <c r="B3804" s="198"/>
      <c r="C3804" s="199"/>
      <c r="D3804" s="200" t="s">
        <v>68</v>
      </c>
      <c r="E3804" s="212" t="s">
        <v>3210</v>
      </c>
      <c r="F3804" s="212" t="s">
        <v>3211</v>
      </c>
      <c r="G3804" s="199"/>
      <c r="H3804" s="199"/>
      <c r="I3804" s="202"/>
      <c r="J3804" s="213">
        <f>BK3804</f>
        <v>0</v>
      </c>
      <c r="K3804" s="199"/>
      <c r="L3804" s="204"/>
      <c r="M3804" s="205"/>
      <c r="N3804" s="206"/>
      <c r="O3804" s="206"/>
      <c r="P3804" s="207">
        <f>SUM(P3805:P4124)</f>
        <v>0</v>
      </c>
      <c r="Q3804" s="206"/>
      <c r="R3804" s="207">
        <f>SUM(R3805:R4124)</f>
        <v>6.1124149599999997</v>
      </c>
      <c r="S3804" s="206"/>
      <c r="T3804" s="208">
        <f>SUM(T3805:T4124)</f>
        <v>6.0089957399999996</v>
      </c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R3804" s="209" t="s">
        <v>78</v>
      </c>
      <c r="AT3804" s="210" t="s">
        <v>68</v>
      </c>
      <c r="AU3804" s="210" t="s">
        <v>76</v>
      </c>
      <c r="AY3804" s="209" t="s">
        <v>238</v>
      </c>
      <c r="BK3804" s="211">
        <f>SUM(BK3805:BK4124)</f>
        <v>0</v>
      </c>
    </row>
    <row r="3805" s="2" customFormat="1" ht="16.5" customHeight="1">
      <c r="A3805" s="39"/>
      <c r="B3805" s="40"/>
      <c r="C3805" s="214" t="s">
        <v>3212</v>
      </c>
      <c r="D3805" s="214" t="s">
        <v>240</v>
      </c>
      <c r="E3805" s="215" t="s">
        <v>3213</v>
      </c>
      <c r="F3805" s="216" t="s">
        <v>3214</v>
      </c>
      <c r="G3805" s="217" t="s">
        <v>112</v>
      </c>
      <c r="H3805" s="218">
        <v>276.92399999999998</v>
      </c>
      <c r="I3805" s="219"/>
      <c r="J3805" s="220">
        <f>ROUND(I3805*H3805,2)</f>
        <v>0</v>
      </c>
      <c r="K3805" s="216" t="s">
        <v>243</v>
      </c>
      <c r="L3805" s="45"/>
      <c r="M3805" s="221" t="s">
        <v>19</v>
      </c>
      <c r="N3805" s="222" t="s">
        <v>40</v>
      </c>
      <c r="O3805" s="85"/>
      <c r="P3805" s="223">
        <f>O3805*H3805</f>
        <v>0</v>
      </c>
      <c r="Q3805" s="223">
        <v>0</v>
      </c>
      <c r="R3805" s="223">
        <f>Q3805*H3805</f>
        <v>0</v>
      </c>
      <c r="S3805" s="223">
        <v>0</v>
      </c>
      <c r="T3805" s="224">
        <f>S3805*H3805</f>
        <v>0</v>
      </c>
      <c r="U3805" s="39"/>
      <c r="V3805" s="39"/>
      <c r="W3805" s="39"/>
      <c r="X3805" s="39"/>
      <c r="Y3805" s="39"/>
      <c r="Z3805" s="39"/>
      <c r="AA3805" s="39"/>
      <c r="AB3805" s="39"/>
      <c r="AC3805" s="39"/>
      <c r="AD3805" s="39"/>
      <c r="AE3805" s="39"/>
      <c r="AR3805" s="225" t="s">
        <v>295</v>
      </c>
      <c r="AT3805" s="225" t="s">
        <v>240</v>
      </c>
      <c r="AU3805" s="225" t="s">
        <v>78</v>
      </c>
      <c r="AY3805" s="18" t="s">
        <v>238</v>
      </c>
      <c r="BE3805" s="226">
        <f>IF(N3805="základní",J3805,0)</f>
        <v>0</v>
      </c>
      <c r="BF3805" s="226">
        <f>IF(N3805="snížená",J3805,0)</f>
        <v>0</v>
      </c>
      <c r="BG3805" s="226">
        <f>IF(N3805="zákl. přenesená",J3805,0)</f>
        <v>0</v>
      </c>
      <c r="BH3805" s="226">
        <f>IF(N3805="sníž. přenesená",J3805,0)</f>
        <v>0</v>
      </c>
      <c r="BI3805" s="226">
        <f>IF(N3805="nulová",J3805,0)</f>
        <v>0</v>
      </c>
      <c r="BJ3805" s="18" t="s">
        <v>76</v>
      </c>
      <c r="BK3805" s="226">
        <f>ROUND(I3805*H3805,2)</f>
        <v>0</v>
      </c>
      <c r="BL3805" s="18" t="s">
        <v>295</v>
      </c>
      <c r="BM3805" s="225" t="s">
        <v>3215</v>
      </c>
    </row>
    <row r="3806" s="2" customFormat="1">
      <c r="A3806" s="39"/>
      <c r="B3806" s="40"/>
      <c r="C3806" s="41"/>
      <c r="D3806" s="227" t="s">
        <v>245</v>
      </c>
      <c r="E3806" s="41"/>
      <c r="F3806" s="228" t="s">
        <v>3214</v>
      </c>
      <c r="G3806" s="41"/>
      <c r="H3806" s="41"/>
      <c r="I3806" s="229"/>
      <c r="J3806" s="41"/>
      <c r="K3806" s="41"/>
      <c r="L3806" s="45"/>
      <c r="M3806" s="230"/>
      <c r="N3806" s="231"/>
      <c r="O3806" s="85"/>
      <c r="P3806" s="85"/>
      <c r="Q3806" s="85"/>
      <c r="R3806" s="85"/>
      <c r="S3806" s="85"/>
      <c r="T3806" s="86"/>
      <c r="U3806" s="39"/>
      <c r="V3806" s="39"/>
      <c r="W3806" s="39"/>
      <c r="X3806" s="39"/>
      <c r="Y3806" s="39"/>
      <c r="Z3806" s="39"/>
      <c r="AA3806" s="39"/>
      <c r="AB3806" s="39"/>
      <c r="AC3806" s="39"/>
      <c r="AD3806" s="39"/>
      <c r="AE3806" s="39"/>
      <c r="AT3806" s="18" t="s">
        <v>245</v>
      </c>
      <c r="AU3806" s="18" t="s">
        <v>78</v>
      </c>
    </row>
    <row r="3807" s="2" customFormat="1">
      <c r="A3807" s="39"/>
      <c r="B3807" s="40"/>
      <c r="C3807" s="41"/>
      <c r="D3807" s="232" t="s">
        <v>246</v>
      </c>
      <c r="E3807" s="41"/>
      <c r="F3807" s="233" t="s">
        <v>3216</v>
      </c>
      <c r="G3807" s="41"/>
      <c r="H3807" s="41"/>
      <c r="I3807" s="229"/>
      <c r="J3807" s="41"/>
      <c r="K3807" s="41"/>
      <c r="L3807" s="45"/>
      <c r="M3807" s="230"/>
      <c r="N3807" s="231"/>
      <c r="O3807" s="85"/>
      <c r="P3807" s="85"/>
      <c r="Q3807" s="85"/>
      <c r="R3807" s="85"/>
      <c r="S3807" s="85"/>
      <c r="T3807" s="86"/>
      <c r="U3807" s="39"/>
      <c r="V3807" s="39"/>
      <c r="W3807" s="39"/>
      <c r="X3807" s="39"/>
      <c r="Y3807" s="39"/>
      <c r="Z3807" s="39"/>
      <c r="AA3807" s="39"/>
      <c r="AB3807" s="39"/>
      <c r="AC3807" s="39"/>
      <c r="AD3807" s="39"/>
      <c r="AE3807" s="39"/>
      <c r="AT3807" s="18" t="s">
        <v>246</v>
      </c>
      <c r="AU3807" s="18" t="s">
        <v>78</v>
      </c>
    </row>
    <row r="3808" s="13" customFormat="1">
      <c r="A3808" s="13"/>
      <c r="B3808" s="234"/>
      <c r="C3808" s="235"/>
      <c r="D3808" s="227" t="s">
        <v>248</v>
      </c>
      <c r="E3808" s="236" t="s">
        <v>19</v>
      </c>
      <c r="F3808" s="237" t="s">
        <v>341</v>
      </c>
      <c r="G3808" s="235"/>
      <c r="H3808" s="236" t="s">
        <v>19</v>
      </c>
      <c r="I3808" s="238"/>
      <c r="J3808" s="235"/>
      <c r="K3808" s="235"/>
      <c r="L3808" s="239"/>
      <c r="M3808" s="240"/>
      <c r="N3808" s="241"/>
      <c r="O3808" s="241"/>
      <c r="P3808" s="241"/>
      <c r="Q3808" s="241"/>
      <c r="R3808" s="241"/>
      <c r="S3808" s="241"/>
      <c r="T3808" s="242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3" t="s">
        <v>248</v>
      </c>
      <c r="AU3808" s="243" t="s">
        <v>78</v>
      </c>
      <c r="AV3808" s="13" t="s">
        <v>76</v>
      </c>
      <c r="AW3808" s="13" t="s">
        <v>32</v>
      </c>
      <c r="AX3808" s="13" t="s">
        <v>69</v>
      </c>
      <c r="AY3808" s="243" t="s">
        <v>238</v>
      </c>
    </row>
    <row r="3809" s="14" customFormat="1">
      <c r="A3809" s="14"/>
      <c r="B3809" s="244"/>
      <c r="C3809" s="245"/>
      <c r="D3809" s="227" t="s">
        <v>248</v>
      </c>
      <c r="E3809" s="246" t="s">
        <v>19</v>
      </c>
      <c r="F3809" s="247" t="s">
        <v>3217</v>
      </c>
      <c r="G3809" s="245"/>
      <c r="H3809" s="248">
        <v>12.792</v>
      </c>
      <c r="I3809" s="249"/>
      <c r="J3809" s="245"/>
      <c r="K3809" s="245"/>
      <c r="L3809" s="250"/>
      <c r="M3809" s="251"/>
      <c r="N3809" s="252"/>
      <c r="O3809" s="252"/>
      <c r="P3809" s="252"/>
      <c r="Q3809" s="252"/>
      <c r="R3809" s="252"/>
      <c r="S3809" s="252"/>
      <c r="T3809" s="253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4" t="s">
        <v>248</v>
      </c>
      <c r="AU3809" s="254" t="s">
        <v>78</v>
      </c>
      <c r="AV3809" s="14" t="s">
        <v>78</v>
      </c>
      <c r="AW3809" s="14" t="s">
        <v>32</v>
      </c>
      <c r="AX3809" s="14" t="s">
        <v>69</v>
      </c>
      <c r="AY3809" s="254" t="s">
        <v>238</v>
      </c>
    </row>
    <row r="3810" s="14" customFormat="1">
      <c r="A3810" s="14"/>
      <c r="B3810" s="244"/>
      <c r="C3810" s="245"/>
      <c r="D3810" s="227" t="s">
        <v>248</v>
      </c>
      <c r="E3810" s="246" t="s">
        <v>19</v>
      </c>
      <c r="F3810" s="247" t="s">
        <v>3218</v>
      </c>
      <c r="G3810" s="245"/>
      <c r="H3810" s="248">
        <v>11.302</v>
      </c>
      <c r="I3810" s="249"/>
      <c r="J3810" s="245"/>
      <c r="K3810" s="245"/>
      <c r="L3810" s="250"/>
      <c r="M3810" s="251"/>
      <c r="N3810" s="252"/>
      <c r="O3810" s="252"/>
      <c r="P3810" s="252"/>
      <c r="Q3810" s="252"/>
      <c r="R3810" s="252"/>
      <c r="S3810" s="252"/>
      <c r="T3810" s="253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4" t="s">
        <v>248</v>
      </c>
      <c r="AU3810" s="254" t="s">
        <v>78</v>
      </c>
      <c r="AV3810" s="14" t="s">
        <v>78</v>
      </c>
      <c r="AW3810" s="14" t="s">
        <v>32</v>
      </c>
      <c r="AX3810" s="14" t="s">
        <v>69</v>
      </c>
      <c r="AY3810" s="254" t="s">
        <v>238</v>
      </c>
    </row>
    <row r="3811" s="14" customFormat="1">
      <c r="A3811" s="14"/>
      <c r="B3811" s="244"/>
      <c r="C3811" s="245"/>
      <c r="D3811" s="227" t="s">
        <v>248</v>
      </c>
      <c r="E3811" s="246" t="s">
        <v>19</v>
      </c>
      <c r="F3811" s="247" t="s">
        <v>3219</v>
      </c>
      <c r="G3811" s="245"/>
      <c r="H3811" s="248">
        <v>23.199999999999999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248</v>
      </c>
      <c r="AU3811" s="254" t="s">
        <v>78</v>
      </c>
      <c r="AV3811" s="14" t="s">
        <v>78</v>
      </c>
      <c r="AW3811" s="14" t="s">
        <v>32</v>
      </c>
      <c r="AX3811" s="14" t="s">
        <v>69</v>
      </c>
      <c r="AY3811" s="254" t="s">
        <v>238</v>
      </c>
    </row>
    <row r="3812" s="14" customFormat="1">
      <c r="A3812" s="14"/>
      <c r="B3812" s="244"/>
      <c r="C3812" s="245"/>
      <c r="D3812" s="227" t="s">
        <v>248</v>
      </c>
      <c r="E3812" s="246" t="s">
        <v>19</v>
      </c>
      <c r="F3812" s="247" t="s">
        <v>3220</v>
      </c>
      <c r="G3812" s="245"/>
      <c r="H3812" s="248">
        <v>8</v>
      </c>
      <c r="I3812" s="249"/>
      <c r="J3812" s="245"/>
      <c r="K3812" s="245"/>
      <c r="L3812" s="250"/>
      <c r="M3812" s="251"/>
      <c r="N3812" s="252"/>
      <c r="O3812" s="252"/>
      <c r="P3812" s="252"/>
      <c r="Q3812" s="252"/>
      <c r="R3812" s="252"/>
      <c r="S3812" s="252"/>
      <c r="T3812" s="253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4" t="s">
        <v>248</v>
      </c>
      <c r="AU3812" s="254" t="s">
        <v>78</v>
      </c>
      <c r="AV3812" s="14" t="s">
        <v>78</v>
      </c>
      <c r="AW3812" s="14" t="s">
        <v>32</v>
      </c>
      <c r="AX3812" s="14" t="s">
        <v>69</v>
      </c>
      <c r="AY3812" s="254" t="s">
        <v>238</v>
      </c>
    </row>
    <row r="3813" s="14" customFormat="1">
      <c r="A3813" s="14"/>
      <c r="B3813" s="244"/>
      <c r="C3813" s="245"/>
      <c r="D3813" s="227" t="s">
        <v>248</v>
      </c>
      <c r="E3813" s="246" t="s">
        <v>19</v>
      </c>
      <c r="F3813" s="247" t="s">
        <v>3221</v>
      </c>
      <c r="G3813" s="245"/>
      <c r="H3813" s="248">
        <v>22.32</v>
      </c>
      <c r="I3813" s="249"/>
      <c r="J3813" s="245"/>
      <c r="K3813" s="245"/>
      <c r="L3813" s="250"/>
      <c r="M3813" s="251"/>
      <c r="N3813" s="252"/>
      <c r="O3813" s="252"/>
      <c r="P3813" s="252"/>
      <c r="Q3813" s="252"/>
      <c r="R3813" s="252"/>
      <c r="S3813" s="252"/>
      <c r="T3813" s="253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4" t="s">
        <v>248</v>
      </c>
      <c r="AU3813" s="254" t="s">
        <v>78</v>
      </c>
      <c r="AV3813" s="14" t="s">
        <v>78</v>
      </c>
      <c r="AW3813" s="14" t="s">
        <v>32</v>
      </c>
      <c r="AX3813" s="14" t="s">
        <v>69</v>
      </c>
      <c r="AY3813" s="254" t="s">
        <v>238</v>
      </c>
    </row>
    <row r="3814" s="14" customFormat="1">
      <c r="A3814" s="14"/>
      <c r="B3814" s="244"/>
      <c r="C3814" s="245"/>
      <c r="D3814" s="227" t="s">
        <v>248</v>
      </c>
      <c r="E3814" s="246" t="s">
        <v>19</v>
      </c>
      <c r="F3814" s="247" t="s">
        <v>3222</v>
      </c>
      <c r="G3814" s="245"/>
      <c r="H3814" s="248">
        <v>9.5199999999999996</v>
      </c>
      <c r="I3814" s="249"/>
      <c r="J3814" s="245"/>
      <c r="K3814" s="245"/>
      <c r="L3814" s="250"/>
      <c r="M3814" s="251"/>
      <c r="N3814" s="252"/>
      <c r="O3814" s="252"/>
      <c r="P3814" s="252"/>
      <c r="Q3814" s="252"/>
      <c r="R3814" s="252"/>
      <c r="S3814" s="252"/>
      <c r="T3814" s="253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4" t="s">
        <v>248</v>
      </c>
      <c r="AU3814" s="254" t="s">
        <v>78</v>
      </c>
      <c r="AV3814" s="14" t="s">
        <v>78</v>
      </c>
      <c r="AW3814" s="14" t="s">
        <v>32</v>
      </c>
      <c r="AX3814" s="14" t="s">
        <v>69</v>
      </c>
      <c r="AY3814" s="254" t="s">
        <v>238</v>
      </c>
    </row>
    <row r="3815" s="14" customFormat="1">
      <c r="A3815" s="14"/>
      <c r="B3815" s="244"/>
      <c r="C3815" s="245"/>
      <c r="D3815" s="227" t="s">
        <v>248</v>
      </c>
      <c r="E3815" s="246" t="s">
        <v>19</v>
      </c>
      <c r="F3815" s="247" t="s">
        <v>3223</v>
      </c>
      <c r="G3815" s="245"/>
      <c r="H3815" s="248">
        <v>7.7999999999999998</v>
      </c>
      <c r="I3815" s="249"/>
      <c r="J3815" s="245"/>
      <c r="K3815" s="245"/>
      <c r="L3815" s="250"/>
      <c r="M3815" s="251"/>
      <c r="N3815" s="252"/>
      <c r="O3815" s="252"/>
      <c r="P3815" s="252"/>
      <c r="Q3815" s="252"/>
      <c r="R3815" s="252"/>
      <c r="S3815" s="252"/>
      <c r="T3815" s="253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4" t="s">
        <v>248</v>
      </c>
      <c r="AU3815" s="254" t="s">
        <v>78</v>
      </c>
      <c r="AV3815" s="14" t="s">
        <v>78</v>
      </c>
      <c r="AW3815" s="14" t="s">
        <v>32</v>
      </c>
      <c r="AX3815" s="14" t="s">
        <v>69</v>
      </c>
      <c r="AY3815" s="254" t="s">
        <v>238</v>
      </c>
    </row>
    <row r="3816" s="14" customFormat="1">
      <c r="A3816" s="14"/>
      <c r="B3816" s="244"/>
      <c r="C3816" s="245"/>
      <c r="D3816" s="227" t="s">
        <v>248</v>
      </c>
      <c r="E3816" s="246" t="s">
        <v>19</v>
      </c>
      <c r="F3816" s="247" t="s">
        <v>3224</v>
      </c>
      <c r="G3816" s="245"/>
      <c r="H3816" s="248">
        <v>14.18</v>
      </c>
      <c r="I3816" s="249"/>
      <c r="J3816" s="245"/>
      <c r="K3816" s="245"/>
      <c r="L3816" s="250"/>
      <c r="M3816" s="251"/>
      <c r="N3816" s="252"/>
      <c r="O3816" s="252"/>
      <c r="P3816" s="252"/>
      <c r="Q3816" s="252"/>
      <c r="R3816" s="252"/>
      <c r="S3816" s="252"/>
      <c r="T3816" s="253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4" t="s">
        <v>248</v>
      </c>
      <c r="AU3816" s="254" t="s">
        <v>78</v>
      </c>
      <c r="AV3816" s="14" t="s">
        <v>78</v>
      </c>
      <c r="AW3816" s="14" t="s">
        <v>32</v>
      </c>
      <c r="AX3816" s="14" t="s">
        <v>69</v>
      </c>
      <c r="AY3816" s="254" t="s">
        <v>238</v>
      </c>
    </row>
    <row r="3817" s="14" customFormat="1">
      <c r="A3817" s="14"/>
      <c r="B3817" s="244"/>
      <c r="C3817" s="245"/>
      <c r="D3817" s="227" t="s">
        <v>248</v>
      </c>
      <c r="E3817" s="246" t="s">
        <v>19</v>
      </c>
      <c r="F3817" s="247" t="s">
        <v>3225</v>
      </c>
      <c r="G3817" s="245"/>
      <c r="H3817" s="248">
        <v>4.7999999999999998</v>
      </c>
      <c r="I3817" s="249"/>
      <c r="J3817" s="245"/>
      <c r="K3817" s="245"/>
      <c r="L3817" s="250"/>
      <c r="M3817" s="251"/>
      <c r="N3817" s="252"/>
      <c r="O3817" s="252"/>
      <c r="P3817" s="252"/>
      <c r="Q3817" s="252"/>
      <c r="R3817" s="252"/>
      <c r="S3817" s="252"/>
      <c r="T3817" s="253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4" t="s">
        <v>248</v>
      </c>
      <c r="AU3817" s="254" t="s">
        <v>78</v>
      </c>
      <c r="AV3817" s="14" t="s">
        <v>78</v>
      </c>
      <c r="AW3817" s="14" t="s">
        <v>32</v>
      </c>
      <c r="AX3817" s="14" t="s">
        <v>69</v>
      </c>
      <c r="AY3817" s="254" t="s">
        <v>238</v>
      </c>
    </row>
    <row r="3818" s="14" customFormat="1">
      <c r="A3818" s="14"/>
      <c r="B3818" s="244"/>
      <c r="C3818" s="245"/>
      <c r="D3818" s="227" t="s">
        <v>248</v>
      </c>
      <c r="E3818" s="246" t="s">
        <v>19</v>
      </c>
      <c r="F3818" s="247" t="s">
        <v>3226</v>
      </c>
      <c r="G3818" s="245"/>
      <c r="H3818" s="248">
        <v>22.393999999999998</v>
      </c>
      <c r="I3818" s="249"/>
      <c r="J3818" s="245"/>
      <c r="K3818" s="245"/>
      <c r="L3818" s="250"/>
      <c r="M3818" s="251"/>
      <c r="N3818" s="252"/>
      <c r="O3818" s="252"/>
      <c r="P3818" s="252"/>
      <c r="Q3818" s="252"/>
      <c r="R3818" s="252"/>
      <c r="S3818" s="252"/>
      <c r="T3818" s="253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4" t="s">
        <v>248</v>
      </c>
      <c r="AU3818" s="254" t="s">
        <v>78</v>
      </c>
      <c r="AV3818" s="14" t="s">
        <v>78</v>
      </c>
      <c r="AW3818" s="14" t="s">
        <v>32</v>
      </c>
      <c r="AX3818" s="14" t="s">
        <v>69</v>
      </c>
      <c r="AY3818" s="254" t="s">
        <v>238</v>
      </c>
    </row>
    <row r="3819" s="14" customFormat="1">
      <c r="A3819" s="14"/>
      <c r="B3819" s="244"/>
      <c r="C3819" s="245"/>
      <c r="D3819" s="227" t="s">
        <v>248</v>
      </c>
      <c r="E3819" s="246" t="s">
        <v>19</v>
      </c>
      <c r="F3819" s="247" t="s">
        <v>3227</v>
      </c>
      <c r="G3819" s="245"/>
      <c r="H3819" s="248">
        <v>3.5</v>
      </c>
      <c r="I3819" s="249"/>
      <c r="J3819" s="245"/>
      <c r="K3819" s="245"/>
      <c r="L3819" s="250"/>
      <c r="M3819" s="251"/>
      <c r="N3819" s="252"/>
      <c r="O3819" s="252"/>
      <c r="P3819" s="252"/>
      <c r="Q3819" s="252"/>
      <c r="R3819" s="252"/>
      <c r="S3819" s="252"/>
      <c r="T3819" s="253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4" t="s">
        <v>248</v>
      </c>
      <c r="AU3819" s="254" t="s">
        <v>78</v>
      </c>
      <c r="AV3819" s="14" t="s">
        <v>78</v>
      </c>
      <c r="AW3819" s="14" t="s">
        <v>32</v>
      </c>
      <c r="AX3819" s="14" t="s">
        <v>69</v>
      </c>
      <c r="AY3819" s="254" t="s">
        <v>238</v>
      </c>
    </row>
    <row r="3820" s="16" customFormat="1">
      <c r="A3820" s="16"/>
      <c r="B3820" s="266"/>
      <c r="C3820" s="267"/>
      <c r="D3820" s="227" t="s">
        <v>248</v>
      </c>
      <c r="E3820" s="268" t="s">
        <v>19</v>
      </c>
      <c r="F3820" s="269" t="s">
        <v>264</v>
      </c>
      <c r="G3820" s="267"/>
      <c r="H3820" s="270">
        <v>139.80799999999999</v>
      </c>
      <c r="I3820" s="271"/>
      <c r="J3820" s="267"/>
      <c r="K3820" s="267"/>
      <c r="L3820" s="272"/>
      <c r="M3820" s="273"/>
      <c r="N3820" s="274"/>
      <c r="O3820" s="274"/>
      <c r="P3820" s="274"/>
      <c r="Q3820" s="274"/>
      <c r="R3820" s="274"/>
      <c r="S3820" s="274"/>
      <c r="T3820" s="275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T3820" s="276" t="s">
        <v>248</v>
      </c>
      <c r="AU3820" s="276" t="s">
        <v>78</v>
      </c>
      <c r="AV3820" s="16" t="s">
        <v>109</v>
      </c>
      <c r="AW3820" s="16" t="s">
        <v>32</v>
      </c>
      <c r="AX3820" s="16" t="s">
        <v>69</v>
      </c>
      <c r="AY3820" s="276" t="s">
        <v>238</v>
      </c>
    </row>
    <row r="3821" s="13" customFormat="1">
      <c r="A3821" s="13"/>
      <c r="B3821" s="234"/>
      <c r="C3821" s="235"/>
      <c r="D3821" s="227" t="s">
        <v>248</v>
      </c>
      <c r="E3821" s="236" t="s">
        <v>19</v>
      </c>
      <c r="F3821" s="237" t="s">
        <v>540</v>
      </c>
      <c r="G3821" s="235"/>
      <c r="H3821" s="236" t="s">
        <v>19</v>
      </c>
      <c r="I3821" s="238"/>
      <c r="J3821" s="235"/>
      <c r="K3821" s="235"/>
      <c r="L3821" s="239"/>
      <c r="M3821" s="240"/>
      <c r="N3821" s="241"/>
      <c r="O3821" s="241"/>
      <c r="P3821" s="241"/>
      <c r="Q3821" s="241"/>
      <c r="R3821" s="241"/>
      <c r="S3821" s="241"/>
      <c r="T3821" s="242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3" t="s">
        <v>248</v>
      </c>
      <c r="AU3821" s="243" t="s">
        <v>78</v>
      </c>
      <c r="AV3821" s="13" t="s">
        <v>76</v>
      </c>
      <c r="AW3821" s="13" t="s">
        <v>32</v>
      </c>
      <c r="AX3821" s="13" t="s">
        <v>69</v>
      </c>
      <c r="AY3821" s="243" t="s">
        <v>238</v>
      </c>
    </row>
    <row r="3822" s="14" customFormat="1">
      <c r="A3822" s="14"/>
      <c r="B3822" s="244"/>
      <c r="C3822" s="245"/>
      <c r="D3822" s="227" t="s">
        <v>248</v>
      </c>
      <c r="E3822" s="246" t="s">
        <v>19</v>
      </c>
      <c r="F3822" s="247" t="s">
        <v>3228</v>
      </c>
      <c r="G3822" s="245"/>
      <c r="H3822" s="248">
        <v>7.5199999999999996</v>
      </c>
      <c r="I3822" s="249"/>
      <c r="J3822" s="245"/>
      <c r="K3822" s="245"/>
      <c r="L3822" s="250"/>
      <c r="M3822" s="251"/>
      <c r="N3822" s="252"/>
      <c r="O3822" s="252"/>
      <c r="P3822" s="252"/>
      <c r="Q3822" s="252"/>
      <c r="R3822" s="252"/>
      <c r="S3822" s="252"/>
      <c r="T3822" s="253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4" t="s">
        <v>248</v>
      </c>
      <c r="AU3822" s="254" t="s">
        <v>78</v>
      </c>
      <c r="AV3822" s="14" t="s">
        <v>78</v>
      </c>
      <c r="AW3822" s="14" t="s">
        <v>32</v>
      </c>
      <c r="AX3822" s="14" t="s">
        <v>69</v>
      </c>
      <c r="AY3822" s="254" t="s">
        <v>238</v>
      </c>
    </row>
    <row r="3823" s="14" customFormat="1">
      <c r="A3823" s="14"/>
      <c r="B3823" s="244"/>
      <c r="C3823" s="245"/>
      <c r="D3823" s="227" t="s">
        <v>248</v>
      </c>
      <c r="E3823" s="246" t="s">
        <v>19</v>
      </c>
      <c r="F3823" s="247" t="s">
        <v>3229</v>
      </c>
      <c r="G3823" s="245"/>
      <c r="H3823" s="248">
        <v>9.1199999999999992</v>
      </c>
      <c r="I3823" s="249"/>
      <c r="J3823" s="245"/>
      <c r="K3823" s="245"/>
      <c r="L3823" s="250"/>
      <c r="M3823" s="251"/>
      <c r="N3823" s="252"/>
      <c r="O3823" s="252"/>
      <c r="P3823" s="252"/>
      <c r="Q3823" s="252"/>
      <c r="R3823" s="252"/>
      <c r="S3823" s="252"/>
      <c r="T3823" s="253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4" t="s">
        <v>248</v>
      </c>
      <c r="AU3823" s="254" t="s">
        <v>78</v>
      </c>
      <c r="AV3823" s="14" t="s">
        <v>78</v>
      </c>
      <c r="AW3823" s="14" t="s">
        <v>32</v>
      </c>
      <c r="AX3823" s="14" t="s">
        <v>69</v>
      </c>
      <c r="AY3823" s="254" t="s">
        <v>238</v>
      </c>
    </row>
    <row r="3824" s="14" customFormat="1">
      <c r="A3824" s="14"/>
      <c r="B3824" s="244"/>
      <c r="C3824" s="245"/>
      <c r="D3824" s="227" t="s">
        <v>248</v>
      </c>
      <c r="E3824" s="246" t="s">
        <v>19</v>
      </c>
      <c r="F3824" s="247" t="s">
        <v>3230</v>
      </c>
      <c r="G3824" s="245"/>
      <c r="H3824" s="248">
        <v>9</v>
      </c>
      <c r="I3824" s="249"/>
      <c r="J3824" s="245"/>
      <c r="K3824" s="245"/>
      <c r="L3824" s="250"/>
      <c r="M3824" s="251"/>
      <c r="N3824" s="252"/>
      <c r="O3824" s="252"/>
      <c r="P3824" s="252"/>
      <c r="Q3824" s="252"/>
      <c r="R3824" s="252"/>
      <c r="S3824" s="252"/>
      <c r="T3824" s="253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4" t="s">
        <v>248</v>
      </c>
      <c r="AU3824" s="254" t="s">
        <v>78</v>
      </c>
      <c r="AV3824" s="14" t="s">
        <v>78</v>
      </c>
      <c r="AW3824" s="14" t="s">
        <v>32</v>
      </c>
      <c r="AX3824" s="14" t="s">
        <v>69</v>
      </c>
      <c r="AY3824" s="254" t="s">
        <v>238</v>
      </c>
    </row>
    <row r="3825" s="14" customFormat="1">
      <c r="A3825" s="14"/>
      <c r="B3825" s="244"/>
      <c r="C3825" s="245"/>
      <c r="D3825" s="227" t="s">
        <v>248</v>
      </c>
      <c r="E3825" s="246" t="s">
        <v>19</v>
      </c>
      <c r="F3825" s="247" t="s">
        <v>3231</v>
      </c>
      <c r="G3825" s="245"/>
      <c r="H3825" s="248">
        <v>12.119999999999999</v>
      </c>
      <c r="I3825" s="249"/>
      <c r="J3825" s="245"/>
      <c r="K3825" s="245"/>
      <c r="L3825" s="250"/>
      <c r="M3825" s="251"/>
      <c r="N3825" s="252"/>
      <c r="O3825" s="252"/>
      <c r="P3825" s="252"/>
      <c r="Q3825" s="252"/>
      <c r="R3825" s="252"/>
      <c r="S3825" s="252"/>
      <c r="T3825" s="253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4" t="s">
        <v>248</v>
      </c>
      <c r="AU3825" s="254" t="s">
        <v>78</v>
      </c>
      <c r="AV3825" s="14" t="s">
        <v>78</v>
      </c>
      <c r="AW3825" s="14" t="s">
        <v>32</v>
      </c>
      <c r="AX3825" s="14" t="s">
        <v>69</v>
      </c>
      <c r="AY3825" s="254" t="s">
        <v>238</v>
      </c>
    </row>
    <row r="3826" s="14" customFormat="1">
      <c r="A3826" s="14"/>
      <c r="B3826" s="244"/>
      <c r="C3826" s="245"/>
      <c r="D3826" s="227" t="s">
        <v>248</v>
      </c>
      <c r="E3826" s="246" t="s">
        <v>19</v>
      </c>
      <c r="F3826" s="247" t="s">
        <v>3232</v>
      </c>
      <c r="G3826" s="245"/>
      <c r="H3826" s="248">
        <v>5.5199999999999996</v>
      </c>
      <c r="I3826" s="249"/>
      <c r="J3826" s="245"/>
      <c r="K3826" s="245"/>
      <c r="L3826" s="250"/>
      <c r="M3826" s="251"/>
      <c r="N3826" s="252"/>
      <c r="O3826" s="252"/>
      <c r="P3826" s="252"/>
      <c r="Q3826" s="252"/>
      <c r="R3826" s="252"/>
      <c r="S3826" s="252"/>
      <c r="T3826" s="253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4" t="s">
        <v>248</v>
      </c>
      <c r="AU3826" s="254" t="s">
        <v>78</v>
      </c>
      <c r="AV3826" s="14" t="s">
        <v>78</v>
      </c>
      <c r="AW3826" s="14" t="s">
        <v>32</v>
      </c>
      <c r="AX3826" s="14" t="s">
        <v>69</v>
      </c>
      <c r="AY3826" s="254" t="s">
        <v>238</v>
      </c>
    </row>
    <row r="3827" s="14" customFormat="1">
      <c r="A3827" s="14"/>
      <c r="B3827" s="244"/>
      <c r="C3827" s="245"/>
      <c r="D3827" s="227" t="s">
        <v>248</v>
      </c>
      <c r="E3827" s="246" t="s">
        <v>19</v>
      </c>
      <c r="F3827" s="247" t="s">
        <v>3233</v>
      </c>
      <c r="G3827" s="245"/>
      <c r="H3827" s="248">
        <v>9.1199999999999992</v>
      </c>
      <c r="I3827" s="249"/>
      <c r="J3827" s="245"/>
      <c r="K3827" s="245"/>
      <c r="L3827" s="250"/>
      <c r="M3827" s="251"/>
      <c r="N3827" s="252"/>
      <c r="O3827" s="252"/>
      <c r="P3827" s="252"/>
      <c r="Q3827" s="252"/>
      <c r="R3827" s="252"/>
      <c r="S3827" s="252"/>
      <c r="T3827" s="253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4" t="s">
        <v>248</v>
      </c>
      <c r="AU3827" s="254" t="s">
        <v>78</v>
      </c>
      <c r="AV3827" s="14" t="s">
        <v>78</v>
      </c>
      <c r="AW3827" s="14" t="s">
        <v>32</v>
      </c>
      <c r="AX3827" s="14" t="s">
        <v>69</v>
      </c>
      <c r="AY3827" s="254" t="s">
        <v>238</v>
      </c>
    </row>
    <row r="3828" s="14" customFormat="1">
      <c r="A3828" s="14"/>
      <c r="B3828" s="244"/>
      <c r="C3828" s="245"/>
      <c r="D3828" s="227" t="s">
        <v>248</v>
      </c>
      <c r="E3828" s="246" t="s">
        <v>19</v>
      </c>
      <c r="F3828" s="247" t="s">
        <v>3234</v>
      </c>
      <c r="G3828" s="245"/>
      <c r="H3828" s="248">
        <v>9.4000000000000004</v>
      </c>
      <c r="I3828" s="249"/>
      <c r="J3828" s="245"/>
      <c r="K3828" s="245"/>
      <c r="L3828" s="250"/>
      <c r="M3828" s="251"/>
      <c r="N3828" s="252"/>
      <c r="O3828" s="252"/>
      <c r="P3828" s="252"/>
      <c r="Q3828" s="252"/>
      <c r="R3828" s="252"/>
      <c r="S3828" s="252"/>
      <c r="T3828" s="253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4" t="s">
        <v>248</v>
      </c>
      <c r="AU3828" s="254" t="s">
        <v>78</v>
      </c>
      <c r="AV3828" s="14" t="s">
        <v>78</v>
      </c>
      <c r="AW3828" s="14" t="s">
        <v>32</v>
      </c>
      <c r="AX3828" s="14" t="s">
        <v>69</v>
      </c>
      <c r="AY3828" s="254" t="s">
        <v>238</v>
      </c>
    </row>
    <row r="3829" s="14" customFormat="1">
      <c r="A3829" s="14"/>
      <c r="B3829" s="244"/>
      <c r="C3829" s="245"/>
      <c r="D3829" s="227" t="s">
        <v>248</v>
      </c>
      <c r="E3829" s="246" t="s">
        <v>19</v>
      </c>
      <c r="F3829" s="247" t="s">
        <v>3235</v>
      </c>
      <c r="G3829" s="245"/>
      <c r="H3829" s="248">
        <v>12.119999999999999</v>
      </c>
      <c r="I3829" s="249"/>
      <c r="J3829" s="245"/>
      <c r="K3829" s="245"/>
      <c r="L3829" s="250"/>
      <c r="M3829" s="251"/>
      <c r="N3829" s="252"/>
      <c r="O3829" s="252"/>
      <c r="P3829" s="252"/>
      <c r="Q3829" s="252"/>
      <c r="R3829" s="252"/>
      <c r="S3829" s="252"/>
      <c r="T3829" s="253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4" t="s">
        <v>248</v>
      </c>
      <c r="AU3829" s="254" t="s">
        <v>78</v>
      </c>
      <c r="AV3829" s="14" t="s">
        <v>78</v>
      </c>
      <c r="AW3829" s="14" t="s">
        <v>32</v>
      </c>
      <c r="AX3829" s="14" t="s">
        <v>69</v>
      </c>
      <c r="AY3829" s="254" t="s">
        <v>238</v>
      </c>
    </row>
    <row r="3830" s="16" customFormat="1">
      <c r="A3830" s="16"/>
      <c r="B3830" s="266"/>
      <c r="C3830" s="267"/>
      <c r="D3830" s="227" t="s">
        <v>248</v>
      </c>
      <c r="E3830" s="268" t="s">
        <v>19</v>
      </c>
      <c r="F3830" s="269" t="s">
        <v>541</v>
      </c>
      <c r="G3830" s="267"/>
      <c r="H3830" s="270">
        <v>73.920000000000002</v>
      </c>
      <c r="I3830" s="271"/>
      <c r="J3830" s="267"/>
      <c r="K3830" s="267"/>
      <c r="L3830" s="272"/>
      <c r="M3830" s="273"/>
      <c r="N3830" s="274"/>
      <c r="O3830" s="274"/>
      <c r="P3830" s="274"/>
      <c r="Q3830" s="274"/>
      <c r="R3830" s="274"/>
      <c r="S3830" s="274"/>
      <c r="T3830" s="275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76" t="s">
        <v>248</v>
      </c>
      <c r="AU3830" s="276" t="s">
        <v>78</v>
      </c>
      <c r="AV3830" s="16" t="s">
        <v>109</v>
      </c>
      <c r="AW3830" s="16" t="s">
        <v>32</v>
      </c>
      <c r="AX3830" s="16" t="s">
        <v>69</v>
      </c>
      <c r="AY3830" s="276" t="s">
        <v>238</v>
      </c>
    </row>
    <row r="3831" s="13" customFormat="1">
      <c r="A3831" s="13"/>
      <c r="B3831" s="234"/>
      <c r="C3831" s="235"/>
      <c r="D3831" s="227" t="s">
        <v>248</v>
      </c>
      <c r="E3831" s="236" t="s">
        <v>19</v>
      </c>
      <c r="F3831" s="237" t="s">
        <v>549</v>
      </c>
      <c r="G3831" s="235"/>
      <c r="H3831" s="236" t="s">
        <v>19</v>
      </c>
      <c r="I3831" s="238"/>
      <c r="J3831" s="235"/>
      <c r="K3831" s="235"/>
      <c r="L3831" s="239"/>
      <c r="M3831" s="240"/>
      <c r="N3831" s="241"/>
      <c r="O3831" s="241"/>
      <c r="P3831" s="241"/>
      <c r="Q3831" s="241"/>
      <c r="R3831" s="241"/>
      <c r="S3831" s="241"/>
      <c r="T3831" s="242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3" t="s">
        <v>248</v>
      </c>
      <c r="AU3831" s="243" t="s">
        <v>78</v>
      </c>
      <c r="AV3831" s="13" t="s">
        <v>76</v>
      </c>
      <c r="AW3831" s="13" t="s">
        <v>32</v>
      </c>
      <c r="AX3831" s="13" t="s">
        <v>69</v>
      </c>
      <c r="AY3831" s="243" t="s">
        <v>238</v>
      </c>
    </row>
    <row r="3832" s="14" customFormat="1">
      <c r="A3832" s="14"/>
      <c r="B3832" s="244"/>
      <c r="C3832" s="245"/>
      <c r="D3832" s="227" t="s">
        <v>248</v>
      </c>
      <c r="E3832" s="246" t="s">
        <v>19</v>
      </c>
      <c r="F3832" s="247" t="s">
        <v>3236</v>
      </c>
      <c r="G3832" s="245"/>
      <c r="H3832" s="248">
        <v>19.920000000000002</v>
      </c>
      <c r="I3832" s="249"/>
      <c r="J3832" s="245"/>
      <c r="K3832" s="245"/>
      <c r="L3832" s="250"/>
      <c r="M3832" s="251"/>
      <c r="N3832" s="252"/>
      <c r="O3832" s="252"/>
      <c r="P3832" s="252"/>
      <c r="Q3832" s="252"/>
      <c r="R3832" s="252"/>
      <c r="S3832" s="252"/>
      <c r="T3832" s="253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4" t="s">
        <v>248</v>
      </c>
      <c r="AU3832" s="254" t="s">
        <v>78</v>
      </c>
      <c r="AV3832" s="14" t="s">
        <v>78</v>
      </c>
      <c r="AW3832" s="14" t="s">
        <v>32</v>
      </c>
      <c r="AX3832" s="14" t="s">
        <v>69</v>
      </c>
      <c r="AY3832" s="254" t="s">
        <v>238</v>
      </c>
    </row>
    <row r="3833" s="14" customFormat="1">
      <c r="A3833" s="14"/>
      <c r="B3833" s="244"/>
      <c r="C3833" s="245"/>
      <c r="D3833" s="227" t="s">
        <v>248</v>
      </c>
      <c r="E3833" s="246" t="s">
        <v>19</v>
      </c>
      <c r="F3833" s="247" t="s">
        <v>3237</v>
      </c>
      <c r="G3833" s="245"/>
      <c r="H3833" s="248">
        <v>1.8</v>
      </c>
      <c r="I3833" s="249"/>
      <c r="J3833" s="245"/>
      <c r="K3833" s="245"/>
      <c r="L3833" s="250"/>
      <c r="M3833" s="251"/>
      <c r="N3833" s="252"/>
      <c r="O3833" s="252"/>
      <c r="P3833" s="252"/>
      <c r="Q3833" s="252"/>
      <c r="R3833" s="252"/>
      <c r="S3833" s="252"/>
      <c r="T3833" s="253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4" t="s">
        <v>248</v>
      </c>
      <c r="AU3833" s="254" t="s">
        <v>78</v>
      </c>
      <c r="AV3833" s="14" t="s">
        <v>78</v>
      </c>
      <c r="AW3833" s="14" t="s">
        <v>32</v>
      </c>
      <c r="AX3833" s="14" t="s">
        <v>69</v>
      </c>
      <c r="AY3833" s="254" t="s">
        <v>238</v>
      </c>
    </row>
    <row r="3834" s="14" customFormat="1">
      <c r="A3834" s="14"/>
      <c r="B3834" s="244"/>
      <c r="C3834" s="245"/>
      <c r="D3834" s="227" t="s">
        <v>248</v>
      </c>
      <c r="E3834" s="246" t="s">
        <v>19</v>
      </c>
      <c r="F3834" s="247" t="s">
        <v>3238</v>
      </c>
      <c r="G3834" s="245"/>
      <c r="H3834" s="248">
        <v>7.5199999999999996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248</v>
      </c>
      <c r="AU3834" s="254" t="s">
        <v>78</v>
      </c>
      <c r="AV3834" s="14" t="s">
        <v>78</v>
      </c>
      <c r="AW3834" s="14" t="s">
        <v>32</v>
      </c>
      <c r="AX3834" s="14" t="s">
        <v>69</v>
      </c>
      <c r="AY3834" s="254" t="s">
        <v>238</v>
      </c>
    </row>
    <row r="3835" s="14" customFormat="1">
      <c r="A3835" s="14"/>
      <c r="B3835" s="244"/>
      <c r="C3835" s="245"/>
      <c r="D3835" s="227" t="s">
        <v>248</v>
      </c>
      <c r="E3835" s="246" t="s">
        <v>19</v>
      </c>
      <c r="F3835" s="247" t="s">
        <v>3239</v>
      </c>
      <c r="G3835" s="245"/>
      <c r="H3835" s="248">
        <v>24.835999999999999</v>
      </c>
      <c r="I3835" s="249"/>
      <c r="J3835" s="245"/>
      <c r="K3835" s="245"/>
      <c r="L3835" s="250"/>
      <c r="M3835" s="251"/>
      <c r="N3835" s="252"/>
      <c r="O3835" s="252"/>
      <c r="P3835" s="252"/>
      <c r="Q3835" s="252"/>
      <c r="R3835" s="252"/>
      <c r="S3835" s="252"/>
      <c r="T3835" s="253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4" t="s">
        <v>248</v>
      </c>
      <c r="AU3835" s="254" t="s">
        <v>78</v>
      </c>
      <c r="AV3835" s="14" t="s">
        <v>78</v>
      </c>
      <c r="AW3835" s="14" t="s">
        <v>32</v>
      </c>
      <c r="AX3835" s="14" t="s">
        <v>69</v>
      </c>
      <c r="AY3835" s="254" t="s">
        <v>238</v>
      </c>
    </row>
    <row r="3836" s="16" customFormat="1">
      <c r="A3836" s="16"/>
      <c r="B3836" s="266"/>
      <c r="C3836" s="267"/>
      <c r="D3836" s="227" t="s">
        <v>248</v>
      </c>
      <c r="E3836" s="268" t="s">
        <v>19</v>
      </c>
      <c r="F3836" s="269" t="s">
        <v>550</v>
      </c>
      <c r="G3836" s="267"/>
      <c r="H3836" s="270">
        <v>54.076000000000001</v>
      </c>
      <c r="I3836" s="271"/>
      <c r="J3836" s="267"/>
      <c r="K3836" s="267"/>
      <c r="L3836" s="272"/>
      <c r="M3836" s="273"/>
      <c r="N3836" s="274"/>
      <c r="O3836" s="274"/>
      <c r="P3836" s="274"/>
      <c r="Q3836" s="274"/>
      <c r="R3836" s="274"/>
      <c r="S3836" s="274"/>
      <c r="T3836" s="275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T3836" s="276" t="s">
        <v>248</v>
      </c>
      <c r="AU3836" s="276" t="s">
        <v>78</v>
      </c>
      <c r="AV3836" s="16" t="s">
        <v>109</v>
      </c>
      <c r="AW3836" s="16" t="s">
        <v>32</v>
      </c>
      <c r="AX3836" s="16" t="s">
        <v>69</v>
      </c>
      <c r="AY3836" s="276" t="s">
        <v>238</v>
      </c>
    </row>
    <row r="3837" s="13" customFormat="1">
      <c r="A3837" s="13"/>
      <c r="B3837" s="234"/>
      <c r="C3837" s="235"/>
      <c r="D3837" s="227" t="s">
        <v>248</v>
      </c>
      <c r="E3837" s="236" t="s">
        <v>19</v>
      </c>
      <c r="F3837" s="237" t="s">
        <v>321</v>
      </c>
      <c r="G3837" s="235"/>
      <c r="H3837" s="236" t="s">
        <v>19</v>
      </c>
      <c r="I3837" s="238"/>
      <c r="J3837" s="235"/>
      <c r="K3837" s="235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248</v>
      </c>
      <c r="AU3837" s="243" t="s">
        <v>78</v>
      </c>
      <c r="AV3837" s="13" t="s">
        <v>76</v>
      </c>
      <c r="AW3837" s="13" t="s">
        <v>32</v>
      </c>
      <c r="AX3837" s="13" t="s">
        <v>69</v>
      </c>
      <c r="AY3837" s="243" t="s">
        <v>238</v>
      </c>
    </row>
    <row r="3838" s="13" customFormat="1">
      <c r="A3838" s="13"/>
      <c r="B3838" s="234"/>
      <c r="C3838" s="235"/>
      <c r="D3838" s="227" t="s">
        <v>248</v>
      </c>
      <c r="E3838" s="236" t="s">
        <v>19</v>
      </c>
      <c r="F3838" s="237" t="s">
        <v>3240</v>
      </c>
      <c r="G3838" s="235"/>
      <c r="H3838" s="236" t="s">
        <v>19</v>
      </c>
      <c r="I3838" s="238"/>
      <c r="J3838" s="235"/>
      <c r="K3838" s="235"/>
      <c r="L3838" s="239"/>
      <c r="M3838" s="240"/>
      <c r="N3838" s="241"/>
      <c r="O3838" s="241"/>
      <c r="P3838" s="241"/>
      <c r="Q3838" s="241"/>
      <c r="R3838" s="241"/>
      <c r="S3838" s="241"/>
      <c r="T3838" s="242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3" t="s">
        <v>248</v>
      </c>
      <c r="AU3838" s="243" t="s">
        <v>78</v>
      </c>
      <c r="AV3838" s="13" t="s">
        <v>76</v>
      </c>
      <c r="AW3838" s="13" t="s">
        <v>32</v>
      </c>
      <c r="AX3838" s="13" t="s">
        <v>69</v>
      </c>
      <c r="AY3838" s="243" t="s">
        <v>238</v>
      </c>
    </row>
    <row r="3839" s="14" customFormat="1">
      <c r="A3839" s="14"/>
      <c r="B3839" s="244"/>
      <c r="C3839" s="245"/>
      <c r="D3839" s="227" t="s">
        <v>248</v>
      </c>
      <c r="E3839" s="246" t="s">
        <v>19</v>
      </c>
      <c r="F3839" s="247" t="s">
        <v>3241</v>
      </c>
      <c r="G3839" s="245"/>
      <c r="H3839" s="248">
        <v>9.1199999999999992</v>
      </c>
      <c r="I3839" s="249"/>
      <c r="J3839" s="245"/>
      <c r="K3839" s="245"/>
      <c r="L3839" s="250"/>
      <c r="M3839" s="251"/>
      <c r="N3839" s="252"/>
      <c r="O3839" s="252"/>
      <c r="P3839" s="252"/>
      <c r="Q3839" s="252"/>
      <c r="R3839" s="252"/>
      <c r="S3839" s="252"/>
      <c r="T3839" s="253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4" t="s">
        <v>248</v>
      </c>
      <c r="AU3839" s="254" t="s">
        <v>78</v>
      </c>
      <c r="AV3839" s="14" t="s">
        <v>78</v>
      </c>
      <c r="AW3839" s="14" t="s">
        <v>32</v>
      </c>
      <c r="AX3839" s="14" t="s">
        <v>69</v>
      </c>
      <c r="AY3839" s="254" t="s">
        <v>238</v>
      </c>
    </row>
    <row r="3840" s="16" customFormat="1">
      <c r="A3840" s="16"/>
      <c r="B3840" s="266"/>
      <c r="C3840" s="267"/>
      <c r="D3840" s="227" t="s">
        <v>248</v>
      </c>
      <c r="E3840" s="268" t="s">
        <v>132</v>
      </c>
      <c r="F3840" s="269" t="s">
        <v>561</v>
      </c>
      <c r="G3840" s="267"/>
      <c r="H3840" s="270">
        <v>9.1199999999999992</v>
      </c>
      <c r="I3840" s="271"/>
      <c r="J3840" s="267"/>
      <c r="K3840" s="267"/>
      <c r="L3840" s="272"/>
      <c r="M3840" s="273"/>
      <c r="N3840" s="274"/>
      <c r="O3840" s="274"/>
      <c r="P3840" s="274"/>
      <c r="Q3840" s="274"/>
      <c r="R3840" s="274"/>
      <c r="S3840" s="274"/>
      <c r="T3840" s="275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T3840" s="276" t="s">
        <v>248</v>
      </c>
      <c r="AU3840" s="276" t="s">
        <v>78</v>
      </c>
      <c r="AV3840" s="16" t="s">
        <v>109</v>
      </c>
      <c r="AW3840" s="16" t="s">
        <v>32</v>
      </c>
      <c r="AX3840" s="16" t="s">
        <v>69</v>
      </c>
      <c r="AY3840" s="276" t="s">
        <v>238</v>
      </c>
    </row>
    <row r="3841" s="15" customFormat="1">
      <c r="A3841" s="15"/>
      <c r="B3841" s="255"/>
      <c r="C3841" s="256"/>
      <c r="D3841" s="227" t="s">
        <v>248</v>
      </c>
      <c r="E3841" s="257" t="s">
        <v>19</v>
      </c>
      <c r="F3841" s="258" t="s">
        <v>253</v>
      </c>
      <c r="G3841" s="256"/>
      <c r="H3841" s="259">
        <v>276.92399999999998</v>
      </c>
      <c r="I3841" s="260"/>
      <c r="J3841" s="256"/>
      <c r="K3841" s="256"/>
      <c r="L3841" s="261"/>
      <c r="M3841" s="262"/>
      <c r="N3841" s="263"/>
      <c r="O3841" s="263"/>
      <c r="P3841" s="263"/>
      <c r="Q3841" s="263"/>
      <c r="R3841" s="263"/>
      <c r="S3841" s="263"/>
      <c r="T3841" s="264"/>
      <c r="U3841" s="15"/>
      <c r="V3841" s="15"/>
      <c r="W3841" s="15"/>
      <c r="X3841" s="15"/>
      <c r="Y3841" s="15"/>
      <c r="Z3841" s="15"/>
      <c r="AA3841" s="15"/>
      <c r="AB3841" s="15"/>
      <c r="AC3841" s="15"/>
      <c r="AD3841" s="15"/>
      <c r="AE3841" s="15"/>
      <c r="AT3841" s="265" t="s">
        <v>248</v>
      </c>
      <c r="AU3841" s="265" t="s">
        <v>78</v>
      </c>
      <c r="AV3841" s="15" t="s">
        <v>244</v>
      </c>
      <c r="AW3841" s="15" t="s">
        <v>32</v>
      </c>
      <c r="AX3841" s="15" t="s">
        <v>76</v>
      </c>
      <c r="AY3841" s="265" t="s">
        <v>238</v>
      </c>
    </row>
    <row r="3842" s="2" customFormat="1" ht="16.5" customHeight="1">
      <c r="A3842" s="39"/>
      <c r="B3842" s="40"/>
      <c r="C3842" s="214" t="s">
        <v>2614</v>
      </c>
      <c r="D3842" s="214" t="s">
        <v>240</v>
      </c>
      <c r="E3842" s="215" t="s">
        <v>3242</v>
      </c>
      <c r="F3842" s="216" t="s">
        <v>3243</v>
      </c>
      <c r="G3842" s="217" t="s">
        <v>112</v>
      </c>
      <c r="H3842" s="218">
        <v>276.92399999999998</v>
      </c>
      <c r="I3842" s="219"/>
      <c r="J3842" s="220">
        <f>ROUND(I3842*H3842,2)</f>
        <v>0</v>
      </c>
      <c r="K3842" s="216" t="s">
        <v>243</v>
      </c>
      <c r="L3842" s="45"/>
      <c r="M3842" s="221" t="s">
        <v>19</v>
      </c>
      <c r="N3842" s="222" t="s">
        <v>40</v>
      </c>
      <c r="O3842" s="85"/>
      <c r="P3842" s="223">
        <f>O3842*H3842</f>
        <v>0</v>
      </c>
      <c r="Q3842" s="223">
        <v>0.00029999999999999997</v>
      </c>
      <c r="R3842" s="223">
        <f>Q3842*H3842</f>
        <v>0.08307719999999999</v>
      </c>
      <c r="S3842" s="223">
        <v>0</v>
      </c>
      <c r="T3842" s="224">
        <f>S3842*H3842</f>
        <v>0</v>
      </c>
      <c r="U3842" s="39"/>
      <c r="V3842" s="39"/>
      <c r="W3842" s="39"/>
      <c r="X3842" s="39"/>
      <c r="Y3842" s="39"/>
      <c r="Z3842" s="39"/>
      <c r="AA3842" s="39"/>
      <c r="AB3842" s="39"/>
      <c r="AC3842" s="39"/>
      <c r="AD3842" s="39"/>
      <c r="AE3842" s="39"/>
      <c r="AR3842" s="225" t="s">
        <v>295</v>
      </c>
      <c r="AT3842" s="225" t="s">
        <v>240</v>
      </c>
      <c r="AU3842" s="225" t="s">
        <v>78</v>
      </c>
      <c r="AY3842" s="18" t="s">
        <v>238</v>
      </c>
      <c r="BE3842" s="226">
        <f>IF(N3842="základní",J3842,0)</f>
        <v>0</v>
      </c>
      <c r="BF3842" s="226">
        <f>IF(N3842="snížená",J3842,0)</f>
        <v>0</v>
      </c>
      <c r="BG3842" s="226">
        <f>IF(N3842="zákl. přenesená",J3842,0)</f>
        <v>0</v>
      </c>
      <c r="BH3842" s="226">
        <f>IF(N3842="sníž. přenesená",J3842,0)</f>
        <v>0</v>
      </c>
      <c r="BI3842" s="226">
        <f>IF(N3842="nulová",J3842,0)</f>
        <v>0</v>
      </c>
      <c r="BJ3842" s="18" t="s">
        <v>76</v>
      </c>
      <c r="BK3842" s="226">
        <f>ROUND(I3842*H3842,2)</f>
        <v>0</v>
      </c>
      <c r="BL3842" s="18" t="s">
        <v>295</v>
      </c>
      <c r="BM3842" s="225" t="s">
        <v>3244</v>
      </c>
    </row>
    <row r="3843" s="2" customFormat="1">
      <c r="A3843" s="39"/>
      <c r="B3843" s="40"/>
      <c r="C3843" s="41"/>
      <c r="D3843" s="227" t="s">
        <v>245</v>
      </c>
      <c r="E3843" s="41"/>
      <c r="F3843" s="228" t="s">
        <v>3243</v>
      </c>
      <c r="G3843" s="41"/>
      <c r="H3843" s="41"/>
      <c r="I3843" s="229"/>
      <c r="J3843" s="41"/>
      <c r="K3843" s="41"/>
      <c r="L3843" s="45"/>
      <c r="M3843" s="230"/>
      <c r="N3843" s="231"/>
      <c r="O3843" s="85"/>
      <c r="P3843" s="85"/>
      <c r="Q3843" s="85"/>
      <c r="R3843" s="85"/>
      <c r="S3843" s="85"/>
      <c r="T3843" s="86"/>
      <c r="U3843" s="39"/>
      <c r="V3843" s="39"/>
      <c r="W3843" s="39"/>
      <c r="X3843" s="39"/>
      <c r="Y3843" s="39"/>
      <c r="Z3843" s="39"/>
      <c r="AA3843" s="39"/>
      <c r="AB3843" s="39"/>
      <c r="AC3843" s="39"/>
      <c r="AD3843" s="39"/>
      <c r="AE3843" s="39"/>
      <c r="AT3843" s="18" t="s">
        <v>245</v>
      </c>
      <c r="AU3843" s="18" t="s">
        <v>78</v>
      </c>
    </row>
    <row r="3844" s="2" customFormat="1">
      <c r="A3844" s="39"/>
      <c r="B3844" s="40"/>
      <c r="C3844" s="41"/>
      <c r="D3844" s="232" t="s">
        <v>246</v>
      </c>
      <c r="E3844" s="41"/>
      <c r="F3844" s="233" t="s">
        <v>3245</v>
      </c>
      <c r="G3844" s="41"/>
      <c r="H3844" s="41"/>
      <c r="I3844" s="229"/>
      <c r="J3844" s="41"/>
      <c r="K3844" s="41"/>
      <c r="L3844" s="45"/>
      <c r="M3844" s="230"/>
      <c r="N3844" s="231"/>
      <c r="O3844" s="85"/>
      <c r="P3844" s="85"/>
      <c r="Q3844" s="85"/>
      <c r="R3844" s="85"/>
      <c r="S3844" s="85"/>
      <c r="T3844" s="86"/>
      <c r="U3844" s="39"/>
      <c r="V3844" s="39"/>
      <c r="W3844" s="39"/>
      <c r="X3844" s="39"/>
      <c r="Y3844" s="39"/>
      <c r="Z3844" s="39"/>
      <c r="AA3844" s="39"/>
      <c r="AB3844" s="39"/>
      <c r="AC3844" s="39"/>
      <c r="AD3844" s="39"/>
      <c r="AE3844" s="39"/>
      <c r="AT3844" s="18" t="s">
        <v>246</v>
      </c>
      <c r="AU3844" s="18" t="s">
        <v>78</v>
      </c>
    </row>
    <row r="3845" s="13" customFormat="1">
      <c r="A3845" s="13"/>
      <c r="B3845" s="234"/>
      <c r="C3845" s="235"/>
      <c r="D3845" s="227" t="s">
        <v>248</v>
      </c>
      <c r="E3845" s="236" t="s">
        <v>19</v>
      </c>
      <c r="F3845" s="237" t="s">
        <v>3246</v>
      </c>
      <c r="G3845" s="235"/>
      <c r="H3845" s="236" t="s">
        <v>19</v>
      </c>
      <c r="I3845" s="238"/>
      <c r="J3845" s="235"/>
      <c r="K3845" s="235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248</v>
      </c>
      <c r="AU3845" s="243" t="s">
        <v>78</v>
      </c>
      <c r="AV3845" s="13" t="s">
        <v>76</v>
      </c>
      <c r="AW3845" s="13" t="s">
        <v>32</v>
      </c>
      <c r="AX3845" s="13" t="s">
        <v>69</v>
      </c>
      <c r="AY3845" s="243" t="s">
        <v>238</v>
      </c>
    </row>
    <row r="3846" s="14" customFormat="1">
      <c r="A3846" s="14"/>
      <c r="B3846" s="244"/>
      <c r="C3846" s="245"/>
      <c r="D3846" s="227" t="s">
        <v>248</v>
      </c>
      <c r="E3846" s="246" t="s">
        <v>19</v>
      </c>
      <c r="F3846" s="247" t="s">
        <v>3247</v>
      </c>
      <c r="G3846" s="245"/>
      <c r="H3846" s="248">
        <v>267.80399999999997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248</v>
      </c>
      <c r="AU3846" s="254" t="s">
        <v>78</v>
      </c>
      <c r="AV3846" s="14" t="s">
        <v>78</v>
      </c>
      <c r="AW3846" s="14" t="s">
        <v>32</v>
      </c>
      <c r="AX3846" s="14" t="s">
        <v>69</v>
      </c>
      <c r="AY3846" s="254" t="s">
        <v>238</v>
      </c>
    </row>
    <row r="3847" s="16" customFormat="1">
      <c r="A3847" s="16"/>
      <c r="B3847" s="266"/>
      <c r="C3847" s="267"/>
      <c r="D3847" s="227" t="s">
        <v>248</v>
      </c>
      <c r="E3847" s="268" t="s">
        <v>19</v>
      </c>
      <c r="F3847" s="269" t="s">
        <v>561</v>
      </c>
      <c r="G3847" s="267"/>
      <c r="H3847" s="270">
        <v>267.80399999999997</v>
      </c>
      <c r="I3847" s="271"/>
      <c r="J3847" s="267"/>
      <c r="K3847" s="267"/>
      <c r="L3847" s="272"/>
      <c r="M3847" s="273"/>
      <c r="N3847" s="274"/>
      <c r="O3847" s="274"/>
      <c r="P3847" s="274"/>
      <c r="Q3847" s="274"/>
      <c r="R3847" s="274"/>
      <c r="S3847" s="274"/>
      <c r="T3847" s="275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T3847" s="276" t="s">
        <v>248</v>
      </c>
      <c r="AU3847" s="276" t="s">
        <v>78</v>
      </c>
      <c r="AV3847" s="16" t="s">
        <v>109</v>
      </c>
      <c r="AW3847" s="16" t="s">
        <v>32</v>
      </c>
      <c r="AX3847" s="16" t="s">
        <v>69</v>
      </c>
      <c r="AY3847" s="276" t="s">
        <v>238</v>
      </c>
    </row>
    <row r="3848" s="13" customFormat="1">
      <c r="A3848" s="13"/>
      <c r="B3848" s="234"/>
      <c r="C3848" s="235"/>
      <c r="D3848" s="227" t="s">
        <v>248</v>
      </c>
      <c r="E3848" s="236" t="s">
        <v>19</v>
      </c>
      <c r="F3848" s="237" t="s">
        <v>321</v>
      </c>
      <c r="G3848" s="235"/>
      <c r="H3848" s="236" t="s">
        <v>19</v>
      </c>
      <c r="I3848" s="238"/>
      <c r="J3848" s="235"/>
      <c r="K3848" s="235"/>
      <c r="L3848" s="239"/>
      <c r="M3848" s="240"/>
      <c r="N3848" s="241"/>
      <c r="O3848" s="241"/>
      <c r="P3848" s="241"/>
      <c r="Q3848" s="241"/>
      <c r="R3848" s="241"/>
      <c r="S3848" s="241"/>
      <c r="T3848" s="242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3" t="s">
        <v>248</v>
      </c>
      <c r="AU3848" s="243" t="s">
        <v>78</v>
      </c>
      <c r="AV3848" s="13" t="s">
        <v>76</v>
      </c>
      <c r="AW3848" s="13" t="s">
        <v>32</v>
      </c>
      <c r="AX3848" s="13" t="s">
        <v>69</v>
      </c>
      <c r="AY3848" s="243" t="s">
        <v>238</v>
      </c>
    </row>
    <row r="3849" s="14" customFormat="1">
      <c r="A3849" s="14"/>
      <c r="B3849" s="244"/>
      <c r="C3849" s="245"/>
      <c r="D3849" s="227" t="s">
        <v>248</v>
      </c>
      <c r="E3849" s="246" t="s">
        <v>19</v>
      </c>
      <c r="F3849" s="247" t="s">
        <v>132</v>
      </c>
      <c r="G3849" s="245"/>
      <c r="H3849" s="248">
        <v>9.1199999999999992</v>
      </c>
      <c r="I3849" s="249"/>
      <c r="J3849" s="245"/>
      <c r="K3849" s="245"/>
      <c r="L3849" s="250"/>
      <c r="M3849" s="251"/>
      <c r="N3849" s="252"/>
      <c r="O3849" s="252"/>
      <c r="P3849" s="252"/>
      <c r="Q3849" s="252"/>
      <c r="R3849" s="252"/>
      <c r="S3849" s="252"/>
      <c r="T3849" s="253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4" t="s">
        <v>248</v>
      </c>
      <c r="AU3849" s="254" t="s">
        <v>78</v>
      </c>
      <c r="AV3849" s="14" t="s">
        <v>78</v>
      </c>
      <c r="AW3849" s="14" t="s">
        <v>32</v>
      </c>
      <c r="AX3849" s="14" t="s">
        <v>69</v>
      </c>
      <c r="AY3849" s="254" t="s">
        <v>238</v>
      </c>
    </row>
    <row r="3850" s="16" customFormat="1">
      <c r="A3850" s="16"/>
      <c r="B3850" s="266"/>
      <c r="C3850" s="267"/>
      <c r="D3850" s="227" t="s">
        <v>248</v>
      </c>
      <c r="E3850" s="268" t="s">
        <v>19</v>
      </c>
      <c r="F3850" s="269" t="s">
        <v>561</v>
      </c>
      <c r="G3850" s="267"/>
      <c r="H3850" s="270">
        <v>9.1199999999999992</v>
      </c>
      <c r="I3850" s="271"/>
      <c r="J3850" s="267"/>
      <c r="K3850" s="267"/>
      <c r="L3850" s="272"/>
      <c r="M3850" s="273"/>
      <c r="N3850" s="274"/>
      <c r="O3850" s="274"/>
      <c r="P3850" s="274"/>
      <c r="Q3850" s="274"/>
      <c r="R3850" s="274"/>
      <c r="S3850" s="274"/>
      <c r="T3850" s="275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T3850" s="276" t="s">
        <v>248</v>
      </c>
      <c r="AU3850" s="276" t="s">
        <v>78</v>
      </c>
      <c r="AV3850" s="16" t="s">
        <v>109</v>
      </c>
      <c r="AW3850" s="16" t="s">
        <v>32</v>
      </c>
      <c r="AX3850" s="16" t="s">
        <v>69</v>
      </c>
      <c r="AY3850" s="276" t="s">
        <v>238</v>
      </c>
    </row>
    <row r="3851" s="15" customFormat="1">
      <c r="A3851" s="15"/>
      <c r="B3851" s="255"/>
      <c r="C3851" s="256"/>
      <c r="D3851" s="227" t="s">
        <v>248</v>
      </c>
      <c r="E3851" s="257" t="s">
        <v>19</v>
      </c>
      <c r="F3851" s="258" t="s">
        <v>253</v>
      </c>
      <c r="G3851" s="256"/>
      <c r="H3851" s="259">
        <v>276.92399999999998</v>
      </c>
      <c r="I3851" s="260"/>
      <c r="J3851" s="256"/>
      <c r="K3851" s="256"/>
      <c r="L3851" s="261"/>
      <c r="M3851" s="262"/>
      <c r="N3851" s="263"/>
      <c r="O3851" s="263"/>
      <c r="P3851" s="263"/>
      <c r="Q3851" s="263"/>
      <c r="R3851" s="263"/>
      <c r="S3851" s="263"/>
      <c r="T3851" s="264"/>
      <c r="U3851" s="15"/>
      <c r="V3851" s="15"/>
      <c r="W3851" s="15"/>
      <c r="X3851" s="15"/>
      <c r="Y3851" s="15"/>
      <c r="Z3851" s="15"/>
      <c r="AA3851" s="15"/>
      <c r="AB3851" s="15"/>
      <c r="AC3851" s="15"/>
      <c r="AD3851" s="15"/>
      <c r="AE3851" s="15"/>
      <c r="AT3851" s="265" t="s">
        <v>248</v>
      </c>
      <c r="AU3851" s="265" t="s">
        <v>78</v>
      </c>
      <c r="AV3851" s="15" t="s">
        <v>244</v>
      </c>
      <c r="AW3851" s="15" t="s">
        <v>32</v>
      </c>
      <c r="AX3851" s="15" t="s">
        <v>76</v>
      </c>
      <c r="AY3851" s="265" t="s">
        <v>238</v>
      </c>
    </row>
    <row r="3852" s="2" customFormat="1" ht="24.15" customHeight="1">
      <c r="A3852" s="39"/>
      <c r="B3852" s="40"/>
      <c r="C3852" s="214" t="s">
        <v>3248</v>
      </c>
      <c r="D3852" s="214" t="s">
        <v>240</v>
      </c>
      <c r="E3852" s="215" t="s">
        <v>3249</v>
      </c>
      <c r="F3852" s="216" t="s">
        <v>3250</v>
      </c>
      <c r="G3852" s="217" t="s">
        <v>112</v>
      </c>
      <c r="H3852" s="218">
        <v>41.877000000000002</v>
      </c>
      <c r="I3852" s="219"/>
      <c r="J3852" s="220">
        <f>ROUND(I3852*H3852,2)</f>
        <v>0</v>
      </c>
      <c r="K3852" s="216" t="s">
        <v>243</v>
      </c>
      <c r="L3852" s="45"/>
      <c r="M3852" s="221" t="s">
        <v>19</v>
      </c>
      <c r="N3852" s="222" t="s">
        <v>40</v>
      </c>
      <c r="O3852" s="85"/>
      <c r="P3852" s="223">
        <f>O3852*H3852</f>
        <v>0</v>
      </c>
      <c r="Q3852" s="223">
        <v>0.0015</v>
      </c>
      <c r="R3852" s="223">
        <f>Q3852*H3852</f>
        <v>0.06281550000000001</v>
      </c>
      <c r="S3852" s="223">
        <v>0</v>
      </c>
      <c r="T3852" s="224">
        <f>S3852*H3852</f>
        <v>0</v>
      </c>
      <c r="U3852" s="39"/>
      <c r="V3852" s="39"/>
      <c r="W3852" s="39"/>
      <c r="X3852" s="39"/>
      <c r="Y3852" s="39"/>
      <c r="Z3852" s="39"/>
      <c r="AA3852" s="39"/>
      <c r="AB3852" s="39"/>
      <c r="AC3852" s="39"/>
      <c r="AD3852" s="39"/>
      <c r="AE3852" s="39"/>
      <c r="AR3852" s="225" t="s">
        <v>295</v>
      </c>
      <c r="AT3852" s="225" t="s">
        <v>240</v>
      </c>
      <c r="AU3852" s="225" t="s">
        <v>78</v>
      </c>
      <c r="AY3852" s="18" t="s">
        <v>238</v>
      </c>
      <c r="BE3852" s="226">
        <f>IF(N3852="základní",J3852,0)</f>
        <v>0</v>
      </c>
      <c r="BF3852" s="226">
        <f>IF(N3852="snížená",J3852,0)</f>
        <v>0</v>
      </c>
      <c r="BG3852" s="226">
        <f>IF(N3852="zákl. přenesená",J3852,0)</f>
        <v>0</v>
      </c>
      <c r="BH3852" s="226">
        <f>IF(N3852="sníž. přenesená",J3852,0)</f>
        <v>0</v>
      </c>
      <c r="BI3852" s="226">
        <f>IF(N3852="nulová",J3852,0)</f>
        <v>0</v>
      </c>
      <c r="BJ3852" s="18" t="s">
        <v>76</v>
      </c>
      <c r="BK3852" s="226">
        <f>ROUND(I3852*H3852,2)</f>
        <v>0</v>
      </c>
      <c r="BL3852" s="18" t="s">
        <v>295</v>
      </c>
      <c r="BM3852" s="225" t="s">
        <v>3251</v>
      </c>
    </row>
    <row r="3853" s="2" customFormat="1">
      <c r="A3853" s="39"/>
      <c r="B3853" s="40"/>
      <c r="C3853" s="41"/>
      <c r="D3853" s="227" t="s">
        <v>245</v>
      </c>
      <c r="E3853" s="41"/>
      <c r="F3853" s="228" t="s">
        <v>3250</v>
      </c>
      <c r="G3853" s="41"/>
      <c r="H3853" s="41"/>
      <c r="I3853" s="229"/>
      <c r="J3853" s="41"/>
      <c r="K3853" s="41"/>
      <c r="L3853" s="45"/>
      <c r="M3853" s="230"/>
      <c r="N3853" s="231"/>
      <c r="O3853" s="85"/>
      <c r="P3853" s="85"/>
      <c r="Q3853" s="85"/>
      <c r="R3853" s="85"/>
      <c r="S3853" s="85"/>
      <c r="T3853" s="86"/>
      <c r="U3853" s="39"/>
      <c r="V3853" s="39"/>
      <c r="W3853" s="39"/>
      <c r="X3853" s="39"/>
      <c r="Y3853" s="39"/>
      <c r="Z3853" s="39"/>
      <c r="AA3853" s="39"/>
      <c r="AB3853" s="39"/>
      <c r="AC3853" s="39"/>
      <c r="AD3853" s="39"/>
      <c r="AE3853" s="39"/>
      <c r="AT3853" s="18" t="s">
        <v>245</v>
      </c>
      <c r="AU3853" s="18" t="s">
        <v>78</v>
      </c>
    </row>
    <row r="3854" s="2" customFormat="1">
      <c r="A3854" s="39"/>
      <c r="B3854" s="40"/>
      <c r="C3854" s="41"/>
      <c r="D3854" s="232" t="s">
        <v>246</v>
      </c>
      <c r="E3854" s="41"/>
      <c r="F3854" s="233" t="s">
        <v>3252</v>
      </c>
      <c r="G3854" s="41"/>
      <c r="H3854" s="41"/>
      <c r="I3854" s="229"/>
      <c r="J3854" s="41"/>
      <c r="K3854" s="41"/>
      <c r="L3854" s="45"/>
      <c r="M3854" s="230"/>
      <c r="N3854" s="231"/>
      <c r="O3854" s="85"/>
      <c r="P3854" s="85"/>
      <c r="Q3854" s="85"/>
      <c r="R3854" s="85"/>
      <c r="S3854" s="85"/>
      <c r="T3854" s="86"/>
      <c r="U3854" s="39"/>
      <c r="V3854" s="39"/>
      <c r="W3854" s="39"/>
      <c r="X3854" s="39"/>
      <c r="Y3854" s="39"/>
      <c r="Z3854" s="39"/>
      <c r="AA3854" s="39"/>
      <c r="AB3854" s="39"/>
      <c r="AC3854" s="39"/>
      <c r="AD3854" s="39"/>
      <c r="AE3854" s="39"/>
      <c r="AT3854" s="18" t="s">
        <v>246</v>
      </c>
      <c r="AU3854" s="18" t="s">
        <v>78</v>
      </c>
    </row>
    <row r="3855" s="13" customFormat="1">
      <c r="A3855" s="13"/>
      <c r="B3855" s="234"/>
      <c r="C3855" s="235"/>
      <c r="D3855" s="227" t="s">
        <v>248</v>
      </c>
      <c r="E3855" s="236" t="s">
        <v>19</v>
      </c>
      <c r="F3855" s="237" t="s">
        <v>3253</v>
      </c>
      <c r="G3855" s="235"/>
      <c r="H3855" s="236" t="s">
        <v>19</v>
      </c>
      <c r="I3855" s="238"/>
      <c r="J3855" s="235"/>
      <c r="K3855" s="235"/>
      <c r="L3855" s="239"/>
      <c r="M3855" s="240"/>
      <c r="N3855" s="241"/>
      <c r="O3855" s="241"/>
      <c r="P3855" s="241"/>
      <c r="Q3855" s="241"/>
      <c r="R3855" s="241"/>
      <c r="S3855" s="241"/>
      <c r="T3855" s="242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3" t="s">
        <v>248</v>
      </c>
      <c r="AU3855" s="243" t="s">
        <v>78</v>
      </c>
      <c r="AV3855" s="13" t="s">
        <v>76</v>
      </c>
      <c r="AW3855" s="13" t="s">
        <v>32</v>
      </c>
      <c r="AX3855" s="13" t="s">
        <v>69</v>
      </c>
      <c r="AY3855" s="243" t="s">
        <v>238</v>
      </c>
    </row>
    <row r="3856" s="14" customFormat="1">
      <c r="A3856" s="14"/>
      <c r="B3856" s="244"/>
      <c r="C3856" s="245"/>
      <c r="D3856" s="227" t="s">
        <v>248</v>
      </c>
      <c r="E3856" s="246" t="s">
        <v>19</v>
      </c>
      <c r="F3856" s="247" t="s">
        <v>3254</v>
      </c>
      <c r="G3856" s="245"/>
      <c r="H3856" s="248">
        <v>26.357399999999998</v>
      </c>
      <c r="I3856" s="249"/>
      <c r="J3856" s="245"/>
      <c r="K3856" s="245"/>
      <c r="L3856" s="250"/>
      <c r="M3856" s="251"/>
      <c r="N3856" s="252"/>
      <c r="O3856" s="252"/>
      <c r="P3856" s="252"/>
      <c r="Q3856" s="252"/>
      <c r="R3856" s="252"/>
      <c r="S3856" s="252"/>
      <c r="T3856" s="253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4" t="s">
        <v>248</v>
      </c>
      <c r="AU3856" s="254" t="s">
        <v>78</v>
      </c>
      <c r="AV3856" s="14" t="s">
        <v>78</v>
      </c>
      <c r="AW3856" s="14" t="s">
        <v>32</v>
      </c>
      <c r="AX3856" s="14" t="s">
        <v>69</v>
      </c>
      <c r="AY3856" s="254" t="s">
        <v>238</v>
      </c>
    </row>
    <row r="3857" s="13" customFormat="1">
      <c r="A3857" s="13"/>
      <c r="B3857" s="234"/>
      <c r="C3857" s="235"/>
      <c r="D3857" s="227" t="s">
        <v>248</v>
      </c>
      <c r="E3857" s="236" t="s">
        <v>19</v>
      </c>
      <c r="F3857" s="237" t="s">
        <v>540</v>
      </c>
      <c r="G3857" s="235"/>
      <c r="H3857" s="236" t="s">
        <v>19</v>
      </c>
      <c r="I3857" s="238"/>
      <c r="J3857" s="235"/>
      <c r="K3857" s="235"/>
      <c r="L3857" s="239"/>
      <c r="M3857" s="240"/>
      <c r="N3857" s="241"/>
      <c r="O3857" s="241"/>
      <c r="P3857" s="241"/>
      <c r="Q3857" s="241"/>
      <c r="R3857" s="241"/>
      <c r="S3857" s="241"/>
      <c r="T3857" s="242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3" t="s">
        <v>248</v>
      </c>
      <c r="AU3857" s="243" t="s">
        <v>78</v>
      </c>
      <c r="AV3857" s="13" t="s">
        <v>76</v>
      </c>
      <c r="AW3857" s="13" t="s">
        <v>32</v>
      </c>
      <c r="AX3857" s="13" t="s">
        <v>69</v>
      </c>
      <c r="AY3857" s="243" t="s">
        <v>238</v>
      </c>
    </row>
    <row r="3858" s="14" customFormat="1">
      <c r="A3858" s="14"/>
      <c r="B3858" s="244"/>
      <c r="C3858" s="245"/>
      <c r="D3858" s="227" t="s">
        <v>248</v>
      </c>
      <c r="E3858" s="246" t="s">
        <v>19</v>
      </c>
      <c r="F3858" s="247" t="s">
        <v>3255</v>
      </c>
      <c r="G3858" s="245"/>
      <c r="H3858" s="248">
        <v>3.2000000000000002</v>
      </c>
      <c r="I3858" s="249"/>
      <c r="J3858" s="245"/>
      <c r="K3858" s="245"/>
      <c r="L3858" s="250"/>
      <c r="M3858" s="251"/>
      <c r="N3858" s="252"/>
      <c r="O3858" s="252"/>
      <c r="P3858" s="252"/>
      <c r="Q3858" s="252"/>
      <c r="R3858" s="252"/>
      <c r="S3858" s="252"/>
      <c r="T3858" s="253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4" t="s">
        <v>248</v>
      </c>
      <c r="AU3858" s="254" t="s">
        <v>78</v>
      </c>
      <c r="AV3858" s="14" t="s">
        <v>78</v>
      </c>
      <c r="AW3858" s="14" t="s">
        <v>32</v>
      </c>
      <c r="AX3858" s="14" t="s">
        <v>69</v>
      </c>
      <c r="AY3858" s="254" t="s">
        <v>238</v>
      </c>
    </row>
    <row r="3859" s="14" customFormat="1">
      <c r="A3859" s="14"/>
      <c r="B3859" s="244"/>
      <c r="C3859" s="245"/>
      <c r="D3859" s="227" t="s">
        <v>248</v>
      </c>
      <c r="E3859" s="246" t="s">
        <v>19</v>
      </c>
      <c r="F3859" s="247" t="s">
        <v>3256</v>
      </c>
      <c r="G3859" s="245"/>
      <c r="H3859" s="248">
        <v>3.2000000000000002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248</v>
      </c>
      <c r="AU3859" s="254" t="s">
        <v>78</v>
      </c>
      <c r="AV3859" s="14" t="s">
        <v>78</v>
      </c>
      <c r="AW3859" s="14" t="s">
        <v>32</v>
      </c>
      <c r="AX3859" s="14" t="s">
        <v>69</v>
      </c>
      <c r="AY3859" s="254" t="s">
        <v>238</v>
      </c>
    </row>
    <row r="3860" s="16" customFormat="1">
      <c r="A3860" s="16"/>
      <c r="B3860" s="266"/>
      <c r="C3860" s="267"/>
      <c r="D3860" s="227" t="s">
        <v>248</v>
      </c>
      <c r="E3860" s="268" t="s">
        <v>19</v>
      </c>
      <c r="F3860" s="269" t="s">
        <v>561</v>
      </c>
      <c r="G3860" s="267"/>
      <c r="H3860" s="270">
        <v>32.757399999999997</v>
      </c>
      <c r="I3860" s="271"/>
      <c r="J3860" s="267"/>
      <c r="K3860" s="267"/>
      <c r="L3860" s="272"/>
      <c r="M3860" s="273"/>
      <c r="N3860" s="274"/>
      <c r="O3860" s="274"/>
      <c r="P3860" s="274"/>
      <c r="Q3860" s="274"/>
      <c r="R3860" s="274"/>
      <c r="S3860" s="274"/>
      <c r="T3860" s="275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T3860" s="276" t="s">
        <v>248</v>
      </c>
      <c r="AU3860" s="276" t="s">
        <v>78</v>
      </c>
      <c r="AV3860" s="16" t="s">
        <v>109</v>
      </c>
      <c r="AW3860" s="16" t="s">
        <v>32</v>
      </c>
      <c r="AX3860" s="16" t="s">
        <v>69</v>
      </c>
      <c r="AY3860" s="276" t="s">
        <v>238</v>
      </c>
    </row>
    <row r="3861" s="13" customFormat="1">
      <c r="A3861" s="13"/>
      <c r="B3861" s="234"/>
      <c r="C3861" s="235"/>
      <c r="D3861" s="227" t="s">
        <v>248</v>
      </c>
      <c r="E3861" s="236" t="s">
        <v>19</v>
      </c>
      <c r="F3861" s="237" t="s">
        <v>321</v>
      </c>
      <c r="G3861" s="235"/>
      <c r="H3861" s="236" t="s">
        <v>19</v>
      </c>
      <c r="I3861" s="238"/>
      <c r="J3861" s="235"/>
      <c r="K3861" s="235"/>
      <c r="L3861" s="239"/>
      <c r="M3861" s="240"/>
      <c r="N3861" s="241"/>
      <c r="O3861" s="241"/>
      <c r="P3861" s="241"/>
      <c r="Q3861" s="241"/>
      <c r="R3861" s="241"/>
      <c r="S3861" s="241"/>
      <c r="T3861" s="242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3" t="s">
        <v>248</v>
      </c>
      <c r="AU3861" s="243" t="s">
        <v>78</v>
      </c>
      <c r="AV3861" s="13" t="s">
        <v>76</v>
      </c>
      <c r="AW3861" s="13" t="s">
        <v>32</v>
      </c>
      <c r="AX3861" s="13" t="s">
        <v>69</v>
      </c>
      <c r="AY3861" s="243" t="s">
        <v>238</v>
      </c>
    </row>
    <row r="3862" s="14" customFormat="1">
      <c r="A3862" s="14"/>
      <c r="B3862" s="244"/>
      <c r="C3862" s="245"/>
      <c r="D3862" s="227" t="s">
        <v>248</v>
      </c>
      <c r="E3862" s="246" t="s">
        <v>19</v>
      </c>
      <c r="F3862" s="247" t="s">
        <v>132</v>
      </c>
      <c r="G3862" s="245"/>
      <c r="H3862" s="248">
        <v>9.1199999999999992</v>
      </c>
      <c r="I3862" s="249"/>
      <c r="J3862" s="245"/>
      <c r="K3862" s="245"/>
      <c r="L3862" s="250"/>
      <c r="M3862" s="251"/>
      <c r="N3862" s="252"/>
      <c r="O3862" s="252"/>
      <c r="P3862" s="252"/>
      <c r="Q3862" s="252"/>
      <c r="R3862" s="252"/>
      <c r="S3862" s="252"/>
      <c r="T3862" s="253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4" t="s">
        <v>248</v>
      </c>
      <c r="AU3862" s="254" t="s">
        <v>78</v>
      </c>
      <c r="AV3862" s="14" t="s">
        <v>78</v>
      </c>
      <c r="AW3862" s="14" t="s">
        <v>32</v>
      </c>
      <c r="AX3862" s="14" t="s">
        <v>69</v>
      </c>
      <c r="AY3862" s="254" t="s">
        <v>238</v>
      </c>
    </row>
    <row r="3863" s="16" customFormat="1">
      <c r="A3863" s="16"/>
      <c r="B3863" s="266"/>
      <c r="C3863" s="267"/>
      <c r="D3863" s="227" t="s">
        <v>248</v>
      </c>
      <c r="E3863" s="268" t="s">
        <v>19</v>
      </c>
      <c r="F3863" s="269" t="s">
        <v>561</v>
      </c>
      <c r="G3863" s="267"/>
      <c r="H3863" s="270">
        <v>9.1199999999999992</v>
      </c>
      <c r="I3863" s="271"/>
      <c r="J3863" s="267"/>
      <c r="K3863" s="267"/>
      <c r="L3863" s="272"/>
      <c r="M3863" s="273"/>
      <c r="N3863" s="274"/>
      <c r="O3863" s="274"/>
      <c r="P3863" s="274"/>
      <c r="Q3863" s="274"/>
      <c r="R3863" s="274"/>
      <c r="S3863" s="274"/>
      <c r="T3863" s="275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76" t="s">
        <v>248</v>
      </c>
      <c r="AU3863" s="276" t="s">
        <v>78</v>
      </c>
      <c r="AV3863" s="16" t="s">
        <v>109</v>
      </c>
      <c r="AW3863" s="16" t="s">
        <v>32</v>
      </c>
      <c r="AX3863" s="16" t="s">
        <v>69</v>
      </c>
      <c r="AY3863" s="276" t="s">
        <v>238</v>
      </c>
    </row>
    <row r="3864" s="15" customFormat="1">
      <c r="A3864" s="15"/>
      <c r="B3864" s="255"/>
      <c r="C3864" s="256"/>
      <c r="D3864" s="227" t="s">
        <v>248</v>
      </c>
      <c r="E3864" s="257" t="s">
        <v>19</v>
      </c>
      <c r="F3864" s="258" t="s">
        <v>253</v>
      </c>
      <c r="G3864" s="256"/>
      <c r="H3864" s="259">
        <v>41.877400000000002</v>
      </c>
      <c r="I3864" s="260"/>
      <c r="J3864" s="256"/>
      <c r="K3864" s="256"/>
      <c r="L3864" s="261"/>
      <c r="M3864" s="262"/>
      <c r="N3864" s="263"/>
      <c r="O3864" s="263"/>
      <c r="P3864" s="263"/>
      <c r="Q3864" s="263"/>
      <c r="R3864" s="263"/>
      <c r="S3864" s="263"/>
      <c r="T3864" s="264"/>
      <c r="U3864" s="15"/>
      <c r="V3864" s="15"/>
      <c r="W3864" s="15"/>
      <c r="X3864" s="15"/>
      <c r="Y3864" s="15"/>
      <c r="Z3864" s="15"/>
      <c r="AA3864" s="15"/>
      <c r="AB3864" s="15"/>
      <c r="AC3864" s="15"/>
      <c r="AD3864" s="15"/>
      <c r="AE3864" s="15"/>
      <c r="AT3864" s="265" t="s">
        <v>248</v>
      </c>
      <c r="AU3864" s="265" t="s">
        <v>78</v>
      </c>
      <c r="AV3864" s="15" t="s">
        <v>244</v>
      </c>
      <c r="AW3864" s="15" t="s">
        <v>32</v>
      </c>
      <c r="AX3864" s="15" t="s">
        <v>76</v>
      </c>
      <c r="AY3864" s="265" t="s">
        <v>238</v>
      </c>
    </row>
    <row r="3865" s="2" customFormat="1" ht="16.5" customHeight="1">
      <c r="A3865" s="39"/>
      <c r="B3865" s="40"/>
      <c r="C3865" s="214" t="s">
        <v>2625</v>
      </c>
      <c r="D3865" s="214" t="s">
        <v>240</v>
      </c>
      <c r="E3865" s="215" t="s">
        <v>3257</v>
      </c>
      <c r="F3865" s="216" t="s">
        <v>3258</v>
      </c>
      <c r="G3865" s="217" t="s">
        <v>112</v>
      </c>
      <c r="H3865" s="218">
        <v>276.92399999999998</v>
      </c>
      <c r="I3865" s="219"/>
      <c r="J3865" s="220">
        <f>ROUND(I3865*H3865,2)</f>
        <v>0</v>
      </c>
      <c r="K3865" s="216" t="s">
        <v>243</v>
      </c>
      <c r="L3865" s="45"/>
      <c r="M3865" s="221" t="s">
        <v>19</v>
      </c>
      <c r="N3865" s="222" t="s">
        <v>40</v>
      </c>
      <c r="O3865" s="85"/>
      <c r="P3865" s="223">
        <f>O3865*H3865</f>
        <v>0</v>
      </c>
      <c r="Q3865" s="223">
        <v>0.0044999999999999997</v>
      </c>
      <c r="R3865" s="223">
        <f>Q3865*H3865</f>
        <v>1.2461579999999999</v>
      </c>
      <c r="S3865" s="223">
        <v>0</v>
      </c>
      <c r="T3865" s="224">
        <f>S3865*H3865</f>
        <v>0</v>
      </c>
      <c r="U3865" s="39"/>
      <c r="V3865" s="39"/>
      <c r="W3865" s="39"/>
      <c r="X3865" s="39"/>
      <c r="Y3865" s="39"/>
      <c r="Z3865" s="39"/>
      <c r="AA3865" s="39"/>
      <c r="AB3865" s="39"/>
      <c r="AC3865" s="39"/>
      <c r="AD3865" s="39"/>
      <c r="AE3865" s="39"/>
      <c r="AR3865" s="225" t="s">
        <v>295</v>
      </c>
      <c r="AT3865" s="225" t="s">
        <v>240</v>
      </c>
      <c r="AU3865" s="225" t="s">
        <v>78</v>
      </c>
      <c r="AY3865" s="18" t="s">
        <v>238</v>
      </c>
      <c r="BE3865" s="226">
        <f>IF(N3865="základní",J3865,0)</f>
        <v>0</v>
      </c>
      <c r="BF3865" s="226">
        <f>IF(N3865="snížená",J3865,0)</f>
        <v>0</v>
      </c>
      <c r="BG3865" s="226">
        <f>IF(N3865="zákl. přenesená",J3865,0)</f>
        <v>0</v>
      </c>
      <c r="BH3865" s="226">
        <f>IF(N3865="sníž. přenesená",J3865,0)</f>
        <v>0</v>
      </c>
      <c r="BI3865" s="226">
        <f>IF(N3865="nulová",J3865,0)</f>
        <v>0</v>
      </c>
      <c r="BJ3865" s="18" t="s">
        <v>76</v>
      </c>
      <c r="BK3865" s="226">
        <f>ROUND(I3865*H3865,2)</f>
        <v>0</v>
      </c>
      <c r="BL3865" s="18" t="s">
        <v>295</v>
      </c>
      <c r="BM3865" s="225" t="s">
        <v>3259</v>
      </c>
    </row>
    <row r="3866" s="2" customFormat="1">
      <c r="A3866" s="39"/>
      <c r="B3866" s="40"/>
      <c r="C3866" s="41"/>
      <c r="D3866" s="227" t="s">
        <v>245</v>
      </c>
      <c r="E3866" s="41"/>
      <c r="F3866" s="228" t="s">
        <v>3258</v>
      </c>
      <c r="G3866" s="41"/>
      <c r="H3866" s="41"/>
      <c r="I3866" s="229"/>
      <c r="J3866" s="41"/>
      <c r="K3866" s="41"/>
      <c r="L3866" s="45"/>
      <c r="M3866" s="230"/>
      <c r="N3866" s="231"/>
      <c r="O3866" s="85"/>
      <c r="P3866" s="85"/>
      <c r="Q3866" s="85"/>
      <c r="R3866" s="85"/>
      <c r="S3866" s="85"/>
      <c r="T3866" s="86"/>
      <c r="U3866" s="39"/>
      <c r="V3866" s="39"/>
      <c r="W3866" s="39"/>
      <c r="X3866" s="39"/>
      <c r="Y3866" s="39"/>
      <c r="Z3866" s="39"/>
      <c r="AA3866" s="39"/>
      <c r="AB3866" s="39"/>
      <c r="AC3866" s="39"/>
      <c r="AD3866" s="39"/>
      <c r="AE3866" s="39"/>
      <c r="AT3866" s="18" t="s">
        <v>245</v>
      </c>
      <c r="AU3866" s="18" t="s">
        <v>78</v>
      </c>
    </row>
    <row r="3867" s="2" customFormat="1">
      <c r="A3867" s="39"/>
      <c r="B3867" s="40"/>
      <c r="C3867" s="41"/>
      <c r="D3867" s="232" t="s">
        <v>246</v>
      </c>
      <c r="E3867" s="41"/>
      <c r="F3867" s="233" t="s">
        <v>3260</v>
      </c>
      <c r="G3867" s="41"/>
      <c r="H3867" s="41"/>
      <c r="I3867" s="229"/>
      <c r="J3867" s="41"/>
      <c r="K3867" s="41"/>
      <c r="L3867" s="45"/>
      <c r="M3867" s="230"/>
      <c r="N3867" s="231"/>
      <c r="O3867" s="85"/>
      <c r="P3867" s="85"/>
      <c r="Q3867" s="85"/>
      <c r="R3867" s="85"/>
      <c r="S3867" s="85"/>
      <c r="T3867" s="86"/>
      <c r="U3867" s="39"/>
      <c r="V3867" s="39"/>
      <c r="W3867" s="39"/>
      <c r="X3867" s="39"/>
      <c r="Y3867" s="39"/>
      <c r="Z3867" s="39"/>
      <c r="AA3867" s="39"/>
      <c r="AB3867" s="39"/>
      <c r="AC3867" s="39"/>
      <c r="AD3867" s="39"/>
      <c r="AE3867" s="39"/>
      <c r="AT3867" s="18" t="s">
        <v>246</v>
      </c>
      <c r="AU3867" s="18" t="s">
        <v>78</v>
      </c>
    </row>
    <row r="3868" s="13" customFormat="1">
      <c r="A3868" s="13"/>
      <c r="B3868" s="234"/>
      <c r="C3868" s="235"/>
      <c r="D3868" s="227" t="s">
        <v>248</v>
      </c>
      <c r="E3868" s="236" t="s">
        <v>19</v>
      </c>
      <c r="F3868" s="237" t="s">
        <v>3246</v>
      </c>
      <c r="G3868" s="235"/>
      <c r="H3868" s="236" t="s">
        <v>19</v>
      </c>
      <c r="I3868" s="238"/>
      <c r="J3868" s="235"/>
      <c r="K3868" s="235"/>
      <c r="L3868" s="239"/>
      <c r="M3868" s="240"/>
      <c r="N3868" s="241"/>
      <c r="O3868" s="241"/>
      <c r="P3868" s="241"/>
      <c r="Q3868" s="241"/>
      <c r="R3868" s="241"/>
      <c r="S3868" s="241"/>
      <c r="T3868" s="242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3" t="s">
        <v>248</v>
      </c>
      <c r="AU3868" s="243" t="s">
        <v>78</v>
      </c>
      <c r="AV3868" s="13" t="s">
        <v>76</v>
      </c>
      <c r="AW3868" s="13" t="s">
        <v>32</v>
      </c>
      <c r="AX3868" s="13" t="s">
        <v>69</v>
      </c>
      <c r="AY3868" s="243" t="s">
        <v>238</v>
      </c>
    </row>
    <row r="3869" s="14" customFormat="1">
      <c r="A3869" s="14"/>
      <c r="B3869" s="244"/>
      <c r="C3869" s="245"/>
      <c r="D3869" s="227" t="s">
        <v>248</v>
      </c>
      <c r="E3869" s="246" t="s">
        <v>19</v>
      </c>
      <c r="F3869" s="247" t="s">
        <v>3247</v>
      </c>
      <c r="G3869" s="245"/>
      <c r="H3869" s="248">
        <v>267.80399999999997</v>
      </c>
      <c r="I3869" s="249"/>
      <c r="J3869" s="245"/>
      <c r="K3869" s="245"/>
      <c r="L3869" s="250"/>
      <c r="M3869" s="251"/>
      <c r="N3869" s="252"/>
      <c r="O3869" s="252"/>
      <c r="P3869" s="252"/>
      <c r="Q3869" s="252"/>
      <c r="R3869" s="252"/>
      <c r="S3869" s="252"/>
      <c r="T3869" s="253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4" t="s">
        <v>248</v>
      </c>
      <c r="AU3869" s="254" t="s">
        <v>78</v>
      </c>
      <c r="AV3869" s="14" t="s">
        <v>78</v>
      </c>
      <c r="AW3869" s="14" t="s">
        <v>32</v>
      </c>
      <c r="AX3869" s="14" t="s">
        <v>69</v>
      </c>
      <c r="AY3869" s="254" t="s">
        <v>238</v>
      </c>
    </row>
    <row r="3870" s="16" customFormat="1">
      <c r="A3870" s="16"/>
      <c r="B3870" s="266"/>
      <c r="C3870" s="267"/>
      <c r="D3870" s="227" t="s">
        <v>248</v>
      </c>
      <c r="E3870" s="268" t="s">
        <v>19</v>
      </c>
      <c r="F3870" s="269" t="s">
        <v>561</v>
      </c>
      <c r="G3870" s="267"/>
      <c r="H3870" s="270">
        <v>267.80399999999997</v>
      </c>
      <c r="I3870" s="271"/>
      <c r="J3870" s="267"/>
      <c r="K3870" s="267"/>
      <c r="L3870" s="272"/>
      <c r="M3870" s="273"/>
      <c r="N3870" s="274"/>
      <c r="O3870" s="274"/>
      <c r="P3870" s="274"/>
      <c r="Q3870" s="274"/>
      <c r="R3870" s="274"/>
      <c r="S3870" s="274"/>
      <c r="T3870" s="275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T3870" s="276" t="s">
        <v>248</v>
      </c>
      <c r="AU3870" s="276" t="s">
        <v>78</v>
      </c>
      <c r="AV3870" s="16" t="s">
        <v>109</v>
      </c>
      <c r="AW3870" s="16" t="s">
        <v>32</v>
      </c>
      <c r="AX3870" s="16" t="s">
        <v>69</v>
      </c>
      <c r="AY3870" s="276" t="s">
        <v>238</v>
      </c>
    </row>
    <row r="3871" s="13" customFormat="1">
      <c r="A3871" s="13"/>
      <c r="B3871" s="234"/>
      <c r="C3871" s="235"/>
      <c r="D3871" s="227" t="s">
        <v>248</v>
      </c>
      <c r="E3871" s="236" t="s">
        <v>19</v>
      </c>
      <c r="F3871" s="237" t="s">
        <v>321</v>
      </c>
      <c r="G3871" s="235"/>
      <c r="H3871" s="236" t="s">
        <v>19</v>
      </c>
      <c r="I3871" s="238"/>
      <c r="J3871" s="235"/>
      <c r="K3871" s="235"/>
      <c r="L3871" s="239"/>
      <c r="M3871" s="240"/>
      <c r="N3871" s="241"/>
      <c r="O3871" s="241"/>
      <c r="P3871" s="241"/>
      <c r="Q3871" s="241"/>
      <c r="R3871" s="241"/>
      <c r="S3871" s="241"/>
      <c r="T3871" s="242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3" t="s">
        <v>248</v>
      </c>
      <c r="AU3871" s="243" t="s">
        <v>78</v>
      </c>
      <c r="AV3871" s="13" t="s">
        <v>76</v>
      </c>
      <c r="AW3871" s="13" t="s">
        <v>32</v>
      </c>
      <c r="AX3871" s="13" t="s">
        <v>69</v>
      </c>
      <c r="AY3871" s="243" t="s">
        <v>238</v>
      </c>
    </row>
    <row r="3872" s="14" customFormat="1">
      <c r="A3872" s="14"/>
      <c r="B3872" s="244"/>
      <c r="C3872" s="245"/>
      <c r="D3872" s="227" t="s">
        <v>248</v>
      </c>
      <c r="E3872" s="246" t="s">
        <v>19</v>
      </c>
      <c r="F3872" s="247" t="s">
        <v>132</v>
      </c>
      <c r="G3872" s="245"/>
      <c r="H3872" s="248">
        <v>9.1199999999999992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248</v>
      </c>
      <c r="AU3872" s="254" t="s">
        <v>78</v>
      </c>
      <c r="AV3872" s="14" t="s">
        <v>78</v>
      </c>
      <c r="AW3872" s="14" t="s">
        <v>32</v>
      </c>
      <c r="AX3872" s="14" t="s">
        <v>69</v>
      </c>
      <c r="AY3872" s="254" t="s">
        <v>238</v>
      </c>
    </row>
    <row r="3873" s="16" customFormat="1">
      <c r="A3873" s="16"/>
      <c r="B3873" s="266"/>
      <c r="C3873" s="267"/>
      <c r="D3873" s="227" t="s">
        <v>248</v>
      </c>
      <c r="E3873" s="268" t="s">
        <v>19</v>
      </c>
      <c r="F3873" s="269" t="s">
        <v>561</v>
      </c>
      <c r="G3873" s="267"/>
      <c r="H3873" s="270">
        <v>9.1199999999999992</v>
      </c>
      <c r="I3873" s="271"/>
      <c r="J3873" s="267"/>
      <c r="K3873" s="267"/>
      <c r="L3873" s="272"/>
      <c r="M3873" s="273"/>
      <c r="N3873" s="274"/>
      <c r="O3873" s="274"/>
      <c r="P3873" s="274"/>
      <c r="Q3873" s="274"/>
      <c r="R3873" s="274"/>
      <c r="S3873" s="274"/>
      <c r="T3873" s="275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T3873" s="276" t="s">
        <v>248</v>
      </c>
      <c r="AU3873" s="276" t="s">
        <v>78</v>
      </c>
      <c r="AV3873" s="16" t="s">
        <v>109</v>
      </c>
      <c r="AW3873" s="16" t="s">
        <v>32</v>
      </c>
      <c r="AX3873" s="16" t="s">
        <v>69</v>
      </c>
      <c r="AY3873" s="276" t="s">
        <v>238</v>
      </c>
    </row>
    <row r="3874" s="15" customFormat="1">
      <c r="A3874" s="15"/>
      <c r="B3874" s="255"/>
      <c r="C3874" s="256"/>
      <c r="D3874" s="227" t="s">
        <v>248</v>
      </c>
      <c r="E3874" s="257" t="s">
        <v>19</v>
      </c>
      <c r="F3874" s="258" t="s">
        <v>253</v>
      </c>
      <c r="G3874" s="256"/>
      <c r="H3874" s="259">
        <v>276.92399999999998</v>
      </c>
      <c r="I3874" s="260"/>
      <c r="J3874" s="256"/>
      <c r="K3874" s="256"/>
      <c r="L3874" s="261"/>
      <c r="M3874" s="262"/>
      <c r="N3874" s="263"/>
      <c r="O3874" s="263"/>
      <c r="P3874" s="263"/>
      <c r="Q3874" s="263"/>
      <c r="R3874" s="263"/>
      <c r="S3874" s="263"/>
      <c r="T3874" s="264"/>
      <c r="U3874" s="15"/>
      <c r="V3874" s="15"/>
      <c r="W3874" s="15"/>
      <c r="X3874" s="15"/>
      <c r="Y3874" s="15"/>
      <c r="Z3874" s="15"/>
      <c r="AA3874" s="15"/>
      <c r="AB3874" s="15"/>
      <c r="AC3874" s="15"/>
      <c r="AD3874" s="15"/>
      <c r="AE3874" s="15"/>
      <c r="AT3874" s="265" t="s">
        <v>248</v>
      </c>
      <c r="AU3874" s="265" t="s">
        <v>78</v>
      </c>
      <c r="AV3874" s="15" t="s">
        <v>244</v>
      </c>
      <c r="AW3874" s="15" t="s">
        <v>32</v>
      </c>
      <c r="AX3874" s="15" t="s">
        <v>76</v>
      </c>
      <c r="AY3874" s="265" t="s">
        <v>238</v>
      </c>
    </row>
    <row r="3875" s="2" customFormat="1" ht="24.15" customHeight="1">
      <c r="A3875" s="39"/>
      <c r="B3875" s="40"/>
      <c r="C3875" s="214" t="s">
        <v>3261</v>
      </c>
      <c r="D3875" s="214" t="s">
        <v>240</v>
      </c>
      <c r="E3875" s="215" t="s">
        <v>3262</v>
      </c>
      <c r="F3875" s="216" t="s">
        <v>3263</v>
      </c>
      <c r="G3875" s="217" t="s">
        <v>112</v>
      </c>
      <c r="H3875" s="218">
        <v>219.89099999999999</v>
      </c>
      <c r="I3875" s="219"/>
      <c r="J3875" s="220">
        <f>ROUND(I3875*H3875,2)</f>
        <v>0</v>
      </c>
      <c r="K3875" s="216" t="s">
        <v>243</v>
      </c>
      <c r="L3875" s="45"/>
      <c r="M3875" s="221" t="s">
        <v>19</v>
      </c>
      <c r="N3875" s="222" t="s">
        <v>40</v>
      </c>
      <c r="O3875" s="85"/>
      <c r="P3875" s="223">
        <f>O3875*H3875</f>
        <v>0</v>
      </c>
      <c r="Q3875" s="223">
        <v>0</v>
      </c>
      <c r="R3875" s="223">
        <f>Q3875*H3875</f>
        <v>0</v>
      </c>
      <c r="S3875" s="223">
        <v>0.027199999999999998</v>
      </c>
      <c r="T3875" s="224">
        <f>S3875*H3875</f>
        <v>5.9810351999999991</v>
      </c>
      <c r="U3875" s="39"/>
      <c r="V3875" s="39"/>
      <c r="W3875" s="39"/>
      <c r="X3875" s="39"/>
      <c r="Y3875" s="39"/>
      <c r="Z3875" s="39"/>
      <c r="AA3875" s="39"/>
      <c r="AB3875" s="39"/>
      <c r="AC3875" s="39"/>
      <c r="AD3875" s="39"/>
      <c r="AE3875" s="39"/>
      <c r="AR3875" s="225" t="s">
        <v>295</v>
      </c>
      <c r="AT3875" s="225" t="s">
        <v>240</v>
      </c>
      <c r="AU3875" s="225" t="s">
        <v>78</v>
      </c>
      <c r="AY3875" s="18" t="s">
        <v>238</v>
      </c>
      <c r="BE3875" s="226">
        <f>IF(N3875="základní",J3875,0)</f>
        <v>0</v>
      </c>
      <c r="BF3875" s="226">
        <f>IF(N3875="snížená",J3875,0)</f>
        <v>0</v>
      </c>
      <c r="BG3875" s="226">
        <f>IF(N3875="zákl. přenesená",J3875,0)</f>
        <v>0</v>
      </c>
      <c r="BH3875" s="226">
        <f>IF(N3875="sníž. přenesená",J3875,0)</f>
        <v>0</v>
      </c>
      <c r="BI3875" s="226">
        <f>IF(N3875="nulová",J3875,0)</f>
        <v>0</v>
      </c>
      <c r="BJ3875" s="18" t="s">
        <v>76</v>
      </c>
      <c r="BK3875" s="226">
        <f>ROUND(I3875*H3875,2)</f>
        <v>0</v>
      </c>
      <c r="BL3875" s="18" t="s">
        <v>295</v>
      </c>
      <c r="BM3875" s="225" t="s">
        <v>3264</v>
      </c>
    </row>
    <row r="3876" s="2" customFormat="1">
      <c r="A3876" s="39"/>
      <c r="B3876" s="40"/>
      <c r="C3876" s="41"/>
      <c r="D3876" s="227" t="s">
        <v>245</v>
      </c>
      <c r="E3876" s="41"/>
      <c r="F3876" s="228" t="s">
        <v>3263</v>
      </c>
      <c r="G3876" s="41"/>
      <c r="H3876" s="41"/>
      <c r="I3876" s="229"/>
      <c r="J3876" s="41"/>
      <c r="K3876" s="41"/>
      <c r="L3876" s="45"/>
      <c r="M3876" s="230"/>
      <c r="N3876" s="231"/>
      <c r="O3876" s="85"/>
      <c r="P3876" s="85"/>
      <c r="Q3876" s="85"/>
      <c r="R3876" s="85"/>
      <c r="S3876" s="85"/>
      <c r="T3876" s="86"/>
      <c r="U3876" s="39"/>
      <c r="V3876" s="39"/>
      <c r="W3876" s="39"/>
      <c r="X3876" s="39"/>
      <c r="Y3876" s="39"/>
      <c r="Z3876" s="39"/>
      <c r="AA3876" s="39"/>
      <c r="AB3876" s="39"/>
      <c r="AC3876" s="39"/>
      <c r="AD3876" s="39"/>
      <c r="AE3876" s="39"/>
      <c r="AT3876" s="18" t="s">
        <v>245</v>
      </c>
      <c r="AU3876" s="18" t="s">
        <v>78</v>
      </c>
    </row>
    <row r="3877" s="2" customFormat="1">
      <c r="A3877" s="39"/>
      <c r="B3877" s="40"/>
      <c r="C3877" s="41"/>
      <c r="D3877" s="232" t="s">
        <v>246</v>
      </c>
      <c r="E3877" s="41"/>
      <c r="F3877" s="233" t="s">
        <v>3265</v>
      </c>
      <c r="G3877" s="41"/>
      <c r="H3877" s="41"/>
      <c r="I3877" s="229"/>
      <c r="J3877" s="41"/>
      <c r="K3877" s="41"/>
      <c r="L3877" s="45"/>
      <c r="M3877" s="230"/>
      <c r="N3877" s="231"/>
      <c r="O3877" s="85"/>
      <c r="P3877" s="85"/>
      <c r="Q3877" s="85"/>
      <c r="R3877" s="85"/>
      <c r="S3877" s="85"/>
      <c r="T3877" s="86"/>
      <c r="U3877" s="39"/>
      <c r="V3877" s="39"/>
      <c r="W3877" s="39"/>
      <c r="X3877" s="39"/>
      <c r="Y3877" s="39"/>
      <c r="Z3877" s="39"/>
      <c r="AA3877" s="39"/>
      <c r="AB3877" s="39"/>
      <c r="AC3877" s="39"/>
      <c r="AD3877" s="39"/>
      <c r="AE3877" s="39"/>
      <c r="AT3877" s="18" t="s">
        <v>246</v>
      </c>
      <c r="AU3877" s="18" t="s">
        <v>78</v>
      </c>
    </row>
    <row r="3878" s="13" customFormat="1">
      <c r="A3878" s="13"/>
      <c r="B3878" s="234"/>
      <c r="C3878" s="235"/>
      <c r="D3878" s="227" t="s">
        <v>248</v>
      </c>
      <c r="E3878" s="236" t="s">
        <v>19</v>
      </c>
      <c r="F3878" s="237" t="s">
        <v>262</v>
      </c>
      <c r="G3878" s="235"/>
      <c r="H3878" s="236" t="s">
        <v>19</v>
      </c>
      <c r="I3878" s="238"/>
      <c r="J3878" s="235"/>
      <c r="K3878" s="235"/>
      <c r="L3878" s="239"/>
      <c r="M3878" s="240"/>
      <c r="N3878" s="241"/>
      <c r="O3878" s="241"/>
      <c r="P3878" s="241"/>
      <c r="Q3878" s="241"/>
      <c r="R3878" s="241"/>
      <c r="S3878" s="241"/>
      <c r="T3878" s="242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3" t="s">
        <v>248</v>
      </c>
      <c r="AU3878" s="243" t="s">
        <v>78</v>
      </c>
      <c r="AV3878" s="13" t="s">
        <v>76</v>
      </c>
      <c r="AW3878" s="13" t="s">
        <v>32</v>
      </c>
      <c r="AX3878" s="13" t="s">
        <v>69</v>
      </c>
      <c r="AY3878" s="243" t="s">
        <v>238</v>
      </c>
    </row>
    <row r="3879" s="14" customFormat="1">
      <c r="A3879" s="14"/>
      <c r="B3879" s="244"/>
      <c r="C3879" s="245"/>
      <c r="D3879" s="227" t="s">
        <v>248</v>
      </c>
      <c r="E3879" s="246" t="s">
        <v>19</v>
      </c>
      <c r="F3879" s="247" t="s">
        <v>3266</v>
      </c>
      <c r="G3879" s="245"/>
      <c r="H3879" s="248">
        <v>5.7599999999999998</v>
      </c>
      <c r="I3879" s="249"/>
      <c r="J3879" s="245"/>
      <c r="K3879" s="245"/>
      <c r="L3879" s="250"/>
      <c r="M3879" s="251"/>
      <c r="N3879" s="252"/>
      <c r="O3879" s="252"/>
      <c r="P3879" s="252"/>
      <c r="Q3879" s="252"/>
      <c r="R3879" s="252"/>
      <c r="S3879" s="252"/>
      <c r="T3879" s="253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4" t="s">
        <v>248</v>
      </c>
      <c r="AU3879" s="254" t="s">
        <v>78</v>
      </c>
      <c r="AV3879" s="14" t="s">
        <v>78</v>
      </c>
      <c r="AW3879" s="14" t="s">
        <v>32</v>
      </c>
      <c r="AX3879" s="14" t="s">
        <v>69</v>
      </c>
      <c r="AY3879" s="254" t="s">
        <v>238</v>
      </c>
    </row>
    <row r="3880" s="14" customFormat="1">
      <c r="A3880" s="14"/>
      <c r="B3880" s="244"/>
      <c r="C3880" s="245"/>
      <c r="D3880" s="227" t="s">
        <v>248</v>
      </c>
      <c r="E3880" s="246" t="s">
        <v>19</v>
      </c>
      <c r="F3880" s="247" t="s">
        <v>3267</v>
      </c>
      <c r="G3880" s="245"/>
      <c r="H3880" s="248">
        <v>7.8300000000000001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248</v>
      </c>
      <c r="AU3880" s="254" t="s">
        <v>78</v>
      </c>
      <c r="AV3880" s="14" t="s">
        <v>78</v>
      </c>
      <c r="AW3880" s="14" t="s">
        <v>32</v>
      </c>
      <c r="AX3880" s="14" t="s">
        <v>69</v>
      </c>
      <c r="AY3880" s="254" t="s">
        <v>238</v>
      </c>
    </row>
    <row r="3881" s="14" customFormat="1">
      <c r="A3881" s="14"/>
      <c r="B3881" s="244"/>
      <c r="C3881" s="245"/>
      <c r="D3881" s="227" t="s">
        <v>248</v>
      </c>
      <c r="E3881" s="246" t="s">
        <v>19</v>
      </c>
      <c r="F3881" s="247" t="s">
        <v>3268</v>
      </c>
      <c r="G3881" s="245"/>
      <c r="H3881" s="248">
        <v>12.24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248</v>
      </c>
      <c r="AU3881" s="254" t="s">
        <v>78</v>
      </c>
      <c r="AV3881" s="14" t="s">
        <v>78</v>
      </c>
      <c r="AW3881" s="14" t="s">
        <v>32</v>
      </c>
      <c r="AX3881" s="14" t="s">
        <v>69</v>
      </c>
      <c r="AY3881" s="254" t="s">
        <v>238</v>
      </c>
    </row>
    <row r="3882" s="14" customFormat="1">
      <c r="A3882" s="14"/>
      <c r="B3882" s="244"/>
      <c r="C3882" s="245"/>
      <c r="D3882" s="227" t="s">
        <v>248</v>
      </c>
      <c r="E3882" s="246" t="s">
        <v>19</v>
      </c>
      <c r="F3882" s="247" t="s">
        <v>3269</v>
      </c>
      <c r="G3882" s="245"/>
      <c r="H3882" s="248">
        <v>26.100000000000001</v>
      </c>
      <c r="I3882" s="249"/>
      <c r="J3882" s="245"/>
      <c r="K3882" s="245"/>
      <c r="L3882" s="250"/>
      <c r="M3882" s="251"/>
      <c r="N3882" s="252"/>
      <c r="O3882" s="252"/>
      <c r="P3882" s="252"/>
      <c r="Q3882" s="252"/>
      <c r="R3882" s="252"/>
      <c r="S3882" s="252"/>
      <c r="T3882" s="253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4" t="s">
        <v>248</v>
      </c>
      <c r="AU3882" s="254" t="s">
        <v>78</v>
      </c>
      <c r="AV3882" s="14" t="s">
        <v>78</v>
      </c>
      <c r="AW3882" s="14" t="s">
        <v>32</v>
      </c>
      <c r="AX3882" s="14" t="s">
        <v>69</v>
      </c>
      <c r="AY3882" s="254" t="s">
        <v>238</v>
      </c>
    </row>
    <row r="3883" s="14" customFormat="1">
      <c r="A3883" s="14"/>
      <c r="B3883" s="244"/>
      <c r="C3883" s="245"/>
      <c r="D3883" s="227" t="s">
        <v>248</v>
      </c>
      <c r="E3883" s="246" t="s">
        <v>19</v>
      </c>
      <c r="F3883" s="247" t="s">
        <v>3270</v>
      </c>
      <c r="G3883" s="245"/>
      <c r="H3883" s="248">
        <v>8.5679999999999996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248</v>
      </c>
      <c r="AU3883" s="254" t="s">
        <v>78</v>
      </c>
      <c r="AV3883" s="14" t="s">
        <v>78</v>
      </c>
      <c r="AW3883" s="14" t="s">
        <v>32</v>
      </c>
      <c r="AX3883" s="14" t="s">
        <v>69</v>
      </c>
      <c r="AY3883" s="254" t="s">
        <v>238</v>
      </c>
    </row>
    <row r="3884" s="14" customFormat="1">
      <c r="A3884" s="14"/>
      <c r="B3884" s="244"/>
      <c r="C3884" s="245"/>
      <c r="D3884" s="227" t="s">
        <v>248</v>
      </c>
      <c r="E3884" s="246" t="s">
        <v>19</v>
      </c>
      <c r="F3884" s="247" t="s">
        <v>3271</v>
      </c>
      <c r="G3884" s="245"/>
      <c r="H3884" s="248">
        <v>7.0199999999999996</v>
      </c>
      <c r="I3884" s="249"/>
      <c r="J3884" s="245"/>
      <c r="K3884" s="245"/>
      <c r="L3884" s="250"/>
      <c r="M3884" s="251"/>
      <c r="N3884" s="252"/>
      <c r="O3884" s="252"/>
      <c r="P3884" s="252"/>
      <c r="Q3884" s="252"/>
      <c r="R3884" s="252"/>
      <c r="S3884" s="252"/>
      <c r="T3884" s="253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4" t="s">
        <v>248</v>
      </c>
      <c r="AU3884" s="254" t="s">
        <v>78</v>
      </c>
      <c r="AV3884" s="14" t="s">
        <v>78</v>
      </c>
      <c r="AW3884" s="14" t="s">
        <v>32</v>
      </c>
      <c r="AX3884" s="14" t="s">
        <v>69</v>
      </c>
      <c r="AY3884" s="254" t="s">
        <v>238</v>
      </c>
    </row>
    <row r="3885" s="14" customFormat="1">
      <c r="A3885" s="14"/>
      <c r="B3885" s="244"/>
      <c r="C3885" s="245"/>
      <c r="D3885" s="227" t="s">
        <v>248</v>
      </c>
      <c r="E3885" s="246" t="s">
        <v>19</v>
      </c>
      <c r="F3885" s="247" t="s">
        <v>3272</v>
      </c>
      <c r="G3885" s="245"/>
      <c r="H3885" s="248">
        <v>12.762000000000001</v>
      </c>
      <c r="I3885" s="249"/>
      <c r="J3885" s="245"/>
      <c r="K3885" s="245"/>
      <c r="L3885" s="250"/>
      <c r="M3885" s="251"/>
      <c r="N3885" s="252"/>
      <c r="O3885" s="252"/>
      <c r="P3885" s="252"/>
      <c r="Q3885" s="252"/>
      <c r="R3885" s="252"/>
      <c r="S3885" s="252"/>
      <c r="T3885" s="253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4" t="s">
        <v>248</v>
      </c>
      <c r="AU3885" s="254" t="s">
        <v>78</v>
      </c>
      <c r="AV3885" s="14" t="s">
        <v>78</v>
      </c>
      <c r="AW3885" s="14" t="s">
        <v>32</v>
      </c>
      <c r="AX3885" s="14" t="s">
        <v>69</v>
      </c>
      <c r="AY3885" s="254" t="s">
        <v>238</v>
      </c>
    </row>
    <row r="3886" s="14" customFormat="1">
      <c r="A3886" s="14"/>
      <c r="B3886" s="244"/>
      <c r="C3886" s="245"/>
      <c r="D3886" s="227" t="s">
        <v>248</v>
      </c>
      <c r="E3886" s="246" t="s">
        <v>19</v>
      </c>
      <c r="F3886" s="247" t="s">
        <v>3273</v>
      </c>
      <c r="G3886" s="245"/>
      <c r="H3886" s="248">
        <v>4.3200000000000003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248</v>
      </c>
      <c r="AU3886" s="254" t="s">
        <v>78</v>
      </c>
      <c r="AV3886" s="14" t="s">
        <v>78</v>
      </c>
      <c r="AW3886" s="14" t="s">
        <v>32</v>
      </c>
      <c r="AX3886" s="14" t="s">
        <v>69</v>
      </c>
      <c r="AY3886" s="254" t="s">
        <v>238</v>
      </c>
    </row>
    <row r="3887" s="14" customFormat="1">
      <c r="A3887" s="14"/>
      <c r="B3887" s="244"/>
      <c r="C3887" s="245"/>
      <c r="D3887" s="227" t="s">
        <v>248</v>
      </c>
      <c r="E3887" s="246" t="s">
        <v>19</v>
      </c>
      <c r="F3887" s="247" t="s">
        <v>3274</v>
      </c>
      <c r="G3887" s="245"/>
      <c r="H3887" s="248">
        <v>20.154599999999999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248</v>
      </c>
      <c r="AU3887" s="254" t="s">
        <v>78</v>
      </c>
      <c r="AV3887" s="14" t="s">
        <v>78</v>
      </c>
      <c r="AW3887" s="14" t="s">
        <v>32</v>
      </c>
      <c r="AX3887" s="14" t="s">
        <v>69</v>
      </c>
      <c r="AY3887" s="254" t="s">
        <v>238</v>
      </c>
    </row>
    <row r="3888" s="14" customFormat="1">
      <c r="A3888" s="14"/>
      <c r="B3888" s="244"/>
      <c r="C3888" s="245"/>
      <c r="D3888" s="227" t="s">
        <v>248</v>
      </c>
      <c r="E3888" s="246" t="s">
        <v>19</v>
      </c>
      <c r="F3888" s="247" t="s">
        <v>3275</v>
      </c>
      <c r="G3888" s="245"/>
      <c r="H3888" s="248">
        <v>4.3200000000000003</v>
      </c>
      <c r="I3888" s="249"/>
      <c r="J3888" s="245"/>
      <c r="K3888" s="245"/>
      <c r="L3888" s="250"/>
      <c r="M3888" s="251"/>
      <c r="N3888" s="252"/>
      <c r="O3888" s="252"/>
      <c r="P3888" s="252"/>
      <c r="Q3888" s="252"/>
      <c r="R3888" s="252"/>
      <c r="S3888" s="252"/>
      <c r="T3888" s="253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4" t="s">
        <v>248</v>
      </c>
      <c r="AU3888" s="254" t="s">
        <v>78</v>
      </c>
      <c r="AV3888" s="14" t="s">
        <v>78</v>
      </c>
      <c r="AW3888" s="14" t="s">
        <v>32</v>
      </c>
      <c r="AX3888" s="14" t="s">
        <v>69</v>
      </c>
      <c r="AY3888" s="254" t="s">
        <v>238</v>
      </c>
    </row>
    <row r="3889" s="14" customFormat="1">
      <c r="A3889" s="14"/>
      <c r="B3889" s="244"/>
      <c r="C3889" s="245"/>
      <c r="D3889" s="227" t="s">
        <v>248</v>
      </c>
      <c r="E3889" s="246" t="s">
        <v>19</v>
      </c>
      <c r="F3889" s="247" t="s">
        <v>3276</v>
      </c>
      <c r="G3889" s="245"/>
      <c r="H3889" s="248">
        <v>13.859999999999999</v>
      </c>
      <c r="I3889" s="249"/>
      <c r="J3889" s="245"/>
      <c r="K3889" s="245"/>
      <c r="L3889" s="250"/>
      <c r="M3889" s="251"/>
      <c r="N3889" s="252"/>
      <c r="O3889" s="252"/>
      <c r="P3889" s="252"/>
      <c r="Q3889" s="252"/>
      <c r="R3889" s="252"/>
      <c r="S3889" s="252"/>
      <c r="T3889" s="253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4" t="s">
        <v>248</v>
      </c>
      <c r="AU3889" s="254" t="s">
        <v>78</v>
      </c>
      <c r="AV3889" s="14" t="s">
        <v>78</v>
      </c>
      <c r="AW3889" s="14" t="s">
        <v>32</v>
      </c>
      <c r="AX3889" s="14" t="s">
        <v>69</v>
      </c>
      <c r="AY3889" s="254" t="s">
        <v>238</v>
      </c>
    </row>
    <row r="3890" s="14" customFormat="1">
      <c r="A3890" s="14"/>
      <c r="B3890" s="244"/>
      <c r="C3890" s="245"/>
      <c r="D3890" s="227" t="s">
        <v>248</v>
      </c>
      <c r="E3890" s="246" t="s">
        <v>19</v>
      </c>
      <c r="F3890" s="247" t="s">
        <v>3277</v>
      </c>
      <c r="G3890" s="245"/>
      <c r="H3890" s="248">
        <v>8.8200000000000003</v>
      </c>
      <c r="I3890" s="249"/>
      <c r="J3890" s="245"/>
      <c r="K3890" s="245"/>
      <c r="L3890" s="250"/>
      <c r="M3890" s="251"/>
      <c r="N3890" s="252"/>
      <c r="O3890" s="252"/>
      <c r="P3890" s="252"/>
      <c r="Q3890" s="252"/>
      <c r="R3890" s="252"/>
      <c r="S3890" s="252"/>
      <c r="T3890" s="253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4" t="s">
        <v>248</v>
      </c>
      <c r="AU3890" s="254" t="s">
        <v>78</v>
      </c>
      <c r="AV3890" s="14" t="s">
        <v>78</v>
      </c>
      <c r="AW3890" s="14" t="s">
        <v>32</v>
      </c>
      <c r="AX3890" s="14" t="s">
        <v>69</v>
      </c>
      <c r="AY3890" s="254" t="s">
        <v>238</v>
      </c>
    </row>
    <row r="3891" s="16" customFormat="1">
      <c r="A3891" s="16"/>
      <c r="B3891" s="266"/>
      <c r="C3891" s="267"/>
      <c r="D3891" s="227" t="s">
        <v>248</v>
      </c>
      <c r="E3891" s="268" t="s">
        <v>19</v>
      </c>
      <c r="F3891" s="269" t="s">
        <v>264</v>
      </c>
      <c r="G3891" s="267"/>
      <c r="H3891" s="270">
        <v>131.75460000000001</v>
      </c>
      <c r="I3891" s="271"/>
      <c r="J3891" s="267"/>
      <c r="K3891" s="267"/>
      <c r="L3891" s="272"/>
      <c r="M3891" s="273"/>
      <c r="N3891" s="274"/>
      <c r="O3891" s="274"/>
      <c r="P3891" s="274"/>
      <c r="Q3891" s="274"/>
      <c r="R3891" s="274"/>
      <c r="S3891" s="274"/>
      <c r="T3891" s="275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76" t="s">
        <v>248</v>
      </c>
      <c r="AU3891" s="276" t="s">
        <v>78</v>
      </c>
      <c r="AV3891" s="16" t="s">
        <v>109</v>
      </c>
      <c r="AW3891" s="16" t="s">
        <v>32</v>
      </c>
      <c r="AX3891" s="16" t="s">
        <v>69</v>
      </c>
      <c r="AY3891" s="276" t="s">
        <v>238</v>
      </c>
    </row>
    <row r="3892" s="13" customFormat="1">
      <c r="A3892" s="13"/>
      <c r="B3892" s="234"/>
      <c r="C3892" s="235"/>
      <c r="D3892" s="227" t="s">
        <v>248</v>
      </c>
      <c r="E3892" s="236" t="s">
        <v>19</v>
      </c>
      <c r="F3892" s="237" t="s">
        <v>774</v>
      </c>
      <c r="G3892" s="235"/>
      <c r="H3892" s="236" t="s">
        <v>19</v>
      </c>
      <c r="I3892" s="238"/>
      <c r="J3892" s="235"/>
      <c r="K3892" s="235"/>
      <c r="L3892" s="239"/>
      <c r="M3892" s="240"/>
      <c r="N3892" s="241"/>
      <c r="O3892" s="241"/>
      <c r="P3892" s="241"/>
      <c r="Q3892" s="241"/>
      <c r="R3892" s="241"/>
      <c r="S3892" s="241"/>
      <c r="T3892" s="242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3" t="s">
        <v>248</v>
      </c>
      <c r="AU3892" s="243" t="s">
        <v>78</v>
      </c>
      <c r="AV3892" s="13" t="s">
        <v>76</v>
      </c>
      <c r="AW3892" s="13" t="s">
        <v>32</v>
      </c>
      <c r="AX3892" s="13" t="s">
        <v>69</v>
      </c>
      <c r="AY3892" s="243" t="s">
        <v>238</v>
      </c>
    </row>
    <row r="3893" s="14" customFormat="1">
      <c r="A3893" s="14"/>
      <c r="B3893" s="244"/>
      <c r="C3893" s="245"/>
      <c r="D3893" s="227" t="s">
        <v>248</v>
      </c>
      <c r="E3893" s="246" t="s">
        <v>19</v>
      </c>
      <c r="F3893" s="247" t="s">
        <v>3278</v>
      </c>
      <c r="G3893" s="245"/>
      <c r="H3893" s="248">
        <v>4.9356</v>
      </c>
      <c r="I3893" s="249"/>
      <c r="J3893" s="245"/>
      <c r="K3893" s="245"/>
      <c r="L3893" s="250"/>
      <c r="M3893" s="251"/>
      <c r="N3893" s="252"/>
      <c r="O3893" s="252"/>
      <c r="P3893" s="252"/>
      <c r="Q3893" s="252"/>
      <c r="R3893" s="252"/>
      <c r="S3893" s="252"/>
      <c r="T3893" s="253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4" t="s">
        <v>248</v>
      </c>
      <c r="AU3893" s="254" t="s">
        <v>78</v>
      </c>
      <c r="AV3893" s="14" t="s">
        <v>78</v>
      </c>
      <c r="AW3893" s="14" t="s">
        <v>32</v>
      </c>
      <c r="AX3893" s="14" t="s">
        <v>69</v>
      </c>
      <c r="AY3893" s="254" t="s">
        <v>238</v>
      </c>
    </row>
    <row r="3894" s="14" customFormat="1">
      <c r="A3894" s="14"/>
      <c r="B3894" s="244"/>
      <c r="C3894" s="245"/>
      <c r="D3894" s="227" t="s">
        <v>248</v>
      </c>
      <c r="E3894" s="246" t="s">
        <v>19</v>
      </c>
      <c r="F3894" s="247" t="s">
        <v>3279</v>
      </c>
      <c r="G3894" s="245"/>
      <c r="H3894" s="248">
        <v>23.882400000000001</v>
      </c>
      <c r="I3894" s="249"/>
      <c r="J3894" s="245"/>
      <c r="K3894" s="245"/>
      <c r="L3894" s="250"/>
      <c r="M3894" s="251"/>
      <c r="N3894" s="252"/>
      <c r="O3894" s="252"/>
      <c r="P3894" s="252"/>
      <c r="Q3894" s="252"/>
      <c r="R3894" s="252"/>
      <c r="S3894" s="252"/>
      <c r="T3894" s="253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4" t="s">
        <v>248</v>
      </c>
      <c r="AU3894" s="254" t="s">
        <v>78</v>
      </c>
      <c r="AV3894" s="14" t="s">
        <v>78</v>
      </c>
      <c r="AW3894" s="14" t="s">
        <v>32</v>
      </c>
      <c r="AX3894" s="14" t="s">
        <v>69</v>
      </c>
      <c r="AY3894" s="254" t="s">
        <v>238</v>
      </c>
    </row>
    <row r="3895" s="16" customFormat="1">
      <c r="A3895" s="16"/>
      <c r="B3895" s="266"/>
      <c r="C3895" s="267"/>
      <c r="D3895" s="227" t="s">
        <v>248</v>
      </c>
      <c r="E3895" s="268" t="s">
        <v>19</v>
      </c>
      <c r="F3895" s="269" t="s">
        <v>541</v>
      </c>
      <c r="G3895" s="267"/>
      <c r="H3895" s="270">
        <v>28.818000000000001</v>
      </c>
      <c r="I3895" s="271"/>
      <c r="J3895" s="267"/>
      <c r="K3895" s="267"/>
      <c r="L3895" s="272"/>
      <c r="M3895" s="273"/>
      <c r="N3895" s="274"/>
      <c r="O3895" s="274"/>
      <c r="P3895" s="274"/>
      <c r="Q3895" s="274"/>
      <c r="R3895" s="274"/>
      <c r="S3895" s="274"/>
      <c r="T3895" s="275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T3895" s="276" t="s">
        <v>248</v>
      </c>
      <c r="AU3895" s="276" t="s">
        <v>78</v>
      </c>
      <c r="AV3895" s="16" t="s">
        <v>109</v>
      </c>
      <c r="AW3895" s="16" t="s">
        <v>32</v>
      </c>
      <c r="AX3895" s="16" t="s">
        <v>69</v>
      </c>
      <c r="AY3895" s="276" t="s">
        <v>238</v>
      </c>
    </row>
    <row r="3896" s="13" customFormat="1">
      <c r="A3896" s="13"/>
      <c r="B3896" s="234"/>
      <c r="C3896" s="235"/>
      <c r="D3896" s="227" t="s">
        <v>248</v>
      </c>
      <c r="E3896" s="236" t="s">
        <v>19</v>
      </c>
      <c r="F3896" s="237" t="s">
        <v>779</v>
      </c>
      <c r="G3896" s="235"/>
      <c r="H3896" s="236" t="s">
        <v>19</v>
      </c>
      <c r="I3896" s="238"/>
      <c r="J3896" s="235"/>
      <c r="K3896" s="235"/>
      <c r="L3896" s="239"/>
      <c r="M3896" s="240"/>
      <c r="N3896" s="241"/>
      <c r="O3896" s="241"/>
      <c r="P3896" s="241"/>
      <c r="Q3896" s="241"/>
      <c r="R3896" s="241"/>
      <c r="S3896" s="241"/>
      <c r="T3896" s="242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3" t="s">
        <v>248</v>
      </c>
      <c r="AU3896" s="243" t="s">
        <v>78</v>
      </c>
      <c r="AV3896" s="13" t="s">
        <v>76</v>
      </c>
      <c r="AW3896" s="13" t="s">
        <v>32</v>
      </c>
      <c r="AX3896" s="13" t="s">
        <v>69</v>
      </c>
      <c r="AY3896" s="243" t="s">
        <v>238</v>
      </c>
    </row>
    <row r="3897" s="14" customFormat="1">
      <c r="A3897" s="14"/>
      <c r="B3897" s="244"/>
      <c r="C3897" s="245"/>
      <c r="D3897" s="227" t="s">
        <v>248</v>
      </c>
      <c r="E3897" s="246" t="s">
        <v>19</v>
      </c>
      <c r="F3897" s="247" t="s">
        <v>3280</v>
      </c>
      <c r="G3897" s="245"/>
      <c r="H3897" s="248">
        <v>18.379999999999999</v>
      </c>
      <c r="I3897" s="249"/>
      <c r="J3897" s="245"/>
      <c r="K3897" s="245"/>
      <c r="L3897" s="250"/>
      <c r="M3897" s="251"/>
      <c r="N3897" s="252"/>
      <c r="O3897" s="252"/>
      <c r="P3897" s="252"/>
      <c r="Q3897" s="252"/>
      <c r="R3897" s="252"/>
      <c r="S3897" s="252"/>
      <c r="T3897" s="253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4" t="s">
        <v>248</v>
      </c>
      <c r="AU3897" s="254" t="s">
        <v>78</v>
      </c>
      <c r="AV3897" s="14" t="s">
        <v>78</v>
      </c>
      <c r="AW3897" s="14" t="s">
        <v>32</v>
      </c>
      <c r="AX3897" s="14" t="s">
        <v>69</v>
      </c>
      <c r="AY3897" s="254" t="s">
        <v>238</v>
      </c>
    </row>
    <row r="3898" s="14" customFormat="1">
      <c r="A3898" s="14"/>
      <c r="B3898" s="244"/>
      <c r="C3898" s="245"/>
      <c r="D3898" s="227" t="s">
        <v>248</v>
      </c>
      <c r="E3898" s="246" t="s">
        <v>19</v>
      </c>
      <c r="F3898" s="247" t="s">
        <v>3281</v>
      </c>
      <c r="G3898" s="245"/>
      <c r="H3898" s="248">
        <v>12.42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248</v>
      </c>
      <c r="AU3898" s="254" t="s">
        <v>78</v>
      </c>
      <c r="AV3898" s="14" t="s">
        <v>78</v>
      </c>
      <c r="AW3898" s="14" t="s">
        <v>32</v>
      </c>
      <c r="AX3898" s="14" t="s">
        <v>69</v>
      </c>
      <c r="AY3898" s="254" t="s">
        <v>238</v>
      </c>
    </row>
    <row r="3899" s="14" customFormat="1">
      <c r="A3899" s="14"/>
      <c r="B3899" s="244"/>
      <c r="C3899" s="245"/>
      <c r="D3899" s="227" t="s">
        <v>248</v>
      </c>
      <c r="E3899" s="246" t="s">
        <v>19</v>
      </c>
      <c r="F3899" s="247" t="s">
        <v>3237</v>
      </c>
      <c r="G3899" s="245"/>
      <c r="H3899" s="248">
        <v>1.8</v>
      </c>
      <c r="I3899" s="249"/>
      <c r="J3899" s="245"/>
      <c r="K3899" s="245"/>
      <c r="L3899" s="250"/>
      <c r="M3899" s="251"/>
      <c r="N3899" s="252"/>
      <c r="O3899" s="252"/>
      <c r="P3899" s="252"/>
      <c r="Q3899" s="252"/>
      <c r="R3899" s="252"/>
      <c r="S3899" s="252"/>
      <c r="T3899" s="253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4" t="s">
        <v>248</v>
      </c>
      <c r="AU3899" s="254" t="s">
        <v>78</v>
      </c>
      <c r="AV3899" s="14" t="s">
        <v>78</v>
      </c>
      <c r="AW3899" s="14" t="s">
        <v>32</v>
      </c>
      <c r="AX3899" s="14" t="s">
        <v>69</v>
      </c>
      <c r="AY3899" s="254" t="s">
        <v>238</v>
      </c>
    </row>
    <row r="3900" s="14" customFormat="1">
      <c r="A3900" s="14"/>
      <c r="B3900" s="244"/>
      <c r="C3900" s="245"/>
      <c r="D3900" s="227" t="s">
        <v>248</v>
      </c>
      <c r="E3900" s="246" t="s">
        <v>19</v>
      </c>
      <c r="F3900" s="247" t="s">
        <v>3282</v>
      </c>
      <c r="G3900" s="245"/>
      <c r="H3900" s="248">
        <v>26.718</v>
      </c>
      <c r="I3900" s="249"/>
      <c r="J3900" s="245"/>
      <c r="K3900" s="245"/>
      <c r="L3900" s="250"/>
      <c r="M3900" s="251"/>
      <c r="N3900" s="252"/>
      <c r="O3900" s="252"/>
      <c r="P3900" s="252"/>
      <c r="Q3900" s="252"/>
      <c r="R3900" s="252"/>
      <c r="S3900" s="252"/>
      <c r="T3900" s="253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4" t="s">
        <v>248</v>
      </c>
      <c r="AU3900" s="254" t="s">
        <v>78</v>
      </c>
      <c r="AV3900" s="14" t="s">
        <v>78</v>
      </c>
      <c r="AW3900" s="14" t="s">
        <v>32</v>
      </c>
      <c r="AX3900" s="14" t="s">
        <v>69</v>
      </c>
      <c r="AY3900" s="254" t="s">
        <v>238</v>
      </c>
    </row>
    <row r="3901" s="16" customFormat="1">
      <c r="A3901" s="16"/>
      <c r="B3901" s="266"/>
      <c r="C3901" s="267"/>
      <c r="D3901" s="227" t="s">
        <v>248</v>
      </c>
      <c r="E3901" s="268" t="s">
        <v>19</v>
      </c>
      <c r="F3901" s="269" t="s">
        <v>550</v>
      </c>
      <c r="G3901" s="267"/>
      <c r="H3901" s="270">
        <v>59.317999999999998</v>
      </c>
      <c r="I3901" s="271"/>
      <c r="J3901" s="267"/>
      <c r="K3901" s="267"/>
      <c r="L3901" s="272"/>
      <c r="M3901" s="273"/>
      <c r="N3901" s="274"/>
      <c r="O3901" s="274"/>
      <c r="P3901" s="274"/>
      <c r="Q3901" s="274"/>
      <c r="R3901" s="274"/>
      <c r="S3901" s="274"/>
      <c r="T3901" s="275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T3901" s="276" t="s">
        <v>248</v>
      </c>
      <c r="AU3901" s="276" t="s">
        <v>78</v>
      </c>
      <c r="AV3901" s="16" t="s">
        <v>109</v>
      </c>
      <c r="AW3901" s="16" t="s">
        <v>32</v>
      </c>
      <c r="AX3901" s="16" t="s">
        <v>69</v>
      </c>
      <c r="AY3901" s="276" t="s">
        <v>238</v>
      </c>
    </row>
    <row r="3902" s="15" customFormat="1">
      <c r="A3902" s="15"/>
      <c r="B3902" s="255"/>
      <c r="C3902" s="256"/>
      <c r="D3902" s="227" t="s">
        <v>248</v>
      </c>
      <c r="E3902" s="257" t="s">
        <v>19</v>
      </c>
      <c r="F3902" s="258" t="s">
        <v>253</v>
      </c>
      <c r="G3902" s="256"/>
      <c r="H3902" s="259">
        <v>219.89060000000001</v>
      </c>
      <c r="I3902" s="260"/>
      <c r="J3902" s="256"/>
      <c r="K3902" s="256"/>
      <c r="L3902" s="261"/>
      <c r="M3902" s="262"/>
      <c r="N3902" s="263"/>
      <c r="O3902" s="263"/>
      <c r="P3902" s="263"/>
      <c r="Q3902" s="263"/>
      <c r="R3902" s="263"/>
      <c r="S3902" s="263"/>
      <c r="T3902" s="264"/>
      <c r="U3902" s="15"/>
      <c r="V3902" s="15"/>
      <c r="W3902" s="15"/>
      <c r="X3902" s="15"/>
      <c r="Y3902" s="15"/>
      <c r="Z3902" s="15"/>
      <c r="AA3902" s="15"/>
      <c r="AB3902" s="15"/>
      <c r="AC3902" s="15"/>
      <c r="AD3902" s="15"/>
      <c r="AE3902" s="15"/>
      <c r="AT3902" s="265" t="s">
        <v>248</v>
      </c>
      <c r="AU3902" s="265" t="s">
        <v>78</v>
      </c>
      <c r="AV3902" s="15" t="s">
        <v>244</v>
      </c>
      <c r="AW3902" s="15" t="s">
        <v>32</v>
      </c>
      <c r="AX3902" s="15" t="s">
        <v>76</v>
      </c>
      <c r="AY3902" s="265" t="s">
        <v>238</v>
      </c>
    </row>
    <row r="3903" s="2" customFormat="1" ht="33" customHeight="1">
      <c r="A3903" s="39"/>
      <c r="B3903" s="40"/>
      <c r="C3903" s="214" t="s">
        <v>2631</v>
      </c>
      <c r="D3903" s="214" t="s">
        <v>240</v>
      </c>
      <c r="E3903" s="215" t="s">
        <v>3283</v>
      </c>
      <c r="F3903" s="216" t="s">
        <v>3284</v>
      </c>
      <c r="G3903" s="217" t="s">
        <v>112</v>
      </c>
      <c r="H3903" s="218">
        <v>276.92399999999998</v>
      </c>
      <c r="I3903" s="219"/>
      <c r="J3903" s="220">
        <f>ROUND(I3903*H3903,2)</f>
        <v>0</v>
      </c>
      <c r="K3903" s="216" t="s">
        <v>243</v>
      </c>
      <c r="L3903" s="45"/>
      <c r="M3903" s="221" t="s">
        <v>19</v>
      </c>
      <c r="N3903" s="222" t="s">
        <v>40</v>
      </c>
      <c r="O3903" s="85"/>
      <c r="P3903" s="223">
        <f>O3903*H3903</f>
        <v>0</v>
      </c>
      <c r="Q3903" s="223">
        <v>0.0049500000000000004</v>
      </c>
      <c r="R3903" s="223">
        <f>Q3903*H3903</f>
        <v>1.3707738</v>
      </c>
      <c r="S3903" s="223">
        <v>0</v>
      </c>
      <c r="T3903" s="224">
        <f>S3903*H3903</f>
        <v>0</v>
      </c>
      <c r="U3903" s="39"/>
      <c r="V3903" s="39"/>
      <c r="W3903" s="39"/>
      <c r="X3903" s="39"/>
      <c r="Y3903" s="39"/>
      <c r="Z3903" s="39"/>
      <c r="AA3903" s="39"/>
      <c r="AB3903" s="39"/>
      <c r="AC3903" s="39"/>
      <c r="AD3903" s="39"/>
      <c r="AE3903" s="39"/>
      <c r="AR3903" s="225" t="s">
        <v>295</v>
      </c>
      <c r="AT3903" s="225" t="s">
        <v>240</v>
      </c>
      <c r="AU3903" s="225" t="s">
        <v>78</v>
      </c>
      <c r="AY3903" s="18" t="s">
        <v>238</v>
      </c>
      <c r="BE3903" s="226">
        <f>IF(N3903="základní",J3903,0)</f>
        <v>0</v>
      </c>
      <c r="BF3903" s="226">
        <f>IF(N3903="snížená",J3903,0)</f>
        <v>0</v>
      </c>
      <c r="BG3903" s="226">
        <f>IF(N3903="zákl. přenesená",J3903,0)</f>
        <v>0</v>
      </c>
      <c r="BH3903" s="226">
        <f>IF(N3903="sníž. přenesená",J3903,0)</f>
        <v>0</v>
      </c>
      <c r="BI3903" s="226">
        <f>IF(N3903="nulová",J3903,0)</f>
        <v>0</v>
      </c>
      <c r="BJ3903" s="18" t="s">
        <v>76</v>
      </c>
      <c r="BK3903" s="226">
        <f>ROUND(I3903*H3903,2)</f>
        <v>0</v>
      </c>
      <c r="BL3903" s="18" t="s">
        <v>295</v>
      </c>
      <c r="BM3903" s="225" t="s">
        <v>3285</v>
      </c>
    </row>
    <row r="3904" s="2" customFormat="1">
      <c r="A3904" s="39"/>
      <c r="B3904" s="40"/>
      <c r="C3904" s="41"/>
      <c r="D3904" s="227" t="s">
        <v>245</v>
      </c>
      <c r="E3904" s="41"/>
      <c r="F3904" s="228" t="s">
        <v>3284</v>
      </c>
      <c r="G3904" s="41"/>
      <c r="H3904" s="41"/>
      <c r="I3904" s="229"/>
      <c r="J3904" s="41"/>
      <c r="K3904" s="41"/>
      <c r="L3904" s="45"/>
      <c r="M3904" s="230"/>
      <c r="N3904" s="231"/>
      <c r="O3904" s="85"/>
      <c r="P3904" s="85"/>
      <c r="Q3904" s="85"/>
      <c r="R3904" s="85"/>
      <c r="S3904" s="85"/>
      <c r="T3904" s="86"/>
      <c r="U3904" s="39"/>
      <c r="V3904" s="39"/>
      <c r="W3904" s="39"/>
      <c r="X3904" s="39"/>
      <c r="Y3904" s="39"/>
      <c r="Z3904" s="39"/>
      <c r="AA3904" s="39"/>
      <c r="AB3904" s="39"/>
      <c r="AC3904" s="39"/>
      <c r="AD3904" s="39"/>
      <c r="AE3904" s="39"/>
      <c r="AT3904" s="18" t="s">
        <v>245</v>
      </c>
      <c r="AU3904" s="18" t="s">
        <v>78</v>
      </c>
    </row>
    <row r="3905" s="2" customFormat="1">
      <c r="A3905" s="39"/>
      <c r="B3905" s="40"/>
      <c r="C3905" s="41"/>
      <c r="D3905" s="232" t="s">
        <v>246</v>
      </c>
      <c r="E3905" s="41"/>
      <c r="F3905" s="233" t="s">
        <v>3286</v>
      </c>
      <c r="G3905" s="41"/>
      <c r="H3905" s="41"/>
      <c r="I3905" s="229"/>
      <c r="J3905" s="41"/>
      <c r="K3905" s="41"/>
      <c r="L3905" s="45"/>
      <c r="M3905" s="230"/>
      <c r="N3905" s="231"/>
      <c r="O3905" s="85"/>
      <c r="P3905" s="85"/>
      <c r="Q3905" s="85"/>
      <c r="R3905" s="85"/>
      <c r="S3905" s="85"/>
      <c r="T3905" s="86"/>
      <c r="U3905" s="39"/>
      <c r="V3905" s="39"/>
      <c r="W3905" s="39"/>
      <c r="X3905" s="39"/>
      <c r="Y3905" s="39"/>
      <c r="Z3905" s="39"/>
      <c r="AA3905" s="39"/>
      <c r="AB3905" s="39"/>
      <c r="AC3905" s="39"/>
      <c r="AD3905" s="39"/>
      <c r="AE3905" s="39"/>
      <c r="AT3905" s="18" t="s">
        <v>246</v>
      </c>
      <c r="AU3905" s="18" t="s">
        <v>78</v>
      </c>
    </row>
    <row r="3906" s="13" customFormat="1">
      <c r="A3906" s="13"/>
      <c r="B3906" s="234"/>
      <c r="C3906" s="235"/>
      <c r="D3906" s="227" t="s">
        <v>248</v>
      </c>
      <c r="E3906" s="236" t="s">
        <v>19</v>
      </c>
      <c r="F3906" s="237" t="s">
        <v>3246</v>
      </c>
      <c r="G3906" s="235"/>
      <c r="H3906" s="236" t="s">
        <v>19</v>
      </c>
      <c r="I3906" s="238"/>
      <c r="J3906" s="235"/>
      <c r="K3906" s="235"/>
      <c r="L3906" s="239"/>
      <c r="M3906" s="240"/>
      <c r="N3906" s="241"/>
      <c r="O3906" s="241"/>
      <c r="P3906" s="241"/>
      <c r="Q3906" s="241"/>
      <c r="R3906" s="241"/>
      <c r="S3906" s="241"/>
      <c r="T3906" s="242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3" t="s">
        <v>248</v>
      </c>
      <c r="AU3906" s="243" t="s">
        <v>78</v>
      </c>
      <c r="AV3906" s="13" t="s">
        <v>76</v>
      </c>
      <c r="AW3906" s="13" t="s">
        <v>32</v>
      </c>
      <c r="AX3906" s="13" t="s">
        <v>69</v>
      </c>
      <c r="AY3906" s="243" t="s">
        <v>238</v>
      </c>
    </row>
    <row r="3907" s="14" customFormat="1">
      <c r="A3907" s="14"/>
      <c r="B3907" s="244"/>
      <c r="C3907" s="245"/>
      <c r="D3907" s="227" t="s">
        <v>248</v>
      </c>
      <c r="E3907" s="246" t="s">
        <v>19</v>
      </c>
      <c r="F3907" s="247" t="s">
        <v>3247</v>
      </c>
      <c r="G3907" s="245"/>
      <c r="H3907" s="248">
        <v>267.80399999999997</v>
      </c>
      <c r="I3907" s="249"/>
      <c r="J3907" s="245"/>
      <c r="K3907" s="245"/>
      <c r="L3907" s="250"/>
      <c r="M3907" s="251"/>
      <c r="N3907" s="252"/>
      <c r="O3907" s="252"/>
      <c r="P3907" s="252"/>
      <c r="Q3907" s="252"/>
      <c r="R3907" s="252"/>
      <c r="S3907" s="252"/>
      <c r="T3907" s="253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4" t="s">
        <v>248</v>
      </c>
      <c r="AU3907" s="254" t="s">
        <v>78</v>
      </c>
      <c r="AV3907" s="14" t="s">
        <v>78</v>
      </c>
      <c r="AW3907" s="14" t="s">
        <v>32</v>
      </c>
      <c r="AX3907" s="14" t="s">
        <v>69</v>
      </c>
      <c r="AY3907" s="254" t="s">
        <v>238</v>
      </c>
    </row>
    <row r="3908" s="16" customFormat="1">
      <c r="A3908" s="16"/>
      <c r="B3908" s="266"/>
      <c r="C3908" s="267"/>
      <c r="D3908" s="227" t="s">
        <v>248</v>
      </c>
      <c r="E3908" s="268" t="s">
        <v>19</v>
      </c>
      <c r="F3908" s="269" t="s">
        <v>561</v>
      </c>
      <c r="G3908" s="267"/>
      <c r="H3908" s="270">
        <v>267.80399999999997</v>
      </c>
      <c r="I3908" s="271"/>
      <c r="J3908" s="267"/>
      <c r="K3908" s="267"/>
      <c r="L3908" s="272"/>
      <c r="M3908" s="273"/>
      <c r="N3908" s="274"/>
      <c r="O3908" s="274"/>
      <c r="P3908" s="274"/>
      <c r="Q3908" s="274"/>
      <c r="R3908" s="274"/>
      <c r="S3908" s="274"/>
      <c r="T3908" s="275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T3908" s="276" t="s">
        <v>248</v>
      </c>
      <c r="AU3908" s="276" t="s">
        <v>78</v>
      </c>
      <c r="AV3908" s="16" t="s">
        <v>109</v>
      </c>
      <c r="AW3908" s="16" t="s">
        <v>32</v>
      </c>
      <c r="AX3908" s="16" t="s">
        <v>69</v>
      </c>
      <c r="AY3908" s="276" t="s">
        <v>238</v>
      </c>
    </row>
    <row r="3909" s="13" customFormat="1">
      <c r="A3909" s="13"/>
      <c r="B3909" s="234"/>
      <c r="C3909" s="235"/>
      <c r="D3909" s="227" t="s">
        <v>248</v>
      </c>
      <c r="E3909" s="236" t="s">
        <v>19</v>
      </c>
      <c r="F3909" s="237" t="s">
        <v>321</v>
      </c>
      <c r="G3909" s="235"/>
      <c r="H3909" s="236" t="s">
        <v>19</v>
      </c>
      <c r="I3909" s="238"/>
      <c r="J3909" s="235"/>
      <c r="K3909" s="235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248</v>
      </c>
      <c r="AU3909" s="243" t="s">
        <v>78</v>
      </c>
      <c r="AV3909" s="13" t="s">
        <v>76</v>
      </c>
      <c r="AW3909" s="13" t="s">
        <v>32</v>
      </c>
      <c r="AX3909" s="13" t="s">
        <v>69</v>
      </c>
      <c r="AY3909" s="243" t="s">
        <v>238</v>
      </c>
    </row>
    <row r="3910" s="14" customFormat="1">
      <c r="A3910" s="14"/>
      <c r="B3910" s="244"/>
      <c r="C3910" s="245"/>
      <c r="D3910" s="227" t="s">
        <v>248</v>
      </c>
      <c r="E3910" s="246" t="s">
        <v>19</v>
      </c>
      <c r="F3910" s="247" t="s">
        <v>132</v>
      </c>
      <c r="G3910" s="245"/>
      <c r="H3910" s="248">
        <v>9.1199999999999992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248</v>
      </c>
      <c r="AU3910" s="254" t="s">
        <v>78</v>
      </c>
      <c r="AV3910" s="14" t="s">
        <v>78</v>
      </c>
      <c r="AW3910" s="14" t="s">
        <v>32</v>
      </c>
      <c r="AX3910" s="14" t="s">
        <v>69</v>
      </c>
      <c r="AY3910" s="254" t="s">
        <v>238</v>
      </c>
    </row>
    <row r="3911" s="16" customFormat="1">
      <c r="A3911" s="16"/>
      <c r="B3911" s="266"/>
      <c r="C3911" s="267"/>
      <c r="D3911" s="227" t="s">
        <v>248</v>
      </c>
      <c r="E3911" s="268" t="s">
        <v>19</v>
      </c>
      <c r="F3911" s="269" t="s">
        <v>561</v>
      </c>
      <c r="G3911" s="267"/>
      <c r="H3911" s="270">
        <v>9.1199999999999992</v>
      </c>
      <c r="I3911" s="271"/>
      <c r="J3911" s="267"/>
      <c r="K3911" s="267"/>
      <c r="L3911" s="272"/>
      <c r="M3911" s="273"/>
      <c r="N3911" s="274"/>
      <c r="O3911" s="274"/>
      <c r="P3911" s="274"/>
      <c r="Q3911" s="274"/>
      <c r="R3911" s="274"/>
      <c r="S3911" s="274"/>
      <c r="T3911" s="275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T3911" s="276" t="s">
        <v>248</v>
      </c>
      <c r="AU3911" s="276" t="s">
        <v>78</v>
      </c>
      <c r="AV3911" s="16" t="s">
        <v>109</v>
      </c>
      <c r="AW3911" s="16" t="s">
        <v>32</v>
      </c>
      <c r="AX3911" s="16" t="s">
        <v>69</v>
      </c>
      <c r="AY3911" s="276" t="s">
        <v>238</v>
      </c>
    </row>
    <row r="3912" s="15" customFormat="1">
      <c r="A3912" s="15"/>
      <c r="B3912" s="255"/>
      <c r="C3912" s="256"/>
      <c r="D3912" s="227" t="s">
        <v>248</v>
      </c>
      <c r="E3912" s="257" t="s">
        <v>19</v>
      </c>
      <c r="F3912" s="258" t="s">
        <v>253</v>
      </c>
      <c r="G3912" s="256"/>
      <c r="H3912" s="259">
        <v>276.92399999999998</v>
      </c>
      <c r="I3912" s="260"/>
      <c r="J3912" s="256"/>
      <c r="K3912" s="256"/>
      <c r="L3912" s="261"/>
      <c r="M3912" s="262"/>
      <c r="N3912" s="263"/>
      <c r="O3912" s="263"/>
      <c r="P3912" s="263"/>
      <c r="Q3912" s="263"/>
      <c r="R3912" s="263"/>
      <c r="S3912" s="263"/>
      <c r="T3912" s="264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/>
      <c r="AT3912" s="265" t="s">
        <v>248</v>
      </c>
      <c r="AU3912" s="265" t="s">
        <v>78</v>
      </c>
      <c r="AV3912" s="15" t="s">
        <v>244</v>
      </c>
      <c r="AW3912" s="15" t="s">
        <v>32</v>
      </c>
      <c r="AX3912" s="15" t="s">
        <v>76</v>
      </c>
      <c r="AY3912" s="265" t="s">
        <v>238</v>
      </c>
    </row>
    <row r="3913" s="2" customFormat="1" ht="16.5" customHeight="1">
      <c r="A3913" s="39"/>
      <c r="B3913" s="40"/>
      <c r="C3913" s="277" t="s">
        <v>3287</v>
      </c>
      <c r="D3913" s="277" t="s">
        <v>425</v>
      </c>
      <c r="E3913" s="278" t="s">
        <v>3288</v>
      </c>
      <c r="F3913" s="279" t="s">
        <v>3289</v>
      </c>
      <c r="G3913" s="280" t="s">
        <v>112</v>
      </c>
      <c r="H3913" s="281">
        <v>318.46300000000002</v>
      </c>
      <c r="I3913" s="282"/>
      <c r="J3913" s="283">
        <f>ROUND(I3913*H3913,2)</f>
        <v>0</v>
      </c>
      <c r="K3913" s="279" t="s">
        <v>243</v>
      </c>
      <c r="L3913" s="284"/>
      <c r="M3913" s="285" t="s">
        <v>19</v>
      </c>
      <c r="N3913" s="286" t="s">
        <v>40</v>
      </c>
      <c r="O3913" s="85"/>
      <c r="P3913" s="223">
        <f>O3913*H3913</f>
        <v>0</v>
      </c>
      <c r="Q3913" s="223">
        <v>0.0097999999999999997</v>
      </c>
      <c r="R3913" s="223">
        <f>Q3913*H3913</f>
        <v>3.1209374000000003</v>
      </c>
      <c r="S3913" s="223">
        <v>0</v>
      </c>
      <c r="T3913" s="224">
        <f>S3913*H3913</f>
        <v>0</v>
      </c>
      <c r="U3913" s="39"/>
      <c r="V3913" s="39"/>
      <c r="W3913" s="39"/>
      <c r="X3913" s="39"/>
      <c r="Y3913" s="39"/>
      <c r="Z3913" s="39"/>
      <c r="AA3913" s="39"/>
      <c r="AB3913" s="39"/>
      <c r="AC3913" s="39"/>
      <c r="AD3913" s="39"/>
      <c r="AE3913" s="39"/>
      <c r="AR3913" s="225" t="s">
        <v>371</v>
      </c>
      <c r="AT3913" s="225" t="s">
        <v>425</v>
      </c>
      <c r="AU3913" s="225" t="s">
        <v>78</v>
      </c>
      <c r="AY3913" s="18" t="s">
        <v>238</v>
      </c>
      <c r="BE3913" s="226">
        <f>IF(N3913="základní",J3913,0)</f>
        <v>0</v>
      </c>
      <c r="BF3913" s="226">
        <f>IF(N3913="snížená",J3913,0)</f>
        <v>0</v>
      </c>
      <c r="BG3913" s="226">
        <f>IF(N3913="zákl. přenesená",J3913,0)</f>
        <v>0</v>
      </c>
      <c r="BH3913" s="226">
        <f>IF(N3913="sníž. přenesená",J3913,0)</f>
        <v>0</v>
      </c>
      <c r="BI3913" s="226">
        <f>IF(N3913="nulová",J3913,0)</f>
        <v>0</v>
      </c>
      <c r="BJ3913" s="18" t="s">
        <v>76</v>
      </c>
      <c r="BK3913" s="226">
        <f>ROUND(I3913*H3913,2)</f>
        <v>0</v>
      </c>
      <c r="BL3913" s="18" t="s">
        <v>295</v>
      </c>
      <c r="BM3913" s="225" t="s">
        <v>3290</v>
      </c>
    </row>
    <row r="3914" s="2" customFormat="1">
      <c r="A3914" s="39"/>
      <c r="B3914" s="40"/>
      <c r="C3914" s="41"/>
      <c r="D3914" s="227" t="s">
        <v>245</v>
      </c>
      <c r="E3914" s="41"/>
      <c r="F3914" s="228" t="s">
        <v>3289</v>
      </c>
      <c r="G3914" s="41"/>
      <c r="H3914" s="41"/>
      <c r="I3914" s="229"/>
      <c r="J3914" s="41"/>
      <c r="K3914" s="41"/>
      <c r="L3914" s="45"/>
      <c r="M3914" s="230"/>
      <c r="N3914" s="231"/>
      <c r="O3914" s="85"/>
      <c r="P3914" s="85"/>
      <c r="Q3914" s="85"/>
      <c r="R3914" s="85"/>
      <c r="S3914" s="85"/>
      <c r="T3914" s="86"/>
      <c r="U3914" s="39"/>
      <c r="V3914" s="39"/>
      <c r="W3914" s="39"/>
      <c r="X3914" s="39"/>
      <c r="Y3914" s="39"/>
      <c r="Z3914" s="39"/>
      <c r="AA3914" s="39"/>
      <c r="AB3914" s="39"/>
      <c r="AC3914" s="39"/>
      <c r="AD3914" s="39"/>
      <c r="AE3914" s="39"/>
      <c r="AT3914" s="18" t="s">
        <v>245</v>
      </c>
      <c r="AU3914" s="18" t="s">
        <v>78</v>
      </c>
    </row>
    <row r="3915" s="14" customFormat="1">
      <c r="A3915" s="14"/>
      <c r="B3915" s="244"/>
      <c r="C3915" s="245"/>
      <c r="D3915" s="227" t="s">
        <v>248</v>
      </c>
      <c r="E3915" s="246" t="s">
        <v>19</v>
      </c>
      <c r="F3915" s="247" t="s">
        <v>3291</v>
      </c>
      <c r="G3915" s="245"/>
      <c r="H3915" s="248">
        <v>307.97460000000001</v>
      </c>
      <c r="I3915" s="249"/>
      <c r="J3915" s="245"/>
      <c r="K3915" s="245"/>
      <c r="L3915" s="250"/>
      <c r="M3915" s="251"/>
      <c r="N3915" s="252"/>
      <c r="O3915" s="252"/>
      <c r="P3915" s="252"/>
      <c r="Q3915" s="252"/>
      <c r="R3915" s="252"/>
      <c r="S3915" s="252"/>
      <c r="T3915" s="253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4" t="s">
        <v>248</v>
      </c>
      <c r="AU3915" s="254" t="s">
        <v>78</v>
      </c>
      <c r="AV3915" s="14" t="s">
        <v>78</v>
      </c>
      <c r="AW3915" s="14" t="s">
        <v>32</v>
      </c>
      <c r="AX3915" s="14" t="s">
        <v>69</v>
      </c>
      <c r="AY3915" s="254" t="s">
        <v>238</v>
      </c>
    </row>
    <row r="3916" s="16" customFormat="1">
      <c r="A3916" s="16"/>
      <c r="B3916" s="266"/>
      <c r="C3916" s="267"/>
      <c r="D3916" s="227" t="s">
        <v>248</v>
      </c>
      <c r="E3916" s="268" t="s">
        <v>19</v>
      </c>
      <c r="F3916" s="269" t="s">
        <v>561</v>
      </c>
      <c r="G3916" s="267"/>
      <c r="H3916" s="270">
        <v>307.97460000000001</v>
      </c>
      <c r="I3916" s="271"/>
      <c r="J3916" s="267"/>
      <c r="K3916" s="267"/>
      <c r="L3916" s="272"/>
      <c r="M3916" s="273"/>
      <c r="N3916" s="274"/>
      <c r="O3916" s="274"/>
      <c r="P3916" s="274"/>
      <c r="Q3916" s="274"/>
      <c r="R3916" s="274"/>
      <c r="S3916" s="274"/>
      <c r="T3916" s="275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T3916" s="276" t="s">
        <v>248</v>
      </c>
      <c r="AU3916" s="276" t="s">
        <v>78</v>
      </c>
      <c r="AV3916" s="16" t="s">
        <v>109</v>
      </c>
      <c r="AW3916" s="16" t="s">
        <v>32</v>
      </c>
      <c r="AX3916" s="16" t="s">
        <v>69</v>
      </c>
      <c r="AY3916" s="276" t="s">
        <v>238</v>
      </c>
    </row>
    <row r="3917" s="13" customFormat="1">
      <c r="A3917" s="13"/>
      <c r="B3917" s="234"/>
      <c r="C3917" s="235"/>
      <c r="D3917" s="227" t="s">
        <v>248</v>
      </c>
      <c r="E3917" s="236" t="s">
        <v>19</v>
      </c>
      <c r="F3917" s="237" t="s">
        <v>321</v>
      </c>
      <c r="G3917" s="235"/>
      <c r="H3917" s="236" t="s">
        <v>19</v>
      </c>
      <c r="I3917" s="238"/>
      <c r="J3917" s="235"/>
      <c r="K3917" s="235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248</v>
      </c>
      <c r="AU3917" s="243" t="s">
        <v>78</v>
      </c>
      <c r="AV3917" s="13" t="s">
        <v>76</v>
      </c>
      <c r="AW3917" s="13" t="s">
        <v>32</v>
      </c>
      <c r="AX3917" s="13" t="s">
        <v>69</v>
      </c>
      <c r="AY3917" s="243" t="s">
        <v>238</v>
      </c>
    </row>
    <row r="3918" s="14" customFormat="1">
      <c r="A3918" s="14"/>
      <c r="B3918" s="244"/>
      <c r="C3918" s="245"/>
      <c r="D3918" s="227" t="s">
        <v>248</v>
      </c>
      <c r="E3918" s="246" t="s">
        <v>19</v>
      </c>
      <c r="F3918" s="247" t="s">
        <v>3292</v>
      </c>
      <c r="G3918" s="245"/>
      <c r="H3918" s="248">
        <v>10.488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248</v>
      </c>
      <c r="AU3918" s="254" t="s">
        <v>78</v>
      </c>
      <c r="AV3918" s="14" t="s">
        <v>78</v>
      </c>
      <c r="AW3918" s="14" t="s">
        <v>32</v>
      </c>
      <c r="AX3918" s="14" t="s">
        <v>69</v>
      </c>
      <c r="AY3918" s="254" t="s">
        <v>238</v>
      </c>
    </row>
    <row r="3919" s="16" customFormat="1">
      <c r="A3919" s="16"/>
      <c r="B3919" s="266"/>
      <c r="C3919" s="267"/>
      <c r="D3919" s="227" t="s">
        <v>248</v>
      </c>
      <c r="E3919" s="268" t="s">
        <v>19</v>
      </c>
      <c r="F3919" s="269" t="s">
        <v>561</v>
      </c>
      <c r="G3919" s="267"/>
      <c r="H3919" s="270">
        <v>10.488</v>
      </c>
      <c r="I3919" s="271"/>
      <c r="J3919" s="267"/>
      <c r="K3919" s="267"/>
      <c r="L3919" s="272"/>
      <c r="M3919" s="273"/>
      <c r="N3919" s="274"/>
      <c r="O3919" s="274"/>
      <c r="P3919" s="274"/>
      <c r="Q3919" s="274"/>
      <c r="R3919" s="274"/>
      <c r="S3919" s="274"/>
      <c r="T3919" s="275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T3919" s="276" t="s">
        <v>248</v>
      </c>
      <c r="AU3919" s="276" t="s">
        <v>78</v>
      </c>
      <c r="AV3919" s="16" t="s">
        <v>109</v>
      </c>
      <c r="AW3919" s="16" t="s">
        <v>32</v>
      </c>
      <c r="AX3919" s="16" t="s">
        <v>69</v>
      </c>
      <c r="AY3919" s="276" t="s">
        <v>238</v>
      </c>
    </row>
    <row r="3920" s="15" customFormat="1">
      <c r="A3920" s="15"/>
      <c r="B3920" s="255"/>
      <c r="C3920" s="256"/>
      <c r="D3920" s="227" t="s">
        <v>248</v>
      </c>
      <c r="E3920" s="257" t="s">
        <v>19</v>
      </c>
      <c r="F3920" s="258" t="s">
        <v>253</v>
      </c>
      <c r="G3920" s="256"/>
      <c r="H3920" s="259">
        <v>318.46260000000001</v>
      </c>
      <c r="I3920" s="260"/>
      <c r="J3920" s="256"/>
      <c r="K3920" s="256"/>
      <c r="L3920" s="261"/>
      <c r="M3920" s="262"/>
      <c r="N3920" s="263"/>
      <c r="O3920" s="263"/>
      <c r="P3920" s="263"/>
      <c r="Q3920" s="263"/>
      <c r="R3920" s="263"/>
      <c r="S3920" s="263"/>
      <c r="T3920" s="264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65" t="s">
        <v>248</v>
      </c>
      <c r="AU3920" s="265" t="s">
        <v>78</v>
      </c>
      <c r="AV3920" s="15" t="s">
        <v>244</v>
      </c>
      <c r="AW3920" s="15" t="s">
        <v>32</v>
      </c>
      <c r="AX3920" s="15" t="s">
        <v>76</v>
      </c>
      <c r="AY3920" s="265" t="s">
        <v>238</v>
      </c>
    </row>
    <row r="3921" s="2" customFormat="1" ht="24.15" customHeight="1">
      <c r="A3921" s="39"/>
      <c r="B3921" s="40"/>
      <c r="C3921" s="214" t="s">
        <v>2635</v>
      </c>
      <c r="D3921" s="214" t="s">
        <v>240</v>
      </c>
      <c r="E3921" s="215" t="s">
        <v>3293</v>
      </c>
      <c r="F3921" s="216" t="s">
        <v>3294</v>
      </c>
      <c r="G3921" s="217" t="s">
        <v>112</v>
      </c>
      <c r="H3921" s="218">
        <v>101.74</v>
      </c>
      <c r="I3921" s="219"/>
      <c r="J3921" s="220">
        <f>ROUND(I3921*H3921,2)</f>
        <v>0</v>
      </c>
      <c r="K3921" s="216" t="s">
        <v>243</v>
      </c>
      <c r="L3921" s="45"/>
      <c r="M3921" s="221" t="s">
        <v>19</v>
      </c>
      <c r="N3921" s="222" t="s">
        <v>40</v>
      </c>
      <c r="O3921" s="85"/>
      <c r="P3921" s="223">
        <f>O3921*H3921</f>
        <v>0</v>
      </c>
      <c r="Q3921" s="223">
        <v>0</v>
      </c>
      <c r="R3921" s="223">
        <f>Q3921*H3921</f>
        <v>0</v>
      </c>
      <c r="S3921" s="223">
        <v>0</v>
      </c>
      <c r="T3921" s="224">
        <f>S3921*H3921</f>
        <v>0</v>
      </c>
      <c r="U3921" s="39"/>
      <c r="V3921" s="39"/>
      <c r="W3921" s="39"/>
      <c r="X3921" s="39"/>
      <c r="Y3921" s="39"/>
      <c r="Z3921" s="39"/>
      <c r="AA3921" s="39"/>
      <c r="AB3921" s="39"/>
      <c r="AC3921" s="39"/>
      <c r="AD3921" s="39"/>
      <c r="AE3921" s="39"/>
      <c r="AR3921" s="225" t="s">
        <v>295</v>
      </c>
      <c r="AT3921" s="225" t="s">
        <v>240</v>
      </c>
      <c r="AU3921" s="225" t="s">
        <v>78</v>
      </c>
      <c r="AY3921" s="18" t="s">
        <v>238</v>
      </c>
      <c r="BE3921" s="226">
        <f>IF(N3921="základní",J3921,0)</f>
        <v>0</v>
      </c>
      <c r="BF3921" s="226">
        <f>IF(N3921="snížená",J3921,0)</f>
        <v>0</v>
      </c>
      <c r="BG3921" s="226">
        <f>IF(N3921="zákl. přenesená",J3921,0)</f>
        <v>0</v>
      </c>
      <c r="BH3921" s="226">
        <f>IF(N3921="sníž. přenesená",J3921,0)</f>
        <v>0</v>
      </c>
      <c r="BI3921" s="226">
        <f>IF(N3921="nulová",J3921,0)</f>
        <v>0</v>
      </c>
      <c r="BJ3921" s="18" t="s">
        <v>76</v>
      </c>
      <c r="BK3921" s="226">
        <f>ROUND(I3921*H3921,2)</f>
        <v>0</v>
      </c>
      <c r="BL3921" s="18" t="s">
        <v>295</v>
      </c>
      <c r="BM3921" s="225" t="s">
        <v>3295</v>
      </c>
    </row>
    <row r="3922" s="2" customFormat="1">
      <c r="A3922" s="39"/>
      <c r="B3922" s="40"/>
      <c r="C3922" s="41"/>
      <c r="D3922" s="227" t="s">
        <v>245</v>
      </c>
      <c r="E3922" s="41"/>
      <c r="F3922" s="228" t="s">
        <v>3294</v>
      </c>
      <c r="G3922" s="41"/>
      <c r="H3922" s="41"/>
      <c r="I3922" s="229"/>
      <c r="J3922" s="41"/>
      <c r="K3922" s="41"/>
      <c r="L3922" s="45"/>
      <c r="M3922" s="230"/>
      <c r="N3922" s="231"/>
      <c r="O3922" s="85"/>
      <c r="P3922" s="85"/>
      <c r="Q3922" s="85"/>
      <c r="R3922" s="85"/>
      <c r="S3922" s="85"/>
      <c r="T3922" s="86"/>
      <c r="U3922" s="39"/>
      <c r="V3922" s="39"/>
      <c r="W3922" s="39"/>
      <c r="X3922" s="39"/>
      <c r="Y3922" s="39"/>
      <c r="Z3922" s="39"/>
      <c r="AA3922" s="39"/>
      <c r="AB3922" s="39"/>
      <c r="AC3922" s="39"/>
      <c r="AD3922" s="39"/>
      <c r="AE3922" s="39"/>
      <c r="AT3922" s="18" t="s">
        <v>245</v>
      </c>
      <c r="AU3922" s="18" t="s">
        <v>78</v>
      </c>
    </row>
    <row r="3923" s="2" customFormat="1">
      <c r="A3923" s="39"/>
      <c r="B3923" s="40"/>
      <c r="C3923" s="41"/>
      <c r="D3923" s="232" t="s">
        <v>246</v>
      </c>
      <c r="E3923" s="41"/>
      <c r="F3923" s="233" t="s">
        <v>3296</v>
      </c>
      <c r="G3923" s="41"/>
      <c r="H3923" s="41"/>
      <c r="I3923" s="229"/>
      <c r="J3923" s="41"/>
      <c r="K3923" s="41"/>
      <c r="L3923" s="45"/>
      <c r="M3923" s="230"/>
      <c r="N3923" s="231"/>
      <c r="O3923" s="85"/>
      <c r="P3923" s="85"/>
      <c r="Q3923" s="85"/>
      <c r="R3923" s="85"/>
      <c r="S3923" s="85"/>
      <c r="T3923" s="86"/>
      <c r="U3923" s="39"/>
      <c r="V3923" s="39"/>
      <c r="W3923" s="39"/>
      <c r="X3923" s="39"/>
      <c r="Y3923" s="39"/>
      <c r="Z3923" s="39"/>
      <c r="AA3923" s="39"/>
      <c r="AB3923" s="39"/>
      <c r="AC3923" s="39"/>
      <c r="AD3923" s="39"/>
      <c r="AE3923" s="39"/>
      <c r="AT3923" s="18" t="s">
        <v>246</v>
      </c>
      <c r="AU3923" s="18" t="s">
        <v>78</v>
      </c>
    </row>
    <row r="3924" s="13" customFormat="1">
      <c r="A3924" s="13"/>
      <c r="B3924" s="234"/>
      <c r="C3924" s="235"/>
      <c r="D3924" s="227" t="s">
        <v>248</v>
      </c>
      <c r="E3924" s="236" t="s">
        <v>19</v>
      </c>
      <c r="F3924" s="237" t="s">
        <v>341</v>
      </c>
      <c r="G3924" s="235"/>
      <c r="H3924" s="236" t="s">
        <v>19</v>
      </c>
      <c r="I3924" s="238"/>
      <c r="J3924" s="235"/>
      <c r="K3924" s="235"/>
      <c r="L3924" s="239"/>
      <c r="M3924" s="240"/>
      <c r="N3924" s="241"/>
      <c r="O3924" s="241"/>
      <c r="P3924" s="241"/>
      <c r="Q3924" s="241"/>
      <c r="R3924" s="241"/>
      <c r="S3924" s="241"/>
      <c r="T3924" s="242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3" t="s">
        <v>248</v>
      </c>
      <c r="AU3924" s="243" t="s">
        <v>78</v>
      </c>
      <c r="AV3924" s="13" t="s">
        <v>76</v>
      </c>
      <c r="AW3924" s="13" t="s">
        <v>32</v>
      </c>
      <c r="AX3924" s="13" t="s">
        <v>69</v>
      </c>
      <c r="AY3924" s="243" t="s">
        <v>238</v>
      </c>
    </row>
    <row r="3925" s="14" customFormat="1">
      <c r="A3925" s="14"/>
      <c r="B3925" s="244"/>
      <c r="C3925" s="245"/>
      <c r="D3925" s="227" t="s">
        <v>248</v>
      </c>
      <c r="E3925" s="246" t="s">
        <v>19</v>
      </c>
      <c r="F3925" s="247" t="s">
        <v>3220</v>
      </c>
      <c r="G3925" s="245"/>
      <c r="H3925" s="248">
        <v>8</v>
      </c>
      <c r="I3925" s="249"/>
      <c r="J3925" s="245"/>
      <c r="K3925" s="245"/>
      <c r="L3925" s="250"/>
      <c r="M3925" s="251"/>
      <c r="N3925" s="252"/>
      <c r="O3925" s="252"/>
      <c r="P3925" s="252"/>
      <c r="Q3925" s="252"/>
      <c r="R3925" s="252"/>
      <c r="S3925" s="252"/>
      <c r="T3925" s="253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4" t="s">
        <v>248</v>
      </c>
      <c r="AU3925" s="254" t="s">
        <v>78</v>
      </c>
      <c r="AV3925" s="14" t="s">
        <v>78</v>
      </c>
      <c r="AW3925" s="14" t="s">
        <v>32</v>
      </c>
      <c r="AX3925" s="14" t="s">
        <v>69</v>
      </c>
      <c r="AY3925" s="254" t="s">
        <v>238</v>
      </c>
    </row>
    <row r="3926" s="14" customFormat="1">
      <c r="A3926" s="14"/>
      <c r="B3926" s="244"/>
      <c r="C3926" s="245"/>
      <c r="D3926" s="227" t="s">
        <v>248</v>
      </c>
      <c r="E3926" s="246" t="s">
        <v>19</v>
      </c>
      <c r="F3926" s="247" t="s">
        <v>3222</v>
      </c>
      <c r="G3926" s="245"/>
      <c r="H3926" s="248">
        <v>9.5199999999999996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248</v>
      </c>
      <c r="AU3926" s="254" t="s">
        <v>78</v>
      </c>
      <c r="AV3926" s="14" t="s">
        <v>78</v>
      </c>
      <c r="AW3926" s="14" t="s">
        <v>32</v>
      </c>
      <c r="AX3926" s="14" t="s">
        <v>69</v>
      </c>
      <c r="AY3926" s="254" t="s">
        <v>238</v>
      </c>
    </row>
    <row r="3927" s="14" customFormat="1">
      <c r="A3927" s="14"/>
      <c r="B3927" s="244"/>
      <c r="C3927" s="245"/>
      <c r="D3927" s="227" t="s">
        <v>248</v>
      </c>
      <c r="E3927" s="246" t="s">
        <v>19</v>
      </c>
      <c r="F3927" s="247" t="s">
        <v>3223</v>
      </c>
      <c r="G3927" s="245"/>
      <c r="H3927" s="248">
        <v>7.7999999999999998</v>
      </c>
      <c r="I3927" s="249"/>
      <c r="J3927" s="245"/>
      <c r="K3927" s="245"/>
      <c r="L3927" s="250"/>
      <c r="M3927" s="251"/>
      <c r="N3927" s="252"/>
      <c r="O3927" s="252"/>
      <c r="P3927" s="252"/>
      <c r="Q3927" s="252"/>
      <c r="R3927" s="252"/>
      <c r="S3927" s="252"/>
      <c r="T3927" s="253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4" t="s">
        <v>248</v>
      </c>
      <c r="AU3927" s="254" t="s">
        <v>78</v>
      </c>
      <c r="AV3927" s="14" t="s">
        <v>78</v>
      </c>
      <c r="AW3927" s="14" t="s">
        <v>32</v>
      </c>
      <c r="AX3927" s="14" t="s">
        <v>69</v>
      </c>
      <c r="AY3927" s="254" t="s">
        <v>238</v>
      </c>
    </row>
    <row r="3928" s="14" customFormat="1">
      <c r="A3928" s="14"/>
      <c r="B3928" s="244"/>
      <c r="C3928" s="245"/>
      <c r="D3928" s="227" t="s">
        <v>248</v>
      </c>
      <c r="E3928" s="246" t="s">
        <v>19</v>
      </c>
      <c r="F3928" s="247" t="s">
        <v>3225</v>
      </c>
      <c r="G3928" s="245"/>
      <c r="H3928" s="248">
        <v>4.7999999999999998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248</v>
      </c>
      <c r="AU3928" s="254" t="s">
        <v>78</v>
      </c>
      <c r="AV3928" s="14" t="s">
        <v>78</v>
      </c>
      <c r="AW3928" s="14" t="s">
        <v>32</v>
      </c>
      <c r="AX3928" s="14" t="s">
        <v>69</v>
      </c>
      <c r="AY3928" s="254" t="s">
        <v>238</v>
      </c>
    </row>
    <row r="3929" s="14" customFormat="1">
      <c r="A3929" s="14"/>
      <c r="B3929" s="244"/>
      <c r="C3929" s="245"/>
      <c r="D3929" s="227" t="s">
        <v>248</v>
      </c>
      <c r="E3929" s="246" t="s">
        <v>19</v>
      </c>
      <c r="F3929" s="247" t="s">
        <v>3227</v>
      </c>
      <c r="G3929" s="245"/>
      <c r="H3929" s="248">
        <v>3.5</v>
      </c>
      <c r="I3929" s="249"/>
      <c r="J3929" s="245"/>
      <c r="K3929" s="245"/>
      <c r="L3929" s="250"/>
      <c r="M3929" s="251"/>
      <c r="N3929" s="252"/>
      <c r="O3929" s="252"/>
      <c r="P3929" s="252"/>
      <c r="Q3929" s="252"/>
      <c r="R3929" s="252"/>
      <c r="S3929" s="252"/>
      <c r="T3929" s="253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4" t="s">
        <v>248</v>
      </c>
      <c r="AU3929" s="254" t="s">
        <v>78</v>
      </c>
      <c r="AV3929" s="14" t="s">
        <v>78</v>
      </c>
      <c r="AW3929" s="14" t="s">
        <v>32</v>
      </c>
      <c r="AX3929" s="14" t="s">
        <v>69</v>
      </c>
      <c r="AY3929" s="254" t="s">
        <v>238</v>
      </c>
    </row>
    <row r="3930" s="16" customFormat="1">
      <c r="A3930" s="16"/>
      <c r="B3930" s="266"/>
      <c r="C3930" s="267"/>
      <c r="D3930" s="227" t="s">
        <v>248</v>
      </c>
      <c r="E3930" s="268" t="s">
        <v>19</v>
      </c>
      <c r="F3930" s="269" t="s">
        <v>264</v>
      </c>
      <c r="G3930" s="267"/>
      <c r="H3930" s="270">
        <v>33.619999999999997</v>
      </c>
      <c r="I3930" s="271"/>
      <c r="J3930" s="267"/>
      <c r="K3930" s="267"/>
      <c r="L3930" s="272"/>
      <c r="M3930" s="273"/>
      <c r="N3930" s="274"/>
      <c r="O3930" s="274"/>
      <c r="P3930" s="274"/>
      <c r="Q3930" s="274"/>
      <c r="R3930" s="274"/>
      <c r="S3930" s="274"/>
      <c r="T3930" s="275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T3930" s="276" t="s">
        <v>248</v>
      </c>
      <c r="AU3930" s="276" t="s">
        <v>78</v>
      </c>
      <c r="AV3930" s="16" t="s">
        <v>109</v>
      </c>
      <c r="AW3930" s="16" t="s">
        <v>32</v>
      </c>
      <c r="AX3930" s="16" t="s">
        <v>69</v>
      </c>
      <c r="AY3930" s="276" t="s">
        <v>238</v>
      </c>
    </row>
    <row r="3931" s="13" customFormat="1">
      <c r="A3931" s="13"/>
      <c r="B3931" s="234"/>
      <c r="C3931" s="235"/>
      <c r="D3931" s="227" t="s">
        <v>248</v>
      </c>
      <c r="E3931" s="236" t="s">
        <v>19</v>
      </c>
      <c r="F3931" s="237" t="s">
        <v>540</v>
      </c>
      <c r="G3931" s="235"/>
      <c r="H3931" s="236" t="s">
        <v>19</v>
      </c>
      <c r="I3931" s="238"/>
      <c r="J3931" s="235"/>
      <c r="K3931" s="235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248</v>
      </c>
      <c r="AU3931" s="243" t="s">
        <v>78</v>
      </c>
      <c r="AV3931" s="13" t="s">
        <v>76</v>
      </c>
      <c r="AW3931" s="13" t="s">
        <v>32</v>
      </c>
      <c r="AX3931" s="13" t="s">
        <v>69</v>
      </c>
      <c r="AY3931" s="243" t="s">
        <v>238</v>
      </c>
    </row>
    <row r="3932" s="14" customFormat="1">
      <c r="A3932" s="14"/>
      <c r="B3932" s="244"/>
      <c r="C3932" s="245"/>
      <c r="D3932" s="227" t="s">
        <v>248</v>
      </c>
      <c r="E3932" s="246" t="s">
        <v>19</v>
      </c>
      <c r="F3932" s="247" t="s">
        <v>3228</v>
      </c>
      <c r="G3932" s="245"/>
      <c r="H3932" s="248">
        <v>7.5199999999999996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248</v>
      </c>
      <c r="AU3932" s="254" t="s">
        <v>78</v>
      </c>
      <c r="AV3932" s="14" t="s">
        <v>78</v>
      </c>
      <c r="AW3932" s="14" t="s">
        <v>32</v>
      </c>
      <c r="AX3932" s="14" t="s">
        <v>69</v>
      </c>
      <c r="AY3932" s="254" t="s">
        <v>238</v>
      </c>
    </row>
    <row r="3933" s="14" customFormat="1">
      <c r="A3933" s="14"/>
      <c r="B3933" s="244"/>
      <c r="C3933" s="245"/>
      <c r="D3933" s="227" t="s">
        <v>248</v>
      </c>
      <c r="E3933" s="246" t="s">
        <v>19</v>
      </c>
      <c r="F3933" s="247" t="s">
        <v>3229</v>
      </c>
      <c r="G3933" s="245"/>
      <c r="H3933" s="248">
        <v>9.1199999999999992</v>
      </c>
      <c r="I3933" s="249"/>
      <c r="J3933" s="245"/>
      <c r="K3933" s="245"/>
      <c r="L3933" s="250"/>
      <c r="M3933" s="251"/>
      <c r="N3933" s="252"/>
      <c r="O3933" s="252"/>
      <c r="P3933" s="252"/>
      <c r="Q3933" s="252"/>
      <c r="R3933" s="252"/>
      <c r="S3933" s="252"/>
      <c r="T3933" s="253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4" t="s">
        <v>248</v>
      </c>
      <c r="AU3933" s="254" t="s">
        <v>78</v>
      </c>
      <c r="AV3933" s="14" t="s">
        <v>78</v>
      </c>
      <c r="AW3933" s="14" t="s">
        <v>32</v>
      </c>
      <c r="AX3933" s="14" t="s">
        <v>69</v>
      </c>
      <c r="AY3933" s="254" t="s">
        <v>238</v>
      </c>
    </row>
    <row r="3934" s="14" customFormat="1">
      <c r="A3934" s="14"/>
      <c r="B3934" s="244"/>
      <c r="C3934" s="245"/>
      <c r="D3934" s="227" t="s">
        <v>248</v>
      </c>
      <c r="E3934" s="246" t="s">
        <v>19</v>
      </c>
      <c r="F3934" s="247" t="s">
        <v>3230</v>
      </c>
      <c r="G3934" s="245"/>
      <c r="H3934" s="248">
        <v>9</v>
      </c>
      <c r="I3934" s="249"/>
      <c r="J3934" s="245"/>
      <c r="K3934" s="245"/>
      <c r="L3934" s="250"/>
      <c r="M3934" s="251"/>
      <c r="N3934" s="252"/>
      <c r="O3934" s="252"/>
      <c r="P3934" s="252"/>
      <c r="Q3934" s="252"/>
      <c r="R3934" s="252"/>
      <c r="S3934" s="252"/>
      <c r="T3934" s="253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4" t="s">
        <v>248</v>
      </c>
      <c r="AU3934" s="254" t="s">
        <v>78</v>
      </c>
      <c r="AV3934" s="14" t="s">
        <v>78</v>
      </c>
      <c r="AW3934" s="14" t="s">
        <v>32</v>
      </c>
      <c r="AX3934" s="14" t="s">
        <v>69</v>
      </c>
      <c r="AY3934" s="254" t="s">
        <v>238</v>
      </c>
    </row>
    <row r="3935" s="14" customFormat="1">
      <c r="A3935" s="14"/>
      <c r="B3935" s="244"/>
      <c r="C3935" s="245"/>
      <c r="D3935" s="227" t="s">
        <v>248</v>
      </c>
      <c r="E3935" s="246" t="s">
        <v>19</v>
      </c>
      <c r="F3935" s="247" t="s">
        <v>3232</v>
      </c>
      <c r="G3935" s="245"/>
      <c r="H3935" s="248">
        <v>5.5199999999999996</v>
      </c>
      <c r="I3935" s="249"/>
      <c r="J3935" s="245"/>
      <c r="K3935" s="245"/>
      <c r="L3935" s="250"/>
      <c r="M3935" s="251"/>
      <c r="N3935" s="252"/>
      <c r="O3935" s="252"/>
      <c r="P3935" s="252"/>
      <c r="Q3935" s="252"/>
      <c r="R3935" s="252"/>
      <c r="S3935" s="252"/>
      <c r="T3935" s="253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4" t="s">
        <v>248</v>
      </c>
      <c r="AU3935" s="254" t="s">
        <v>78</v>
      </c>
      <c r="AV3935" s="14" t="s">
        <v>78</v>
      </c>
      <c r="AW3935" s="14" t="s">
        <v>32</v>
      </c>
      <c r="AX3935" s="14" t="s">
        <v>69</v>
      </c>
      <c r="AY3935" s="254" t="s">
        <v>238</v>
      </c>
    </row>
    <row r="3936" s="14" customFormat="1">
      <c r="A3936" s="14"/>
      <c r="B3936" s="244"/>
      <c r="C3936" s="245"/>
      <c r="D3936" s="227" t="s">
        <v>248</v>
      </c>
      <c r="E3936" s="246" t="s">
        <v>19</v>
      </c>
      <c r="F3936" s="247" t="s">
        <v>3233</v>
      </c>
      <c r="G3936" s="245"/>
      <c r="H3936" s="248">
        <v>9.1199999999999992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248</v>
      </c>
      <c r="AU3936" s="254" t="s">
        <v>78</v>
      </c>
      <c r="AV3936" s="14" t="s">
        <v>78</v>
      </c>
      <c r="AW3936" s="14" t="s">
        <v>32</v>
      </c>
      <c r="AX3936" s="14" t="s">
        <v>69</v>
      </c>
      <c r="AY3936" s="254" t="s">
        <v>238</v>
      </c>
    </row>
    <row r="3937" s="14" customFormat="1">
      <c r="A3937" s="14"/>
      <c r="B3937" s="244"/>
      <c r="C3937" s="245"/>
      <c r="D3937" s="227" t="s">
        <v>248</v>
      </c>
      <c r="E3937" s="246" t="s">
        <v>19</v>
      </c>
      <c r="F3937" s="247" t="s">
        <v>3234</v>
      </c>
      <c r="G3937" s="245"/>
      <c r="H3937" s="248">
        <v>9.4000000000000004</v>
      </c>
      <c r="I3937" s="249"/>
      <c r="J3937" s="245"/>
      <c r="K3937" s="245"/>
      <c r="L3937" s="250"/>
      <c r="M3937" s="251"/>
      <c r="N3937" s="252"/>
      <c r="O3937" s="252"/>
      <c r="P3937" s="252"/>
      <c r="Q3937" s="252"/>
      <c r="R3937" s="252"/>
      <c r="S3937" s="252"/>
      <c r="T3937" s="253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4" t="s">
        <v>248</v>
      </c>
      <c r="AU3937" s="254" t="s">
        <v>78</v>
      </c>
      <c r="AV3937" s="14" t="s">
        <v>78</v>
      </c>
      <c r="AW3937" s="14" t="s">
        <v>32</v>
      </c>
      <c r="AX3937" s="14" t="s">
        <v>69</v>
      </c>
      <c r="AY3937" s="254" t="s">
        <v>238</v>
      </c>
    </row>
    <row r="3938" s="16" customFormat="1">
      <c r="A3938" s="16"/>
      <c r="B3938" s="266"/>
      <c r="C3938" s="267"/>
      <c r="D3938" s="227" t="s">
        <v>248</v>
      </c>
      <c r="E3938" s="268" t="s">
        <v>19</v>
      </c>
      <c r="F3938" s="269" t="s">
        <v>541</v>
      </c>
      <c r="G3938" s="267"/>
      <c r="H3938" s="270">
        <v>49.68</v>
      </c>
      <c r="I3938" s="271"/>
      <c r="J3938" s="267"/>
      <c r="K3938" s="267"/>
      <c r="L3938" s="272"/>
      <c r="M3938" s="273"/>
      <c r="N3938" s="274"/>
      <c r="O3938" s="274"/>
      <c r="P3938" s="274"/>
      <c r="Q3938" s="274"/>
      <c r="R3938" s="274"/>
      <c r="S3938" s="274"/>
      <c r="T3938" s="275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T3938" s="276" t="s">
        <v>248</v>
      </c>
      <c r="AU3938" s="276" t="s">
        <v>78</v>
      </c>
      <c r="AV3938" s="16" t="s">
        <v>109</v>
      </c>
      <c r="AW3938" s="16" t="s">
        <v>32</v>
      </c>
      <c r="AX3938" s="16" t="s">
        <v>69</v>
      </c>
      <c r="AY3938" s="276" t="s">
        <v>238</v>
      </c>
    </row>
    <row r="3939" s="13" customFormat="1">
      <c r="A3939" s="13"/>
      <c r="B3939" s="234"/>
      <c r="C3939" s="235"/>
      <c r="D3939" s="227" t="s">
        <v>248</v>
      </c>
      <c r="E3939" s="236" t="s">
        <v>19</v>
      </c>
      <c r="F3939" s="237" t="s">
        <v>549</v>
      </c>
      <c r="G3939" s="235"/>
      <c r="H3939" s="236" t="s">
        <v>19</v>
      </c>
      <c r="I3939" s="238"/>
      <c r="J3939" s="235"/>
      <c r="K3939" s="235"/>
      <c r="L3939" s="239"/>
      <c r="M3939" s="240"/>
      <c r="N3939" s="241"/>
      <c r="O3939" s="241"/>
      <c r="P3939" s="241"/>
      <c r="Q3939" s="241"/>
      <c r="R3939" s="241"/>
      <c r="S3939" s="241"/>
      <c r="T3939" s="242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3" t="s">
        <v>248</v>
      </c>
      <c r="AU3939" s="243" t="s">
        <v>78</v>
      </c>
      <c r="AV3939" s="13" t="s">
        <v>76</v>
      </c>
      <c r="AW3939" s="13" t="s">
        <v>32</v>
      </c>
      <c r="AX3939" s="13" t="s">
        <v>69</v>
      </c>
      <c r="AY3939" s="243" t="s">
        <v>238</v>
      </c>
    </row>
    <row r="3940" s="14" customFormat="1">
      <c r="A3940" s="14"/>
      <c r="B3940" s="244"/>
      <c r="C3940" s="245"/>
      <c r="D3940" s="227" t="s">
        <v>248</v>
      </c>
      <c r="E3940" s="246" t="s">
        <v>19</v>
      </c>
      <c r="F3940" s="247" t="s">
        <v>3237</v>
      </c>
      <c r="G3940" s="245"/>
      <c r="H3940" s="248">
        <v>1.8</v>
      </c>
      <c r="I3940" s="249"/>
      <c r="J3940" s="245"/>
      <c r="K3940" s="245"/>
      <c r="L3940" s="250"/>
      <c r="M3940" s="251"/>
      <c r="N3940" s="252"/>
      <c r="O3940" s="252"/>
      <c r="P3940" s="252"/>
      <c r="Q3940" s="252"/>
      <c r="R3940" s="252"/>
      <c r="S3940" s="252"/>
      <c r="T3940" s="253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4" t="s">
        <v>248</v>
      </c>
      <c r="AU3940" s="254" t="s">
        <v>78</v>
      </c>
      <c r="AV3940" s="14" t="s">
        <v>78</v>
      </c>
      <c r="AW3940" s="14" t="s">
        <v>32</v>
      </c>
      <c r="AX3940" s="14" t="s">
        <v>69</v>
      </c>
      <c r="AY3940" s="254" t="s">
        <v>238</v>
      </c>
    </row>
    <row r="3941" s="14" customFormat="1">
      <c r="A3941" s="14"/>
      <c r="B3941" s="244"/>
      <c r="C3941" s="245"/>
      <c r="D3941" s="227" t="s">
        <v>248</v>
      </c>
      <c r="E3941" s="246" t="s">
        <v>19</v>
      </c>
      <c r="F3941" s="247" t="s">
        <v>3238</v>
      </c>
      <c r="G3941" s="245"/>
      <c r="H3941" s="248">
        <v>7.5199999999999996</v>
      </c>
      <c r="I3941" s="249"/>
      <c r="J3941" s="245"/>
      <c r="K3941" s="245"/>
      <c r="L3941" s="250"/>
      <c r="M3941" s="251"/>
      <c r="N3941" s="252"/>
      <c r="O3941" s="252"/>
      <c r="P3941" s="252"/>
      <c r="Q3941" s="252"/>
      <c r="R3941" s="252"/>
      <c r="S3941" s="252"/>
      <c r="T3941" s="253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4" t="s">
        <v>248</v>
      </c>
      <c r="AU3941" s="254" t="s">
        <v>78</v>
      </c>
      <c r="AV3941" s="14" t="s">
        <v>78</v>
      </c>
      <c r="AW3941" s="14" t="s">
        <v>32</v>
      </c>
      <c r="AX3941" s="14" t="s">
        <v>69</v>
      </c>
      <c r="AY3941" s="254" t="s">
        <v>238</v>
      </c>
    </row>
    <row r="3942" s="16" customFormat="1">
      <c r="A3942" s="16"/>
      <c r="B3942" s="266"/>
      <c r="C3942" s="267"/>
      <c r="D3942" s="227" t="s">
        <v>248</v>
      </c>
      <c r="E3942" s="268" t="s">
        <v>19</v>
      </c>
      <c r="F3942" s="269" t="s">
        <v>550</v>
      </c>
      <c r="G3942" s="267"/>
      <c r="H3942" s="270">
        <v>9.3200000000000003</v>
      </c>
      <c r="I3942" s="271"/>
      <c r="J3942" s="267"/>
      <c r="K3942" s="267"/>
      <c r="L3942" s="272"/>
      <c r="M3942" s="273"/>
      <c r="N3942" s="274"/>
      <c r="O3942" s="274"/>
      <c r="P3942" s="274"/>
      <c r="Q3942" s="274"/>
      <c r="R3942" s="274"/>
      <c r="S3942" s="274"/>
      <c r="T3942" s="275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T3942" s="276" t="s">
        <v>248</v>
      </c>
      <c r="AU3942" s="276" t="s">
        <v>78</v>
      </c>
      <c r="AV3942" s="16" t="s">
        <v>109</v>
      </c>
      <c r="AW3942" s="16" t="s">
        <v>32</v>
      </c>
      <c r="AX3942" s="16" t="s">
        <v>69</v>
      </c>
      <c r="AY3942" s="276" t="s">
        <v>238</v>
      </c>
    </row>
    <row r="3943" s="13" customFormat="1">
      <c r="A3943" s="13"/>
      <c r="B3943" s="234"/>
      <c r="C3943" s="235"/>
      <c r="D3943" s="227" t="s">
        <v>248</v>
      </c>
      <c r="E3943" s="236" t="s">
        <v>19</v>
      </c>
      <c r="F3943" s="237" t="s">
        <v>321</v>
      </c>
      <c r="G3943" s="235"/>
      <c r="H3943" s="236" t="s">
        <v>19</v>
      </c>
      <c r="I3943" s="238"/>
      <c r="J3943" s="235"/>
      <c r="K3943" s="235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248</v>
      </c>
      <c r="AU3943" s="243" t="s">
        <v>78</v>
      </c>
      <c r="AV3943" s="13" t="s">
        <v>76</v>
      </c>
      <c r="AW3943" s="13" t="s">
        <v>32</v>
      </c>
      <c r="AX3943" s="13" t="s">
        <v>69</v>
      </c>
      <c r="AY3943" s="243" t="s">
        <v>238</v>
      </c>
    </row>
    <row r="3944" s="14" customFormat="1">
      <c r="A3944" s="14"/>
      <c r="B3944" s="244"/>
      <c r="C3944" s="245"/>
      <c r="D3944" s="227" t="s">
        <v>248</v>
      </c>
      <c r="E3944" s="246" t="s">
        <v>19</v>
      </c>
      <c r="F3944" s="247" t="s">
        <v>132</v>
      </c>
      <c r="G3944" s="245"/>
      <c r="H3944" s="248">
        <v>9.1199999999999992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248</v>
      </c>
      <c r="AU3944" s="254" t="s">
        <v>78</v>
      </c>
      <c r="AV3944" s="14" t="s">
        <v>78</v>
      </c>
      <c r="AW3944" s="14" t="s">
        <v>32</v>
      </c>
      <c r="AX3944" s="14" t="s">
        <v>69</v>
      </c>
      <c r="AY3944" s="254" t="s">
        <v>238</v>
      </c>
    </row>
    <row r="3945" s="16" customFormat="1">
      <c r="A3945" s="16"/>
      <c r="B3945" s="266"/>
      <c r="C3945" s="267"/>
      <c r="D3945" s="227" t="s">
        <v>248</v>
      </c>
      <c r="E3945" s="268" t="s">
        <v>19</v>
      </c>
      <c r="F3945" s="269" t="s">
        <v>561</v>
      </c>
      <c r="G3945" s="267"/>
      <c r="H3945" s="270">
        <v>9.1199999999999992</v>
      </c>
      <c r="I3945" s="271"/>
      <c r="J3945" s="267"/>
      <c r="K3945" s="267"/>
      <c r="L3945" s="272"/>
      <c r="M3945" s="273"/>
      <c r="N3945" s="274"/>
      <c r="O3945" s="274"/>
      <c r="P3945" s="274"/>
      <c r="Q3945" s="274"/>
      <c r="R3945" s="274"/>
      <c r="S3945" s="274"/>
      <c r="T3945" s="275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T3945" s="276" t="s">
        <v>248</v>
      </c>
      <c r="AU3945" s="276" t="s">
        <v>78</v>
      </c>
      <c r="AV3945" s="16" t="s">
        <v>109</v>
      </c>
      <c r="AW3945" s="16" t="s">
        <v>32</v>
      </c>
      <c r="AX3945" s="16" t="s">
        <v>69</v>
      </c>
      <c r="AY3945" s="276" t="s">
        <v>238</v>
      </c>
    </row>
    <row r="3946" s="15" customFormat="1">
      <c r="A3946" s="15"/>
      <c r="B3946" s="255"/>
      <c r="C3946" s="256"/>
      <c r="D3946" s="227" t="s">
        <v>248</v>
      </c>
      <c r="E3946" s="257" t="s">
        <v>19</v>
      </c>
      <c r="F3946" s="258" t="s">
        <v>253</v>
      </c>
      <c r="G3946" s="256"/>
      <c r="H3946" s="259">
        <v>101.74</v>
      </c>
      <c r="I3946" s="260"/>
      <c r="J3946" s="256"/>
      <c r="K3946" s="256"/>
      <c r="L3946" s="261"/>
      <c r="M3946" s="262"/>
      <c r="N3946" s="263"/>
      <c r="O3946" s="263"/>
      <c r="P3946" s="263"/>
      <c r="Q3946" s="263"/>
      <c r="R3946" s="263"/>
      <c r="S3946" s="263"/>
      <c r="T3946" s="264"/>
      <c r="U3946" s="15"/>
      <c r="V3946" s="15"/>
      <c r="W3946" s="15"/>
      <c r="X3946" s="15"/>
      <c r="Y3946" s="15"/>
      <c r="Z3946" s="15"/>
      <c r="AA3946" s="15"/>
      <c r="AB3946" s="15"/>
      <c r="AC3946" s="15"/>
      <c r="AD3946" s="15"/>
      <c r="AE3946" s="15"/>
      <c r="AT3946" s="265" t="s">
        <v>248</v>
      </c>
      <c r="AU3946" s="265" t="s">
        <v>78</v>
      </c>
      <c r="AV3946" s="15" t="s">
        <v>244</v>
      </c>
      <c r="AW3946" s="15" t="s">
        <v>32</v>
      </c>
      <c r="AX3946" s="15" t="s">
        <v>76</v>
      </c>
      <c r="AY3946" s="265" t="s">
        <v>238</v>
      </c>
    </row>
    <row r="3947" s="2" customFormat="1" ht="24.15" customHeight="1">
      <c r="A3947" s="39"/>
      <c r="B3947" s="40"/>
      <c r="C3947" s="214" t="s">
        <v>3297</v>
      </c>
      <c r="D3947" s="214" t="s">
        <v>240</v>
      </c>
      <c r="E3947" s="215" t="s">
        <v>3298</v>
      </c>
      <c r="F3947" s="216" t="s">
        <v>3299</v>
      </c>
      <c r="G3947" s="217" t="s">
        <v>112</v>
      </c>
      <c r="H3947" s="218">
        <v>4.96</v>
      </c>
      <c r="I3947" s="219"/>
      <c r="J3947" s="220">
        <f>ROUND(I3947*H3947,2)</f>
        <v>0</v>
      </c>
      <c r="K3947" s="216" t="s">
        <v>243</v>
      </c>
      <c r="L3947" s="45"/>
      <c r="M3947" s="221" t="s">
        <v>19</v>
      </c>
      <c r="N3947" s="222" t="s">
        <v>40</v>
      </c>
      <c r="O3947" s="85"/>
      <c r="P3947" s="223">
        <f>O3947*H3947</f>
        <v>0</v>
      </c>
      <c r="Q3947" s="223">
        <v>0.00063000000000000003</v>
      </c>
      <c r="R3947" s="223">
        <f>Q3947*H3947</f>
        <v>0.0031248000000000001</v>
      </c>
      <c r="S3947" s="223">
        <v>0</v>
      </c>
      <c r="T3947" s="224">
        <f>S3947*H3947</f>
        <v>0</v>
      </c>
      <c r="U3947" s="39"/>
      <c r="V3947" s="39"/>
      <c r="W3947" s="39"/>
      <c r="X3947" s="39"/>
      <c r="Y3947" s="39"/>
      <c r="Z3947" s="39"/>
      <c r="AA3947" s="39"/>
      <c r="AB3947" s="39"/>
      <c r="AC3947" s="39"/>
      <c r="AD3947" s="39"/>
      <c r="AE3947" s="39"/>
      <c r="AR3947" s="225" t="s">
        <v>244</v>
      </c>
      <c r="AT3947" s="225" t="s">
        <v>240</v>
      </c>
      <c r="AU3947" s="225" t="s">
        <v>78</v>
      </c>
      <c r="AY3947" s="18" t="s">
        <v>238</v>
      </c>
      <c r="BE3947" s="226">
        <f>IF(N3947="základní",J3947,0)</f>
        <v>0</v>
      </c>
      <c r="BF3947" s="226">
        <f>IF(N3947="snížená",J3947,0)</f>
        <v>0</v>
      </c>
      <c r="BG3947" s="226">
        <f>IF(N3947="zákl. přenesená",J3947,0)</f>
        <v>0</v>
      </c>
      <c r="BH3947" s="226">
        <f>IF(N3947="sníž. přenesená",J3947,0)</f>
        <v>0</v>
      </c>
      <c r="BI3947" s="226">
        <f>IF(N3947="nulová",J3947,0)</f>
        <v>0</v>
      </c>
      <c r="BJ3947" s="18" t="s">
        <v>76</v>
      </c>
      <c r="BK3947" s="226">
        <f>ROUND(I3947*H3947,2)</f>
        <v>0</v>
      </c>
      <c r="BL3947" s="18" t="s">
        <v>244</v>
      </c>
      <c r="BM3947" s="225" t="s">
        <v>3300</v>
      </c>
    </row>
    <row r="3948" s="2" customFormat="1">
      <c r="A3948" s="39"/>
      <c r="B3948" s="40"/>
      <c r="C3948" s="41"/>
      <c r="D3948" s="227" t="s">
        <v>245</v>
      </c>
      <c r="E3948" s="41"/>
      <c r="F3948" s="228" t="s">
        <v>3299</v>
      </c>
      <c r="G3948" s="41"/>
      <c r="H3948" s="41"/>
      <c r="I3948" s="229"/>
      <c r="J3948" s="41"/>
      <c r="K3948" s="41"/>
      <c r="L3948" s="45"/>
      <c r="M3948" s="230"/>
      <c r="N3948" s="231"/>
      <c r="O3948" s="85"/>
      <c r="P3948" s="85"/>
      <c r="Q3948" s="85"/>
      <c r="R3948" s="85"/>
      <c r="S3948" s="85"/>
      <c r="T3948" s="86"/>
      <c r="U3948" s="39"/>
      <c r="V3948" s="39"/>
      <c r="W3948" s="39"/>
      <c r="X3948" s="39"/>
      <c r="Y3948" s="39"/>
      <c r="Z3948" s="39"/>
      <c r="AA3948" s="39"/>
      <c r="AB3948" s="39"/>
      <c r="AC3948" s="39"/>
      <c r="AD3948" s="39"/>
      <c r="AE3948" s="39"/>
      <c r="AT3948" s="18" t="s">
        <v>245</v>
      </c>
      <c r="AU3948" s="18" t="s">
        <v>78</v>
      </c>
    </row>
    <row r="3949" s="2" customFormat="1">
      <c r="A3949" s="39"/>
      <c r="B3949" s="40"/>
      <c r="C3949" s="41"/>
      <c r="D3949" s="232" t="s">
        <v>246</v>
      </c>
      <c r="E3949" s="41"/>
      <c r="F3949" s="233" t="s">
        <v>3301</v>
      </c>
      <c r="G3949" s="41"/>
      <c r="H3949" s="41"/>
      <c r="I3949" s="229"/>
      <c r="J3949" s="41"/>
      <c r="K3949" s="41"/>
      <c r="L3949" s="45"/>
      <c r="M3949" s="230"/>
      <c r="N3949" s="231"/>
      <c r="O3949" s="85"/>
      <c r="P3949" s="85"/>
      <c r="Q3949" s="85"/>
      <c r="R3949" s="85"/>
      <c r="S3949" s="85"/>
      <c r="T3949" s="86"/>
      <c r="U3949" s="39"/>
      <c r="V3949" s="39"/>
      <c r="W3949" s="39"/>
      <c r="X3949" s="39"/>
      <c r="Y3949" s="39"/>
      <c r="Z3949" s="39"/>
      <c r="AA3949" s="39"/>
      <c r="AB3949" s="39"/>
      <c r="AC3949" s="39"/>
      <c r="AD3949" s="39"/>
      <c r="AE3949" s="39"/>
      <c r="AT3949" s="18" t="s">
        <v>246</v>
      </c>
      <c r="AU3949" s="18" t="s">
        <v>78</v>
      </c>
    </row>
    <row r="3950" s="13" customFormat="1">
      <c r="A3950" s="13"/>
      <c r="B3950" s="234"/>
      <c r="C3950" s="235"/>
      <c r="D3950" s="227" t="s">
        <v>248</v>
      </c>
      <c r="E3950" s="236" t="s">
        <v>19</v>
      </c>
      <c r="F3950" s="237" t="s">
        <v>321</v>
      </c>
      <c r="G3950" s="235"/>
      <c r="H3950" s="236" t="s">
        <v>19</v>
      </c>
      <c r="I3950" s="238"/>
      <c r="J3950" s="235"/>
      <c r="K3950" s="235"/>
      <c r="L3950" s="239"/>
      <c r="M3950" s="240"/>
      <c r="N3950" s="241"/>
      <c r="O3950" s="241"/>
      <c r="P3950" s="241"/>
      <c r="Q3950" s="241"/>
      <c r="R3950" s="241"/>
      <c r="S3950" s="241"/>
      <c r="T3950" s="242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3" t="s">
        <v>248</v>
      </c>
      <c r="AU3950" s="243" t="s">
        <v>78</v>
      </c>
      <c r="AV3950" s="13" t="s">
        <v>76</v>
      </c>
      <c r="AW3950" s="13" t="s">
        <v>32</v>
      </c>
      <c r="AX3950" s="13" t="s">
        <v>69</v>
      </c>
      <c r="AY3950" s="243" t="s">
        <v>238</v>
      </c>
    </row>
    <row r="3951" s="13" customFormat="1">
      <c r="A3951" s="13"/>
      <c r="B3951" s="234"/>
      <c r="C3951" s="235"/>
      <c r="D3951" s="227" t="s">
        <v>248</v>
      </c>
      <c r="E3951" s="236" t="s">
        <v>19</v>
      </c>
      <c r="F3951" s="237" t="s">
        <v>3302</v>
      </c>
      <c r="G3951" s="235"/>
      <c r="H3951" s="236" t="s">
        <v>19</v>
      </c>
      <c r="I3951" s="238"/>
      <c r="J3951" s="235"/>
      <c r="K3951" s="235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248</v>
      </c>
      <c r="AU3951" s="243" t="s">
        <v>78</v>
      </c>
      <c r="AV3951" s="13" t="s">
        <v>76</v>
      </c>
      <c r="AW3951" s="13" t="s">
        <v>32</v>
      </c>
      <c r="AX3951" s="13" t="s">
        <v>69</v>
      </c>
      <c r="AY3951" s="243" t="s">
        <v>238</v>
      </c>
    </row>
    <row r="3952" s="13" customFormat="1">
      <c r="A3952" s="13"/>
      <c r="B3952" s="234"/>
      <c r="C3952" s="235"/>
      <c r="D3952" s="227" t="s">
        <v>248</v>
      </c>
      <c r="E3952" s="236" t="s">
        <v>19</v>
      </c>
      <c r="F3952" s="237" t="s">
        <v>3303</v>
      </c>
      <c r="G3952" s="235"/>
      <c r="H3952" s="236" t="s">
        <v>19</v>
      </c>
      <c r="I3952" s="238"/>
      <c r="J3952" s="235"/>
      <c r="K3952" s="235"/>
      <c r="L3952" s="239"/>
      <c r="M3952" s="240"/>
      <c r="N3952" s="241"/>
      <c r="O3952" s="241"/>
      <c r="P3952" s="241"/>
      <c r="Q3952" s="241"/>
      <c r="R3952" s="241"/>
      <c r="S3952" s="241"/>
      <c r="T3952" s="242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3" t="s">
        <v>248</v>
      </c>
      <c r="AU3952" s="243" t="s">
        <v>78</v>
      </c>
      <c r="AV3952" s="13" t="s">
        <v>76</v>
      </c>
      <c r="AW3952" s="13" t="s">
        <v>32</v>
      </c>
      <c r="AX3952" s="13" t="s">
        <v>69</v>
      </c>
      <c r="AY3952" s="243" t="s">
        <v>238</v>
      </c>
    </row>
    <row r="3953" s="14" customFormat="1">
      <c r="A3953" s="14"/>
      <c r="B3953" s="244"/>
      <c r="C3953" s="245"/>
      <c r="D3953" s="227" t="s">
        <v>248</v>
      </c>
      <c r="E3953" s="246" t="s">
        <v>19</v>
      </c>
      <c r="F3953" s="247" t="s">
        <v>3304</v>
      </c>
      <c r="G3953" s="245"/>
      <c r="H3953" s="248">
        <v>0.80000000000000004</v>
      </c>
      <c r="I3953" s="249"/>
      <c r="J3953" s="245"/>
      <c r="K3953" s="245"/>
      <c r="L3953" s="250"/>
      <c r="M3953" s="251"/>
      <c r="N3953" s="252"/>
      <c r="O3953" s="252"/>
      <c r="P3953" s="252"/>
      <c r="Q3953" s="252"/>
      <c r="R3953" s="252"/>
      <c r="S3953" s="252"/>
      <c r="T3953" s="253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4" t="s">
        <v>248</v>
      </c>
      <c r="AU3953" s="254" t="s">
        <v>78</v>
      </c>
      <c r="AV3953" s="14" t="s">
        <v>78</v>
      </c>
      <c r="AW3953" s="14" t="s">
        <v>32</v>
      </c>
      <c r="AX3953" s="14" t="s">
        <v>69</v>
      </c>
      <c r="AY3953" s="254" t="s">
        <v>238</v>
      </c>
    </row>
    <row r="3954" s="13" customFormat="1">
      <c r="A3954" s="13"/>
      <c r="B3954" s="234"/>
      <c r="C3954" s="235"/>
      <c r="D3954" s="227" t="s">
        <v>248</v>
      </c>
      <c r="E3954" s="236" t="s">
        <v>19</v>
      </c>
      <c r="F3954" s="237" t="s">
        <v>3305</v>
      </c>
      <c r="G3954" s="235"/>
      <c r="H3954" s="236" t="s">
        <v>19</v>
      </c>
      <c r="I3954" s="238"/>
      <c r="J3954" s="235"/>
      <c r="K3954" s="235"/>
      <c r="L3954" s="239"/>
      <c r="M3954" s="240"/>
      <c r="N3954" s="241"/>
      <c r="O3954" s="241"/>
      <c r="P3954" s="241"/>
      <c r="Q3954" s="241"/>
      <c r="R3954" s="241"/>
      <c r="S3954" s="241"/>
      <c r="T3954" s="242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3" t="s">
        <v>248</v>
      </c>
      <c r="AU3954" s="243" t="s">
        <v>78</v>
      </c>
      <c r="AV3954" s="13" t="s">
        <v>76</v>
      </c>
      <c r="AW3954" s="13" t="s">
        <v>32</v>
      </c>
      <c r="AX3954" s="13" t="s">
        <v>69</v>
      </c>
      <c r="AY3954" s="243" t="s">
        <v>238</v>
      </c>
    </row>
    <row r="3955" s="14" customFormat="1">
      <c r="A3955" s="14"/>
      <c r="B3955" s="244"/>
      <c r="C3955" s="245"/>
      <c r="D3955" s="227" t="s">
        <v>248</v>
      </c>
      <c r="E3955" s="246" t="s">
        <v>19</v>
      </c>
      <c r="F3955" s="247" t="s">
        <v>3306</v>
      </c>
      <c r="G3955" s="245"/>
      <c r="H3955" s="248">
        <v>0.64000000000000001</v>
      </c>
      <c r="I3955" s="249"/>
      <c r="J3955" s="245"/>
      <c r="K3955" s="245"/>
      <c r="L3955" s="250"/>
      <c r="M3955" s="251"/>
      <c r="N3955" s="252"/>
      <c r="O3955" s="252"/>
      <c r="P3955" s="252"/>
      <c r="Q3955" s="252"/>
      <c r="R3955" s="252"/>
      <c r="S3955" s="252"/>
      <c r="T3955" s="253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4" t="s">
        <v>248</v>
      </c>
      <c r="AU3955" s="254" t="s">
        <v>78</v>
      </c>
      <c r="AV3955" s="14" t="s">
        <v>78</v>
      </c>
      <c r="AW3955" s="14" t="s">
        <v>32</v>
      </c>
      <c r="AX3955" s="14" t="s">
        <v>69</v>
      </c>
      <c r="AY3955" s="254" t="s">
        <v>238</v>
      </c>
    </row>
    <row r="3956" s="13" customFormat="1">
      <c r="A3956" s="13"/>
      <c r="B3956" s="234"/>
      <c r="C3956" s="235"/>
      <c r="D3956" s="227" t="s">
        <v>248</v>
      </c>
      <c r="E3956" s="236" t="s">
        <v>19</v>
      </c>
      <c r="F3956" s="237" t="s">
        <v>3307</v>
      </c>
      <c r="G3956" s="235"/>
      <c r="H3956" s="236" t="s">
        <v>19</v>
      </c>
      <c r="I3956" s="238"/>
      <c r="J3956" s="235"/>
      <c r="K3956" s="235"/>
      <c r="L3956" s="239"/>
      <c r="M3956" s="240"/>
      <c r="N3956" s="241"/>
      <c r="O3956" s="241"/>
      <c r="P3956" s="241"/>
      <c r="Q3956" s="241"/>
      <c r="R3956" s="241"/>
      <c r="S3956" s="241"/>
      <c r="T3956" s="242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3" t="s">
        <v>248</v>
      </c>
      <c r="AU3956" s="243" t="s">
        <v>78</v>
      </c>
      <c r="AV3956" s="13" t="s">
        <v>76</v>
      </c>
      <c r="AW3956" s="13" t="s">
        <v>32</v>
      </c>
      <c r="AX3956" s="13" t="s">
        <v>69</v>
      </c>
      <c r="AY3956" s="243" t="s">
        <v>238</v>
      </c>
    </row>
    <row r="3957" s="14" customFormat="1">
      <c r="A3957" s="14"/>
      <c r="B3957" s="244"/>
      <c r="C3957" s="245"/>
      <c r="D3957" s="227" t="s">
        <v>248</v>
      </c>
      <c r="E3957" s="246" t="s">
        <v>19</v>
      </c>
      <c r="F3957" s="247" t="s">
        <v>3308</v>
      </c>
      <c r="G3957" s="245"/>
      <c r="H3957" s="248">
        <v>0.71999999999999997</v>
      </c>
      <c r="I3957" s="249"/>
      <c r="J3957" s="245"/>
      <c r="K3957" s="245"/>
      <c r="L3957" s="250"/>
      <c r="M3957" s="251"/>
      <c r="N3957" s="252"/>
      <c r="O3957" s="252"/>
      <c r="P3957" s="252"/>
      <c r="Q3957" s="252"/>
      <c r="R3957" s="252"/>
      <c r="S3957" s="252"/>
      <c r="T3957" s="253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4" t="s">
        <v>248</v>
      </c>
      <c r="AU3957" s="254" t="s">
        <v>78</v>
      </c>
      <c r="AV3957" s="14" t="s">
        <v>78</v>
      </c>
      <c r="AW3957" s="14" t="s">
        <v>32</v>
      </c>
      <c r="AX3957" s="14" t="s">
        <v>69</v>
      </c>
      <c r="AY3957" s="254" t="s">
        <v>238</v>
      </c>
    </row>
    <row r="3958" s="13" customFormat="1">
      <c r="A3958" s="13"/>
      <c r="B3958" s="234"/>
      <c r="C3958" s="235"/>
      <c r="D3958" s="227" t="s">
        <v>248</v>
      </c>
      <c r="E3958" s="236" t="s">
        <v>19</v>
      </c>
      <c r="F3958" s="237" t="s">
        <v>3309</v>
      </c>
      <c r="G3958" s="235"/>
      <c r="H3958" s="236" t="s">
        <v>19</v>
      </c>
      <c r="I3958" s="238"/>
      <c r="J3958" s="235"/>
      <c r="K3958" s="235"/>
      <c r="L3958" s="239"/>
      <c r="M3958" s="240"/>
      <c r="N3958" s="241"/>
      <c r="O3958" s="241"/>
      <c r="P3958" s="241"/>
      <c r="Q3958" s="241"/>
      <c r="R3958" s="241"/>
      <c r="S3958" s="241"/>
      <c r="T3958" s="242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3" t="s">
        <v>248</v>
      </c>
      <c r="AU3958" s="243" t="s">
        <v>78</v>
      </c>
      <c r="AV3958" s="13" t="s">
        <v>76</v>
      </c>
      <c r="AW3958" s="13" t="s">
        <v>32</v>
      </c>
      <c r="AX3958" s="13" t="s">
        <v>69</v>
      </c>
      <c r="AY3958" s="243" t="s">
        <v>238</v>
      </c>
    </row>
    <row r="3959" s="14" customFormat="1">
      <c r="A3959" s="14"/>
      <c r="B3959" s="244"/>
      <c r="C3959" s="245"/>
      <c r="D3959" s="227" t="s">
        <v>248</v>
      </c>
      <c r="E3959" s="246" t="s">
        <v>19</v>
      </c>
      <c r="F3959" s="247" t="s">
        <v>3310</v>
      </c>
      <c r="G3959" s="245"/>
      <c r="H3959" s="248">
        <v>0.71999999999999997</v>
      </c>
      <c r="I3959" s="249"/>
      <c r="J3959" s="245"/>
      <c r="K3959" s="245"/>
      <c r="L3959" s="250"/>
      <c r="M3959" s="251"/>
      <c r="N3959" s="252"/>
      <c r="O3959" s="252"/>
      <c r="P3959" s="252"/>
      <c r="Q3959" s="252"/>
      <c r="R3959" s="252"/>
      <c r="S3959" s="252"/>
      <c r="T3959" s="253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4" t="s">
        <v>248</v>
      </c>
      <c r="AU3959" s="254" t="s">
        <v>78</v>
      </c>
      <c r="AV3959" s="14" t="s">
        <v>78</v>
      </c>
      <c r="AW3959" s="14" t="s">
        <v>32</v>
      </c>
      <c r="AX3959" s="14" t="s">
        <v>69</v>
      </c>
      <c r="AY3959" s="254" t="s">
        <v>238</v>
      </c>
    </row>
    <row r="3960" s="13" customFormat="1">
      <c r="A3960" s="13"/>
      <c r="B3960" s="234"/>
      <c r="C3960" s="235"/>
      <c r="D3960" s="227" t="s">
        <v>248</v>
      </c>
      <c r="E3960" s="236" t="s">
        <v>19</v>
      </c>
      <c r="F3960" s="237" t="s">
        <v>3311</v>
      </c>
      <c r="G3960" s="235"/>
      <c r="H3960" s="236" t="s">
        <v>19</v>
      </c>
      <c r="I3960" s="238"/>
      <c r="J3960" s="235"/>
      <c r="K3960" s="235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248</v>
      </c>
      <c r="AU3960" s="243" t="s">
        <v>78</v>
      </c>
      <c r="AV3960" s="13" t="s">
        <v>76</v>
      </c>
      <c r="AW3960" s="13" t="s">
        <v>32</v>
      </c>
      <c r="AX3960" s="13" t="s">
        <v>69</v>
      </c>
      <c r="AY3960" s="243" t="s">
        <v>238</v>
      </c>
    </row>
    <row r="3961" s="14" customFormat="1">
      <c r="A3961" s="14"/>
      <c r="B3961" s="244"/>
      <c r="C3961" s="245"/>
      <c r="D3961" s="227" t="s">
        <v>248</v>
      </c>
      <c r="E3961" s="246" t="s">
        <v>19</v>
      </c>
      <c r="F3961" s="247" t="s">
        <v>3310</v>
      </c>
      <c r="G3961" s="245"/>
      <c r="H3961" s="248">
        <v>0.71999999999999997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248</v>
      </c>
      <c r="AU3961" s="254" t="s">
        <v>78</v>
      </c>
      <c r="AV3961" s="14" t="s">
        <v>78</v>
      </c>
      <c r="AW3961" s="14" t="s">
        <v>32</v>
      </c>
      <c r="AX3961" s="14" t="s">
        <v>69</v>
      </c>
      <c r="AY3961" s="254" t="s">
        <v>238</v>
      </c>
    </row>
    <row r="3962" s="13" customFormat="1">
      <c r="A3962" s="13"/>
      <c r="B3962" s="234"/>
      <c r="C3962" s="235"/>
      <c r="D3962" s="227" t="s">
        <v>248</v>
      </c>
      <c r="E3962" s="236" t="s">
        <v>19</v>
      </c>
      <c r="F3962" s="237" t="s">
        <v>3312</v>
      </c>
      <c r="G3962" s="235"/>
      <c r="H3962" s="236" t="s">
        <v>19</v>
      </c>
      <c r="I3962" s="238"/>
      <c r="J3962" s="235"/>
      <c r="K3962" s="235"/>
      <c r="L3962" s="239"/>
      <c r="M3962" s="240"/>
      <c r="N3962" s="241"/>
      <c r="O3962" s="241"/>
      <c r="P3962" s="241"/>
      <c r="Q3962" s="241"/>
      <c r="R3962" s="241"/>
      <c r="S3962" s="241"/>
      <c r="T3962" s="242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3" t="s">
        <v>248</v>
      </c>
      <c r="AU3962" s="243" t="s">
        <v>78</v>
      </c>
      <c r="AV3962" s="13" t="s">
        <v>76</v>
      </c>
      <c r="AW3962" s="13" t="s">
        <v>32</v>
      </c>
      <c r="AX3962" s="13" t="s">
        <v>69</v>
      </c>
      <c r="AY3962" s="243" t="s">
        <v>238</v>
      </c>
    </row>
    <row r="3963" s="14" customFormat="1">
      <c r="A3963" s="14"/>
      <c r="B3963" s="244"/>
      <c r="C3963" s="245"/>
      <c r="D3963" s="227" t="s">
        <v>248</v>
      </c>
      <c r="E3963" s="246" t="s">
        <v>19</v>
      </c>
      <c r="F3963" s="247" t="s">
        <v>3306</v>
      </c>
      <c r="G3963" s="245"/>
      <c r="H3963" s="248">
        <v>0.64000000000000001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248</v>
      </c>
      <c r="AU3963" s="254" t="s">
        <v>78</v>
      </c>
      <c r="AV3963" s="14" t="s">
        <v>78</v>
      </c>
      <c r="AW3963" s="14" t="s">
        <v>32</v>
      </c>
      <c r="AX3963" s="14" t="s">
        <v>69</v>
      </c>
      <c r="AY3963" s="254" t="s">
        <v>238</v>
      </c>
    </row>
    <row r="3964" s="13" customFormat="1">
      <c r="A3964" s="13"/>
      <c r="B3964" s="234"/>
      <c r="C3964" s="235"/>
      <c r="D3964" s="227" t="s">
        <v>248</v>
      </c>
      <c r="E3964" s="236" t="s">
        <v>19</v>
      </c>
      <c r="F3964" s="237" t="s">
        <v>3313</v>
      </c>
      <c r="G3964" s="235"/>
      <c r="H3964" s="236" t="s">
        <v>19</v>
      </c>
      <c r="I3964" s="238"/>
      <c r="J3964" s="235"/>
      <c r="K3964" s="235"/>
      <c r="L3964" s="239"/>
      <c r="M3964" s="240"/>
      <c r="N3964" s="241"/>
      <c r="O3964" s="241"/>
      <c r="P3964" s="241"/>
      <c r="Q3964" s="241"/>
      <c r="R3964" s="241"/>
      <c r="S3964" s="241"/>
      <c r="T3964" s="242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3" t="s">
        <v>248</v>
      </c>
      <c r="AU3964" s="243" t="s">
        <v>78</v>
      </c>
      <c r="AV3964" s="13" t="s">
        <v>76</v>
      </c>
      <c r="AW3964" s="13" t="s">
        <v>32</v>
      </c>
      <c r="AX3964" s="13" t="s">
        <v>69</v>
      </c>
      <c r="AY3964" s="243" t="s">
        <v>238</v>
      </c>
    </row>
    <row r="3965" s="14" customFormat="1">
      <c r="A3965" s="14"/>
      <c r="B3965" s="244"/>
      <c r="C3965" s="245"/>
      <c r="D3965" s="227" t="s">
        <v>248</v>
      </c>
      <c r="E3965" s="246" t="s">
        <v>19</v>
      </c>
      <c r="F3965" s="247" t="s">
        <v>3310</v>
      </c>
      <c r="G3965" s="245"/>
      <c r="H3965" s="248">
        <v>0.71999999999999997</v>
      </c>
      <c r="I3965" s="249"/>
      <c r="J3965" s="245"/>
      <c r="K3965" s="245"/>
      <c r="L3965" s="250"/>
      <c r="M3965" s="251"/>
      <c r="N3965" s="252"/>
      <c r="O3965" s="252"/>
      <c r="P3965" s="252"/>
      <c r="Q3965" s="252"/>
      <c r="R3965" s="252"/>
      <c r="S3965" s="252"/>
      <c r="T3965" s="253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4" t="s">
        <v>248</v>
      </c>
      <c r="AU3965" s="254" t="s">
        <v>78</v>
      </c>
      <c r="AV3965" s="14" t="s">
        <v>78</v>
      </c>
      <c r="AW3965" s="14" t="s">
        <v>32</v>
      </c>
      <c r="AX3965" s="14" t="s">
        <v>69</v>
      </c>
      <c r="AY3965" s="254" t="s">
        <v>238</v>
      </c>
    </row>
    <row r="3966" s="15" customFormat="1">
      <c r="A3966" s="15"/>
      <c r="B3966" s="255"/>
      <c r="C3966" s="256"/>
      <c r="D3966" s="227" t="s">
        <v>248</v>
      </c>
      <c r="E3966" s="257" t="s">
        <v>19</v>
      </c>
      <c r="F3966" s="258" t="s">
        <v>253</v>
      </c>
      <c r="G3966" s="256"/>
      <c r="H3966" s="259">
        <v>4.96</v>
      </c>
      <c r="I3966" s="260"/>
      <c r="J3966" s="256"/>
      <c r="K3966" s="256"/>
      <c r="L3966" s="261"/>
      <c r="M3966" s="262"/>
      <c r="N3966" s="263"/>
      <c r="O3966" s="263"/>
      <c r="P3966" s="263"/>
      <c r="Q3966" s="263"/>
      <c r="R3966" s="263"/>
      <c r="S3966" s="263"/>
      <c r="T3966" s="264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5"/>
      <c r="AE3966" s="15"/>
      <c r="AT3966" s="265" t="s">
        <v>248</v>
      </c>
      <c r="AU3966" s="265" t="s">
        <v>78</v>
      </c>
      <c r="AV3966" s="15" t="s">
        <v>244</v>
      </c>
      <c r="AW3966" s="15" t="s">
        <v>32</v>
      </c>
      <c r="AX3966" s="15" t="s">
        <v>76</v>
      </c>
      <c r="AY3966" s="265" t="s">
        <v>238</v>
      </c>
    </row>
    <row r="3967" s="2" customFormat="1" ht="24.15" customHeight="1">
      <c r="A3967" s="39"/>
      <c r="B3967" s="40"/>
      <c r="C3967" s="277" t="s">
        <v>2641</v>
      </c>
      <c r="D3967" s="277" t="s">
        <v>425</v>
      </c>
      <c r="E3967" s="278" t="s">
        <v>3314</v>
      </c>
      <c r="F3967" s="279" t="s">
        <v>3315</v>
      </c>
      <c r="G3967" s="280" t="s">
        <v>1253</v>
      </c>
      <c r="H3967" s="281">
        <v>1</v>
      </c>
      <c r="I3967" s="282"/>
      <c r="J3967" s="283">
        <f>ROUND(I3967*H3967,2)</f>
        <v>0</v>
      </c>
      <c r="K3967" s="279" t="s">
        <v>581</v>
      </c>
      <c r="L3967" s="284"/>
      <c r="M3967" s="285" t="s">
        <v>19</v>
      </c>
      <c r="N3967" s="286" t="s">
        <v>40</v>
      </c>
      <c r="O3967" s="85"/>
      <c r="P3967" s="223">
        <f>O3967*H3967</f>
        <v>0</v>
      </c>
      <c r="Q3967" s="223">
        <v>0.0080000000000000002</v>
      </c>
      <c r="R3967" s="223">
        <f>Q3967*H3967</f>
        <v>0.0080000000000000002</v>
      </c>
      <c r="S3967" s="223">
        <v>0</v>
      </c>
      <c r="T3967" s="224">
        <f>S3967*H3967</f>
        <v>0</v>
      </c>
      <c r="U3967" s="39"/>
      <c r="V3967" s="39"/>
      <c r="W3967" s="39"/>
      <c r="X3967" s="39"/>
      <c r="Y3967" s="39"/>
      <c r="Z3967" s="39"/>
      <c r="AA3967" s="39"/>
      <c r="AB3967" s="39"/>
      <c r="AC3967" s="39"/>
      <c r="AD3967" s="39"/>
      <c r="AE3967" s="39"/>
      <c r="AR3967" s="225" t="s">
        <v>267</v>
      </c>
      <c r="AT3967" s="225" t="s">
        <v>425</v>
      </c>
      <c r="AU3967" s="225" t="s">
        <v>78</v>
      </c>
      <c r="AY3967" s="18" t="s">
        <v>238</v>
      </c>
      <c r="BE3967" s="226">
        <f>IF(N3967="základní",J3967,0)</f>
        <v>0</v>
      </c>
      <c r="BF3967" s="226">
        <f>IF(N3967="snížená",J3967,0)</f>
        <v>0</v>
      </c>
      <c r="BG3967" s="226">
        <f>IF(N3967="zákl. přenesená",J3967,0)</f>
        <v>0</v>
      </c>
      <c r="BH3967" s="226">
        <f>IF(N3967="sníž. přenesená",J3967,0)</f>
        <v>0</v>
      </c>
      <c r="BI3967" s="226">
        <f>IF(N3967="nulová",J3967,0)</f>
        <v>0</v>
      </c>
      <c r="BJ3967" s="18" t="s">
        <v>76</v>
      </c>
      <c r="BK3967" s="226">
        <f>ROUND(I3967*H3967,2)</f>
        <v>0</v>
      </c>
      <c r="BL3967" s="18" t="s">
        <v>244</v>
      </c>
      <c r="BM3967" s="225" t="s">
        <v>3316</v>
      </c>
    </row>
    <row r="3968" s="2" customFormat="1">
      <c r="A3968" s="39"/>
      <c r="B3968" s="40"/>
      <c r="C3968" s="41"/>
      <c r="D3968" s="227" t="s">
        <v>245</v>
      </c>
      <c r="E3968" s="41"/>
      <c r="F3968" s="228" t="s">
        <v>3315</v>
      </c>
      <c r="G3968" s="41"/>
      <c r="H3968" s="41"/>
      <c r="I3968" s="229"/>
      <c r="J3968" s="41"/>
      <c r="K3968" s="41"/>
      <c r="L3968" s="45"/>
      <c r="M3968" s="230"/>
      <c r="N3968" s="231"/>
      <c r="O3968" s="85"/>
      <c r="P3968" s="85"/>
      <c r="Q3968" s="85"/>
      <c r="R3968" s="85"/>
      <c r="S3968" s="85"/>
      <c r="T3968" s="86"/>
      <c r="U3968" s="39"/>
      <c r="V3968" s="39"/>
      <c r="W3968" s="39"/>
      <c r="X3968" s="39"/>
      <c r="Y3968" s="39"/>
      <c r="Z3968" s="39"/>
      <c r="AA3968" s="39"/>
      <c r="AB3968" s="39"/>
      <c r="AC3968" s="39"/>
      <c r="AD3968" s="39"/>
      <c r="AE3968" s="39"/>
      <c r="AT3968" s="18" t="s">
        <v>245</v>
      </c>
      <c r="AU3968" s="18" t="s">
        <v>78</v>
      </c>
    </row>
    <row r="3969" s="2" customFormat="1" ht="24.15" customHeight="1">
      <c r="A3969" s="39"/>
      <c r="B3969" s="40"/>
      <c r="C3969" s="277" t="s">
        <v>3317</v>
      </c>
      <c r="D3969" s="277" t="s">
        <v>425</v>
      </c>
      <c r="E3969" s="278" t="s">
        <v>3318</v>
      </c>
      <c r="F3969" s="279" t="s">
        <v>3319</v>
      </c>
      <c r="G3969" s="280" t="s">
        <v>1253</v>
      </c>
      <c r="H3969" s="281">
        <v>1</v>
      </c>
      <c r="I3969" s="282"/>
      <c r="J3969" s="283">
        <f>ROUND(I3969*H3969,2)</f>
        <v>0</v>
      </c>
      <c r="K3969" s="279" t="s">
        <v>581</v>
      </c>
      <c r="L3969" s="284"/>
      <c r="M3969" s="285" t="s">
        <v>19</v>
      </c>
      <c r="N3969" s="286" t="s">
        <v>40</v>
      </c>
      <c r="O3969" s="85"/>
      <c r="P3969" s="223">
        <f>O3969*H3969</f>
        <v>0</v>
      </c>
      <c r="Q3969" s="223">
        <v>0.0080000000000000002</v>
      </c>
      <c r="R3969" s="223">
        <f>Q3969*H3969</f>
        <v>0.0080000000000000002</v>
      </c>
      <c r="S3969" s="223">
        <v>0</v>
      </c>
      <c r="T3969" s="224">
        <f>S3969*H3969</f>
        <v>0</v>
      </c>
      <c r="U3969" s="39"/>
      <c r="V3969" s="39"/>
      <c r="W3969" s="39"/>
      <c r="X3969" s="39"/>
      <c r="Y3969" s="39"/>
      <c r="Z3969" s="39"/>
      <c r="AA3969" s="39"/>
      <c r="AB3969" s="39"/>
      <c r="AC3969" s="39"/>
      <c r="AD3969" s="39"/>
      <c r="AE3969" s="39"/>
      <c r="AR3969" s="225" t="s">
        <v>267</v>
      </c>
      <c r="AT3969" s="225" t="s">
        <v>425</v>
      </c>
      <c r="AU3969" s="225" t="s">
        <v>78</v>
      </c>
      <c r="AY3969" s="18" t="s">
        <v>238</v>
      </c>
      <c r="BE3969" s="226">
        <f>IF(N3969="základní",J3969,0)</f>
        <v>0</v>
      </c>
      <c r="BF3969" s="226">
        <f>IF(N3969="snížená",J3969,0)</f>
        <v>0</v>
      </c>
      <c r="BG3969" s="226">
        <f>IF(N3969="zákl. přenesená",J3969,0)</f>
        <v>0</v>
      </c>
      <c r="BH3969" s="226">
        <f>IF(N3969="sníž. přenesená",J3969,0)</f>
        <v>0</v>
      </c>
      <c r="BI3969" s="226">
        <f>IF(N3969="nulová",J3969,0)</f>
        <v>0</v>
      </c>
      <c r="BJ3969" s="18" t="s">
        <v>76</v>
      </c>
      <c r="BK3969" s="226">
        <f>ROUND(I3969*H3969,2)</f>
        <v>0</v>
      </c>
      <c r="BL3969" s="18" t="s">
        <v>244</v>
      </c>
      <c r="BM3969" s="225" t="s">
        <v>3320</v>
      </c>
    </row>
    <row r="3970" s="2" customFormat="1">
      <c r="A3970" s="39"/>
      <c r="B3970" s="40"/>
      <c r="C3970" s="41"/>
      <c r="D3970" s="227" t="s">
        <v>245</v>
      </c>
      <c r="E3970" s="41"/>
      <c r="F3970" s="228" t="s">
        <v>3319</v>
      </c>
      <c r="G3970" s="41"/>
      <c r="H3970" s="41"/>
      <c r="I3970" s="229"/>
      <c r="J3970" s="41"/>
      <c r="K3970" s="41"/>
      <c r="L3970" s="45"/>
      <c r="M3970" s="230"/>
      <c r="N3970" s="231"/>
      <c r="O3970" s="85"/>
      <c r="P3970" s="85"/>
      <c r="Q3970" s="85"/>
      <c r="R3970" s="85"/>
      <c r="S3970" s="85"/>
      <c r="T3970" s="86"/>
      <c r="U3970" s="39"/>
      <c r="V3970" s="39"/>
      <c r="W3970" s="39"/>
      <c r="X3970" s="39"/>
      <c r="Y3970" s="39"/>
      <c r="Z3970" s="39"/>
      <c r="AA3970" s="39"/>
      <c r="AB3970" s="39"/>
      <c r="AC3970" s="39"/>
      <c r="AD3970" s="39"/>
      <c r="AE3970" s="39"/>
      <c r="AT3970" s="18" t="s">
        <v>245</v>
      </c>
      <c r="AU3970" s="18" t="s">
        <v>78</v>
      </c>
    </row>
    <row r="3971" s="2" customFormat="1" ht="24.15" customHeight="1">
      <c r="A3971" s="39"/>
      <c r="B3971" s="40"/>
      <c r="C3971" s="277" t="s">
        <v>2644</v>
      </c>
      <c r="D3971" s="277" t="s">
        <v>425</v>
      </c>
      <c r="E3971" s="278" t="s">
        <v>3321</v>
      </c>
      <c r="F3971" s="279" t="s">
        <v>3322</v>
      </c>
      <c r="G3971" s="280" t="s">
        <v>1253</v>
      </c>
      <c r="H3971" s="281">
        <v>1</v>
      </c>
      <c r="I3971" s="282"/>
      <c r="J3971" s="283">
        <f>ROUND(I3971*H3971,2)</f>
        <v>0</v>
      </c>
      <c r="K3971" s="279" t="s">
        <v>581</v>
      </c>
      <c r="L3971" s="284"/>
      <c r="M3971" s="285" t="s">
        <v>19</v>
      </c>
      <c r="N3971" s="286" t="s">
        <v>40</v>
      </c>
      <c r="O3971" s="85"/>
      <c r="P3971" s="223">
        <f>O3971*H3971</f>
        <v>0</v>
      </c>
      <c r="Q3971" s="223">
        <v>0.0080000000000000002</v>
      </c>
      <c r="R3971" s="223">
        <f>Q3971*H3971</f>
        <v>0.0080000000000000002</v>
      </c>
      <c r="S3971" s="223">
        <v>0</v>
      </c>
      <c r="T3971" s="224">
        <f>S3971*H3971</f>
        <v>0</v>
      </c>
      <c r="U3971" s="39"/>
      <c r="V3971" s="39"/>
      <c r="W3971" s="39"/>
      <c r="X3971" s="39"/>
      <c r="Y3971" s="39"/>
      <c r="Z3971" s="39"/>
      <c r="AA3971" s="39"/>
      <c r="AB3971" s="39"/>
      <c r="AC3971" s="39"/>
      <c r="AD3971" s="39"/>
      <c r="AE3971" s="39"/>
      <c r="AR3971" s="225" t="s">
        <v>267</v>
      </c>
      <c r="AT3971" s="225" t="s">
        <v>425</v>
      </c>
      <c r="AU3971" s="225" t="s">
        <v>78</v>
      </c>
      <c r="AY3971" s="18" t="s">
        <v>238</v>
      </c>
      <c r="BE3971" s="226">
        <f>IF(N3971="základní",J3971,0)</f>
        <v>0</v>
      </c>
      <c r="BF3971" s="226">
        <f>IF(N3971="snížená",J3971,0)</f>
        <v>0</v>
      </c>
      <c r="BG3971" s="226">
        <f>IF(N3971="zákl. přenesená",J3971,0)</f>
        <v>0</v>
      </c>
      <c r="BH3971" s="226">
        <f>IF(N3971="sníž. přenesená",J3971,0)</f>
        <v>0</v>
      </c>
      <c r="BI3971" s="226">
        <f>IF(N3971="nulová",J3971,0)</f>
        <v>0</v>
      </c>
      <c r="BJ3971" s="18" t="s">
        <v>76</v>
      </c>
      <c r="BK3971" s="226">
        <f>ROUND(I3971*H3971,2)</f>
        <v>0</v>
      </c>
      <c r="BL3971" s="18" t="s">
        <v>244</v>
      </c>
      <c r="BM3971" s="225" t="s">
        <v>3323</v>
      </c>
    </row>
    <row r="3972" s="2" customFormat="1">
      <c r="A3972" s="39"/>
      <c r="B3972" s="40"/>
      <c r="C3972" s="41"/>
      <c r="D3972" s="227" t="s">
        <v>245</v>
      </c>
      <c r="E3972" s="41"/>
      <c r="F3972" s="228" t="s">
        <v>3322</v>
      </c>
      <c r="G3972" s="41"/>
      <c r="H3972" s="41"/>
      <c r="I3972" s="229"/>
      <c r="J3972" s="41"/>
      <c r="K3972" s="41"/>
      <c r="L3972" s="45"/>
      <c r="M3972" s="230"/>
      <c r="N3972" s="231"/>
      <c r="O3972" s="85"/>
      <c r="P3972" s="85"/>
      <c r="Q3972" s="85"/>
      <c r="R3972" s="85"/>
      <c r="S3972" s="85"/>
      <c r="T3972" s="86"/>
      <c r="U3972" s="39"/>
      <c r="V3972" s="39"/>
      <c r="W3972" s="39"/>
      <c r="X3972" s="39"/>
      <c r="Y3972" s="39"/>
      <c r="Z3972" s="39"/>
      <c r="AA3972" s="39"/>
      <c r="AB3972" s="39"/>
      <c r="AC3972" s="39"/>
      <c r="AD3972" s="39"/>
      <c r="AE3972" s="39"/>
      <c r="AT3972" s="18" t="s">
        <v>245</v>
      </c>
      <c r="AU3972" s="18" t="s">
        <v>78</v>
      </c>
    </row>
    <row r="3973" s="2" customFormat="1" ht="24.15" customHeight="1">
      <c r="A3973" s="39"/>
      <c r="B3973" s="40"/>
      <c r="C3973" s="277" t="s">
        <v>3324</v>
      </c>
      <c r="D3973" s="277" t="s">
        <v>425</v>
      </c>
      <c r="E3973" s="278" t="s">
        <v>3325</v>
      </c>
      <c r="F3973" s="279" t="s">
        <v>3326</v>
      </c>
      <c r="G3973" s="280" t="s">
        <v>1253</v>
      </c>
      <c r="H3973" s="281">
        <v>1</v>
      </c>
      <c r="I3973" s="282"/>
      <c r="J3973" s="283">
        <f>ROUND(I3973*H3973,2)</f>
        <v>0</v>
      </c>
      <c r="K3973" s="279" t="s">
        <v>581</v>
      </c>
      <c r="L3973" s="284"/>
      <c r="M3973" s="285" t="s">
        <v>19</v>
      </c>
      <c r="N3973" s="286" t="s">
        <v>40</v>
      </c>
      <c r="O3973" s="85"/>
      <c r="P3973" s="223">
        <f>O3973*H3973</f>
        <v>0</v>
      </c>
      <c r="Q3973" s="223">
        <v>0.0080000000000000002</v>
      </c>
      <c r="R3973" s="223">
        <f>Q3973*H3973</f>
        <v>0.0080000000000000002</v>
      </c>
      <c r="S3973" s="223">
        <v>0</v>
      </c>
      <c r="T3973" s="224">
        <f>S3973*H3973</f>
        <v>0</v>
      </c>
      <c r="U3973" s="39"/>
      <c r="V3973" s="39"/>
      <c r="W3973" s="39"/>
      <c r="X3973" s="39"/>
      <c r="Y3973" s="39"/>
      <c r="Z3973" s="39"/>
      <c r="AA3973" s="39"/>
      <c r="AB3973" s="39"/>
      <c r="AC3973" s="39"/>
      <c r="AD3973" s="39"/>
      <c r="AE3973" s="39"/>
      <c r="AR3973" s="225" t="s">
        <v>267</v>
      </c>
      <c r="AT3973" s="225" t="s">
        <v>425</v>
      </c>
      <c r="AU3973" s="225" t="s">
        <v>78</v>
      </c>
      <c r="AY3973" s="18" t="s">
        <v>238</v>
      </c>
      <c r="BE3973" s="226">
        <f>IF(N3973="základní",J3973,0)</f>
        <v>0</v>
      </c>
      <c r="BF3973" s="226">
        <f>IF(N3973="snížená",J3973,0)</f>
        <v>0</v>
      </c>
      <c r="BG3973" s="226">
        <f>IF(N3973="zákl. přenesená",J3973,0)</f>
        <v>0</v>
      </c>
      <c r="BH3973" s="226">
        <f>IF(N3973="sníž. přenesená",J3973,0)</f>
        <v>0</v>
      </c>
      <c r="BI3973" s="226">
        <f>IF(N3973="nulová",J3973,0)</f>
        <v>0</v>
      </c>
      <c r="BJ3973" s="18" t="s">
        <v>76</v>
      </c>
      <c r="BK3973" s="226">
        <f>ROUND(I3973*H3973,2)</f>
        <v>0</v>
      </c>
      <c r="BL3973" s="18" t="s">
        <v>244</v>
      </c>
      <c r="BM3973" s="225" t="s">
        <v>3327</v>
      </c>
    </row>
    <row r="3974" s="2" customFormat="1">
      <c r="A3974" s="39"/>
      <c r="B3974" s="40"/>
      <c r="C3974" s="41"/>
      <c r="D3974" s="227" t="s">
        <v>245</v>
      </c>
      <c r="E3974" s="41"/>
      <c r="F3974" s="228" t="s">
        <v>3326</v>
      </c>
      <c r="G3974" s="41"/>
      <c r="H3974" s="41"/>
      <c r="I3974" s="229"/>
      <c r="J3974" s="41"/>
      <c r="K3974" s="41"/>
      <c r="L3974" s="45"/>
      <c r="M3974" s="230"/>
      <c r="N3974" s="231"/>
      <c r="O3974" s="85"/>
      <c r="P3974" s="85"/>
      <c r="Q3974" s="85"/>
      <c r="R3974" s="85"/>
      <c r="S3974" s="85"/>
      <c r="T3974" s="86"/>
      <c r="U3974" s="39"/>
      <c r="V3974" s="39"/>
      <c r="W3974" s="39"/>
      <c r="X3974" s="39"/>
      <c r="Y3974" s="39"/>
      <c r="Z3974" s="39"/>
      <c r="AA3974" s="39"/>
      <c r="AB3974" s="39"/>
      <c r="AC3974" s="39"/>
      <c r="AD3974" s="39"/>
      <c r="AE3974" s="39"/>
      <c r="AT3974" s="18" t="s">
        <v>245</v>
      </c>
      <c r="AU3974" s="18" t="s">
        <v>78</v>
      </c>
    </row>
    <row r="3975" s="2" customFormat="1" ht="24.15" customHeight="1">
      <c r="A3975" s="39"/>
      <c r="B3975" s="40"/>
      <c r="C3975" s="277" t="s">
        <v>2667</v>
      </c>
      <c r="D3975" s="277" t="s">
        <v>425</v>
      </c>
      <c r="E3975" s="278" t="s">
        <v>3328</v>
      </c>
      <c r="F3975" s="279" t="s">
        <v>3329</v>
      </c>
      <c r="G3975" s="280" t="s">
        <v>1253</v>
      </c>
      <c r="H3975" s="281">
        <v>1</v>
      </c>
      <c r="I3975" s="282"/>
      <c r="J3975" s="283">
        <f>ROUND(I3975*H3975,2)</f>
        <v>0</v>
      </c>
      <c r="K3975" s="279" t="s">
        <v>581</v>
      </c>
      <c r="L3975" s="284"/>
      <c r="M3975" s="285" t="s">
        <v>19</v>
      </c>
      <c r="N3975" s="286" t="s">
        <v>40</v>
      </c>
      <c r="O3975" s="85"/>
      <c r="P3975" s="223">
        <f>O3975*H3975</f>
        <v>0</v>
      </c>
      <c r="Q3975" s="223">
        <v>0.0080000000000000002</v>
      </c>
      <c r="R3975" s="223">
        <f>Q3975*H3975</f>
        <v>0.0080000000000000002</v>
      </c>
      <c r="S3975" s="223">
        <v>0</v>
      </c>
      <c r="T3975" s="224">
        <f>S3975*H3975</f>
        <v>0</v>
      </c>
      <c r="U3975" s="39"/>
      <c r="V3975" s="39"/>
      <c r="W3975" s="39"/>
      <c r="X3975" s="39"/>
      <c r="Y3975" s="39"/>
      <c r="Z3975" s="39"/>
      <c r="AA3975" s="39"/>
      <c r="AB3975" s="39"/>
      <c r="AC3975" s="39"/>
      <c r="AD3975" s="39"/>
      <c r="AE3975" s="39"/>
      <c r="AR3975" s="225" t="s">
        <v>267</v>
      </c>
      <c r="AT3975" s="225" t="s">
        <v>425</v>
      </c>
      <c r="AU3975" s="225" t="s">
        <v>78</v>
      </c>
      <c r="AY3975" s="18" t="s">
        <v>238</v>
      </c>
      <c r="BE3975" s="226">
        <f>IF(N3975="základní",J3975,0)</f>
        <v>0</v>
      </c>
      <c r="BF3975" s="226">
        <f>IF(N3975="snížená",J3975,0)</f>
        <v>0</v>
      </c>
      <c r="BG3975" s="226">
        <f>IF(N3975="zákl. přenesená",J3975,0)</f>
        <v>0</v>
      </c>
      <c r="BH3975" s="226">
        <f>IF(N3975="sníž. přenesená",J3975,0)</f>
        <v>0</v>
      </c>
      <c r="BI3975" s="226">
        <f>IF(N3975="nulová",J3975,0)</f>
        <v>0</v>
      </c>
      <c r="BJ3975" s="18" t="s">
        <v>76</v>
      </c>
      <c r="BK3975" s="226">
        <f>ROUND(I3975*H3975,2)</f>
        <v>0</v>
      </c>
      <c r="BL3975" s="18" t="s">
        <v>244</v>
      </c>
      <c r="BM3975" s="225" t="s">
        <v>3330</v>
      </c>
    </row>
    <row r="3976" s="2" customFormat="1">
      <c r="A3976" s="39"/>
      <c r="B3976" s="40"/>
      <c r="C3976" s="41"/>
      <c r="D3976" s="227" t="s">
        <v>245</v>
      </c>
      <c r="E3976" s="41"/>
      <c r="F3976" s="228" t="s">
        <v>3329</v>
      </c>
      <c r="G3976" s="41"/>
      <c r="H3976" s="41"/>
      <c r="I3976" s="229"/>
      <c r="J3976" s="41"/>
      <c r="K3976" s="41"/>
      <c r="L3976" s="45"/>
      <c r="M3976" s="230"/>
      <c r="N3976" s="231"/>
      <c r="O3976" s="85"/>
      <c r="P3976" s="85"/>
      <c r="Q3976" s="85"/>
      <c r="R3976" s="85"/>
      <c r="S3976" s="85"/>
      <c r="T3976" s="86"/>
      <c r="U3976" s="39"/>
      <c r="V3976" s="39"/>
      <c r="W3976" s="39"/>
      <c r="X3976" s="39"/>
      <c r="Y3976" s="39"/>
      <c r="Z3976" s="39"/>
      <c r="AA3976" s="39"/>
      <c r="AB3976" s="39"/>
      <c r="AC3976" s="39"/>
      <c r="AD3976" s="39"/>
      <c r="AE3976" s="39"/>
      <c r="AT3976" s="18" t="s">
        <v>245</v>
      </c>
      <c r="AU3976" s="18" t="s">
        <v>78</v>
      </c>
    </row>
    <row r="3977" s="2" customFormat="1" ht="24.15" customHeight="1">
      <c r="A3977" s="39"/>
      <c r="B3977" s="40"/>
      <c r="C3977" s="277" t="s">
        <v>3331</v>
      </c>
      <c r="D3977" s="277" t="s">
        <v>425</v>
      </c>
      <c r="E3977" s="278" t="s">
        <v>3332</v>
      </c>
      <c r="F3977" s="279" t="s">
        <v>3333</v>
      </c>
      <c r="G3977" s="280" t="s">
        <v>1253</v>
      </c>
      <c r="H3977" s="281">
        <v>1</v>
      </c>
      <c r="I3977" s="282"/>
      <c r="J3977" s="283">
        <f>ROUND(I3977*H3977,2)</f>
        <v>0</v>
      </c>
      <c r="K3977" s="279" t="s">
        <v>581</v>
      </c>
      <c r="L3977" s="284"/>
      <c r="M3977" s="285" t="s">
        <v>19</v>
      </c>
      <c r="N3977" s="286" t="s">
        <v>40</v>
      </c>
      <c r="O3977" s="85"/>
      <c r="P3977" s="223">
        <f>O3977*H3977</f>
        <v>0</v>
      </c>
      <c r="Q3977" s="223">
        <v>0.0080000000000000002</v>
      </c>
      <c r="R3977" s="223">
        <f>Q3977*H3977</f>
        <v>0.0080000000000000002</v>
      </c>
      <c r="S3977" s="223">
        <v>0</v>
      </c>
      <c r="T3977" s="224">
        <f>S3977*H3977</f>
        <v>0</v>
      </c>
      <c r="U3977" s="39"/>
      <c r="V3977" s="39"/>
      <c r="W3977" s="39"/>
      <c r="X3977" s="39"/>
      <c r="Y3977" s="39"/>
      <c r="Z3977" s="39"/>
      <c r="AA3977" s="39"/>
      <c r="AB3977" s="39"/>
      <c r="AC3977" s="39"/>
      <c r="AD3977" s="39"/>
      <c r="AE3977" s="39"/>
      <c r="AR3977" s="225" t="s">
        <v>267</v>
      </c>
      <c r="AT3977" s="225" t="s">
        <v>425</v>
      </c>
      <c r="AU3977" s="225" t="s">
        <v>78</v>
      </c>
      <c r="AY3977" s="18" t="s">
        <v>238</v>
      </c>
      <c r="BE3977" s="226">
        <f>IF(N3977="základní",J3977,0)</f>
        <v>0</v>
      </c>
      <c r="BF3977" s="226">
        <f>IF(N3977="snížená",J3977,0)</f>
        <v>0</v>
      </c>
      <c r="BG3977" s="226">
        <f>IF(N3977="zákl. přenesená",J3977,0)</f>
        <v>0</v>
      </c>
      <c r="BH3977" s="226">
        <f>IF(N3977="sníž. přenesená",J3977,0)</f>
        <v>0</v>
      </c>
      <c r="BI3977" s="226">
        <f>IF(N3977="nulová",J3977,0)</f>
        <v>0</v>
      </c>
      <c r="BJ3977" s="18" t="s">
        <v>76</v>
      </c>
      <c r="BK3977" s="226">
        <f>ROUND(I3977*H3977,2)</f>
        <v>0</v>
      </c>
      <c r="BL3977" s="18" t="s">
        <v>244</v>
      </c>
      <c r="BM3977" s="225" t="s">
        <v>3334</v>
      </c>
    </row>
    <row r="3978" s="2" customFormat="1">
      <c r="A3978" s="39"/>
      <c r="B3978" s="40"/>
      <c r="C3978" s="41"/>
      <c r="D3978" s="227" t="s">
        <v>245</v>
      </c>
      <c r="E3978" s="41"/>
      <c r="F3978" s="228" t="s">
        <v>3333</v>
      </c>
      <c r="G3978" s="41"/>
      <c r="H3978" s="41"/>
      <c r="I3978" s="229"/>
      <c r="J3978" s="41"/>
      <c r="K3978" s="41"/>
      <c r="L3978" s="45"/>
      <c r="M3978" s="230"/>
      <c r="N3978" s="231"/>
      <c r="O3978" s="85"/>
      <c r="P3978" s="85"/>
      <c r="Q3978" s="85"/>
      <c r="R3978" s="85"/>
      <c r="S3978" s="85"/>
      <c r="T3978" s="86"/>
      <c r="U3978" s="39"/>
      <c r="V3978" s="39"/>
      <c r="W3978" s="39"/>
      <c r="X3978" s="39"/>
      <c r="Y3978" s="39"/>
      <c r="Z3978" s="39"/>
      <c r="AA3978" s="39"/>
      <c r="AB3978" s="39"/>
      <c r="AC3978" s="39"/>
      <c r="AD3978" s="39"/>
      <c r="AE3978" s="39"/>
      <c r="AT3978" s="18" t="s">
        <v>245</v>
      </c>
      <c r="AU3978" s="18" t="s">
        <v>78</v>
      </c>
    </row>
    <row r="3979" s="2" customFormat="1" ht="24.15" customHeight="1">
      <c r="A3979" s="39"/>
      <c r="B3979" s="40"/>
      <c r="C3979" s="277" t="s">
        <v>2673</v>
      </c>
      <c r="D3979" s="277" t="s">
        <v>425</v>
      </c>
      <c r="E3979" s="278" t="s">
        <v>3335</v>
      </c>
      <c r="F3979" s="279" t="s">
        <v>3336</v>
      </c>
      <c r="G3979" s="280" t="s">
        <v>1253</v>
      </c>
      <c r="H3979" s="281">
        <v>1</v>
      </c>
      <c r="I3979" s="282"/>
      <c r="J3979" s="283">
        <f>ROUND(I3979*H3979,2)</f>
        <v>0</v>
      </c>
      <c r="K3979" s="279" t="s">
        <v>581</v>
      </c>
      <c r="L3979" s="284"/>
      <c r="M3979" s="285" t="s">
        <v>19</v>
      </c>
      <c r="N3979" s="286" t="s">
        <v>40</v>
      </c>
      <c r="O3979" s="85"/>
      <c r="P3979" s="223">
        <f>O3979*H3979</f>
        <v>0</v>
      </c>
      <c r="Q3979" s="223">
        <v>0.0080000000000000002</v>
      </c>
      <c r="R3979" s="223">
        <f>Q3979*H3979</f>
        <v>0.0080000000000000002</v>
      </c>
      <c r="S3979" s="223">
        <v>0</v>
      </c>
      <c r="T3979" s="224">
        <f>S3979*H3979</f>
        <v>0</v>
      </c>
      <c r="U3979" s="39"/>
      <c r="V3979" s="39"/>
      <c r="W3979" s="39"/>
      <c r="X3979" s="39"/>
      <c r="Y3979" s="39"/>
      <c r="Z3979" s="39"/>
      <c r="AA3979" s="39"/>
      <c r="AB3979" s="39"/>
      <c r="AC3979" s="39"/>
      <c r="AD3979" s="39"/>
      <c r="AE3979" s="39"/>
      <c r="AR3979" s="225" t="s">
        <v>267</v>
      </c>
      <c r="AT3979" s="225" t="s">
        <v>425</v>
      </c>
      <c r="AU3979" s="225" t="s">
        <v>78</v>
      </c>
      <c r="AY3979" s="18" t="s">
        <v>238</v>
      </c>
      <c r="BE3979" s="226">
        <f>IF(N3979="základní",J3979,0)</f>
        <v>0</v>
      </c>
      <c r="BF3979" s="226">
        <f>IF(N3979="snížená",J3979,0)</f>
        <v>0</v>
      </c>
      <c r="BG3979" s="226">
        <f>IF(N3979="zákl. přenesená",J3979,0)</f>
        <v>0</v>
      </c>
      <c r="BH3979" s="226">
        <f>IF(N3979="sníž. přenesená",J3979,0)</f>
        <v>0</v>
      </c>
      <c r="BI3979" s="226">
        <f>IF(N3979="nulová",J3979,0)</f>
        <v>0</v>
      </c>
      <c r="BJ3979" s="18" t="s">
        <v>76</v>
      </c>
      <c r="BK3979" s="226">
        <f>ROUND(I3979*H3979,2)</f>
        <v>0</v>
      </c>
      <c r="BL3979" s="18" t="s">
        <v>244</v>
      </c>
      <c r="BM3979" s="225" t="s">
        <v>3337</v>
      </c>
    </row>
    <row r="3980" s="2" customFormat="1">
      <c r="A3980" s="39"/>
      <c r="B3980" s="40"/>
      <c r="C3980" s="41"/>
      <c r="D3980" s="227" t="s">
        <v>245</v>
      </c>
      <c r="E3980" s="41"/>
      <c r="F3980" s="228" t="s">
        <v>3336</v>
      </c>
      <c r="G3980" s="41"/>
      <c r="H3980" s="41"/>
      <c r="I3980" s="229"/>
      <c r="J3980" s="41"/>
      <c r="K3980" s="41"/>
      <c r="L3980" s="45"/>
      <c r="M3980" s="230"/>
      <c r="N3980" s="231"/>
      <c r="O3980" s="85"/>
      <c r="P3980" s="85"/>
      <c r="Q3980" s="85"/>
      <c r="R3980" s="85"/>
      <c r="S3980" s="85"/>
      <c r="T3980" s="86"/>
      <c r="U3980" s="39"/>
      <c r="V3980" s="39"/>
      <c r="W3980" s="39"/>
      <c r="X3980" s="39"/>
      <c r="Y3980" s="39"/>
      <c r="Z3980" s="39"/>
      <c r="AA3980" s="39"/>
      <c r="AB3980" s="39"/>
      <c r="AC3980" s="39"/>
      <c r="AD3980" s="39"/>
      <c r="AE3980" s="39"/>
      <c r="AT3980" s="18" t="s">
        <v>245</v>
      </c>
      <c r="AU3980" s="18" t="s">
        <v>78</v>
      </c>
    </row>
    <row r="3981" s="2" customFormat="1" ht="16.5" customHeight="1">
      <c r="A3981" s="39"/>
      <c r="B3981" s="40"/>
      <c r="C3981" s="214" t="s">
        <v>3338</v>
      </c>
      <c r="D3981" s="214" t="s">
        <v>240</v>
      </c>
      <c r="E3981" s="215" t="s">
        <v>3339</v>
      </c>
      <c r="F3981" s="216" t="s">
        <v>3340</v>
      </c>
      <c r="G3981" s="217" t="s">
        <v>107</v>
      </c>
      <c r="H3981" s="218">
        <v>26.399999999999999</v>
      </c>
      <c r="I3981" s="219"/>
      <c r="J3981" s="220">
        <f>ROUND(I3981*H3981,2)</f>
        <v>0</v>
      </c>
      <c r="K3981" s="216" t="s">
        <v>243</v>
      </c>
      <c r="L3981" s="45"/>
      <c r="M3981" s="221" t="s">
        <v>19</v>
      </c>
      <c r="N3981" s="222" t="s">
        <v>40</v>
      </c>
      <c r="O3981" s="85"/>
      <c r="P3981" s="223">
        <f>O3981*H3981</f>
        <v>0</v>
      </c>
      <c r="Q3981" s="223">
        <v>0</v>
      </c>
      <c r="R3981" s="223">
        <f>Q3981*H3981</f>
        <v>0</v>
      </c>
      <c r="S3981" s="223">
        <v>0.00019000000000000001</v>
      </c>
      <c r="T3981" s="224">
        <f>S3981*H3981</f>
        <v>0.0050159999999999996</v>
      </c>
      <c r="U3981" s="39"/>
      <c r="V3981" s="39"/>
      <c r="W3981" s="39"/>
      <c r="X3981" s="39"/>
      <c r="Y3981" s="39"/>
      <c r="Z3981" s="39"/>
      <c r="AA3981" s="39"/>
      <c r="AB3981" s="39"/>
      <c r="AC3981" s="39"/>
      <c r="AD3981" s="39"/>
      <c r="AE3981" s="39"/>
      <c r="AR3981" s="225" t="s">
        <v>295</v>
      </c>
      <c r="AT3981" s="225" t="s">
        <v>240</v>
      </c>
      <c r="AU3981" s="225" t="s">
        <v>78</v>
      </c>
      <c r="AY3981" s="18" t="s">
        <v>238</v>
      </c>
      <c r="BE3981" s="226">
        <f>IF(N3981="základní",J3981,0)</f>
        <v>0</v>
      </c>
      <c r="BF3981" s="226">
        <f>IF(N3981="snížená",J3981,0)</f>
        <v>0</v>
      </c>
      <c r="BG3981" s="226">
        <f>IF(N3981="zákl. přenesená",J3981,0)</f>
        <v>0</v>
      </c>
      <c r="BH3981" s="226">
        <f>IF(N3981="sníž. přenesená",J3981,0)</f>
        <v>0</v>
      </c>
      <c r="BI3981" s="226">
        <f>IF(N3981="nulová",J3981,0)</f>
        <v>0</v>
      </c>
      <c r="BJ3981" s="18" t="s">
        <v>76</v>
      </c>
      <c r="BK3981" s="226">
        <f>ROUND(I3981*H3981,2)</f>
        <v>0</v>
      </c>
      <c r="BL3981" s="18" t="s">
        <v>295</v>
      </c>
      <c r="BM3981" s="225" t="s">
        <v>3341</v>
      </c>
    </row>
    <row r="3982" s="2" customFormat="1">
      <c r="A3982" s="39"/>
      <c r="B3982" s="40"/>
      <c r="C3982" s="41"/>
      <c r="D3982" s="227" t="s">
        <v>245</v>
      </c>
      <c r="E3982" s="41"/>
      <c r="F3982" s="228" t="s">
        <v>3340</v>
      </c>
      <c r="G3982" s="41"/>
      <c r="H3982" s="41"/>
      <c r="I3982" s="229"/>
      <c r="J3982" s="41"/>
      <c r="K3982" s="41"/>
      <c r="L3982" s="45"/>
      <c r="M3982" s="230"/>
      <c r="N3982" s="231"/>
      <c r="O3982" s="85"/>
      <c r="P3982" s="85"/>
      <c r="Q3982" s="85"/>
      <c r="R3982" s="85"/>
      <c r="S3982" s="85"/>
      <c r="T3982" s="86"/>
      <c r="U3982" s="39"/>
      <c r="V3982" s="39"/>
      <c r="W3982" s="39"/>
      <c r="X3982" s="39"/>
      <c r="Y3982" s="39"/>
      <c r="Z3982" s="39"/>
      <c r="AA3982" s="39"/>
      <c r="AB3982" s="39"/>
      <c r="AC3982" s="39"/>
      <c r="AD3982" s="39"/>
      <c r="AE3982" s="39"/>
      <c r="AT3982" s="18" t="s">
        <v>245</v>
      </c>
      <c r="AU3982" s="18" t="s">
        <v>78</v>
      </c>
    </row>
    <row r="3983" s="2" customFormat="1">
      <c r="A3983" s="39"/>
      <c r="B3983" s="40"/>
      <c r="C3983" s="41"/>
      <c r="D3983" s="232" t="s">
        <v>246</v>
      </c>
      <c r="E3983" s="41"/>
      <c r="F3983" s="233" t="s">
        <v>3342</v>
      </c>
      <c r="G3983" s="41"/>
      <c r="H3983" s="41"/>
      <c r="I3983" s="229"/>
      <c r="J3983" s="41"/>
      <c r="K3983" s="41"/>
      <c r="L3983" s="45"/>
      <c r="M3983" s="230"/>
      <c r="N3983" s="231"/>
      <c r="O3983" s="85"/>
      <c r="P3983" s="85"/>
      <c r="Q3983" s="85"/>
      <c r="R3983" s="85"/>
      <c r="S3983" s="85"/>
      <c r="T3983" s="86"/>
      <c r="U3983" s="39"/>
      <c r="V3983" s="39"/>
      <c r="W3983" s="39"/>
      <c r="X3983" s="39"/>
      <c r="Y3983" s="39"/>
      <c r="Z3983" s="39"/>
      <c r="AA3983" s="39"/>
      <c r="AB3983" s="39"/>
      <c r="AC3983" s="39"/>
      <c r="AD3983" s="39"/>
      <c r="AE3983" s="39"/>
      <c r="AT3983" s="18" t="s">
        <v>246</v>
      </c>
      <c r="AU3983" s="18" t="s">
        <v>78</v>
      </c>
    </row>
    <row r="3984" s="13" customFormat="1">
      <c r="A3984" s="13"/>
      <c r="B3984" s="234"/>
      <c r="C3984" s="235"/>
      <c r="D3984" s="227" t="s">
        <v>248</v>
      </c>
      <c r="E3984" s="236" t="s">
        <v>19</v>
      </c>
      <c r="F3984" s="237" t="s">
        <v>262</v>
      </c>
      <c r="G3984" s="235"/>
      <c r="H3984" s="236" t="s">
        <v>19</v>
      </c>
      <c r="I3984" s="238"/>
      <c r="J3984" s="235"/>
      <c r="K3984" s="235"/>
      <c r="L3984" s="239"/>
      <c r="M3984" s="240"/>
      <c r="N3984" s="241"/>
      <c r="O3984" s="241"/>
      <c r="P3984" s="241"/>
      <c r="Q3984" s="241"/>
      <c r="R3984" s="241"/>
      <c r="S3984" s="241"/>
      <c r="T3984" s="242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3" t="s">
        <v>248</v>
      </c>
      <c r="AU3984" s="243" t="s">
        <v>78</v>
      </c>
      <c r="AV3984" s="13" t="s">
        <v>76</v>
      </c>
      <c r="AW3984" s="13" t="s">
        <v>32</v>
      </c>
      <c r="AX3984" s="13" t="s">
        <v>69</v>
      </c>
      <c r="AY3984" s="243" t="s">
        <v>238</v>
      </c>
    </row>
    <row r="3985" s="14" customFormat="1">
      <c r="A3985" s="14"/>
      <c r="B3985" s="244"/>
      <c r="C3985" s="245"/>
      <c r="D3985" s="227" t="s">
        <v>248</v>
      </c>
      <c r="E3985" s="246" t="s">
        <v>19</v>
      </c>
      <c r="F3985" s="247" t="s">
        <v>3343</v>
      </c>
      <c r="G3985" s="245"/>
      <c r="H3985" s="248">
        <v>1.8</v>
      </c>
      <c r="I3985" s="249"/>
      <c r="J3985" s="245"/>
      <c r="K3985" s="245"/>
      <c r="L3985" s="250"/>
      <c r="M3985" s="251"/>
      <c r="N3985" s="252"/>
      <c r="O3985" s="252"/>
      <c r="P3985" s="252"/>
      <c r="Q3985" s="252"/>
      <c r="R3985" s="252"/>
      <c r="S3985" s="252"/>
      <c r="T3985" s="253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4" t="s">
        <v>248</v>
      </c>
      <c r="AU3985" s="254" t="s">
        <v>78</v>
      </c>
      <c r="AV3985" s="14" t="s">
        <v>78</v>
      </c>
      <c r="AW3985" s="14" t="s">
        <v>32</v>
      </c>
      <c r="AX3985" s="14" t="s">
        <v>69</v>
      </c>
      <c r="AY3985" s="254" t="s">
        <v>238</v>
      </c>
    </row>
    <row r="3986" s="14" customFormat="1">
      <c r="A3986" s="14"/>
      <c r="B3986" s="244"/>
      <c r="C3986" s="245"/>
      <c r="D3986" s="227" t="s">
        <v>248</v>
      </c>
      <c r="E3986" s="246" t="s">
        <v>19</v>
      </c>
      <c r="F3986" s="247" t="s">
        <v>3344</v>
      </c>
      <c r="G3986" s="245"/>
      <c r="H3986" s="248">
        <v>7.2000000000000002</v>
      </c>
      <c r="I3986" s="249"/>
      <c r="J3986" s="245"/>
      <c r="K3986" s="245"/>
      <c r="L3986" s="250"/>
      <c r="M3986" s="251"/>
      <c r="N3986" s="252"/>
      <c r="O3986" s="252"/>
      <c r="P3986" s="252"/>
      <c r="Q3986" s="252"/>
      <c r="R3986" s="252"/>
      <c r="S3986" s="252"/>
      <c r="T3986" s="253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4" t="s">
        <v>248</v>
      </c>
      <c r="AU3986" s="254" t="s">
        <v>78</v>
      </c>
      <c r="AV3986" s="14" t="s">
        <v>78</v>
      </c>
      <c r="AW3986" s="14" t="s">
        <v>32</v>
      </c>
      <c r="AX3986" s="14" t="s">
        <v>69</v>
      </c>
      <c r="AY3986" s="254" t="s">
        <v>238</v>
      </c>
    </row>
    <row r="3987" s="16" customFormat="1">
      <c r="A3987" s="16"/>
      <c r="B3987" s="266"/>
      <c r="C3987" s="267"/>
      <c r="D3987" s="227" t="s">
        <v>248</v>
      </c>
      <c r="E3987" s="268" t="s">
        <v>19</v>
      </c>
      <c r="F3987" s="269" t="s">
        <v>264</v>
      </c>
      <c r="G3987" s="267"/>
      <c r="H3987" s="270">
        <v>9</v>
      </c>
      <c r="I3987" s="271"/>
      <c r="J3987" s="267"/>
      <c r="K3987" s="267"/>
      <c r="L3987" s="272"/>
      <c r="M3987" s="273"/>
      <c r="N3987" s="274"/>
      <c r="O3987" s="274"/>
      <c r="P3987" s="274"/>
      <c r="Q3987" s="274"/>
      <c r="R3987" s="274"/>
      <c r="S3987" s="274"/>
      <c r="T3987" s="275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T3987" s="276" t="s">
        <v>248</v>
      </c>
      <c r="AU3987" s="276" t="s">
        <v>78</v>
      </c>
      <c r="AV3987" s="16" t="s">
        <v>109</v>
      </c>
      <c r="AW3987" s="16" t="s">
        <v>32</v>
      </c>
      <c r="AX3987" s="16" t="s">
        <v>69</v>
      </c>
      <c r="AY3987" s="276" t="s">
        <v>238</v>
      </c>
    </row>
    <row r="3988" s="13" customFormat="1">
      <c r="A3988" s="13"/>
      <c r="B3988" s="234"/>
      <c r="C3988" s="235"/>
      <c r="D3988" s="227" t="s">
        <v>248</v>
      </c>
      <c r="E3988" s="236" t="s">
        <v>19</v>
      </c>
      <c r="F3988" s="237" t="s">
        <v>774</v>
      </c>
      <c r="G3988" s="235"/>
      <c r="H3988" s="236" t="s">
        <v>19</v>
      </c>
      <c r="I3988" s="238"/>
      <c r="J3988" s="235"/>
      <c r="K3988" s="235"/>
      <c r="L3988" s="239"/>
      <c r="M3988" s="240"/>
      <c r="N3988" s="241"/>
      <c r="O3988" s="241"/>
      <c r="P3988" s="241"/>
      <c r="Q3988" s="241"/>
      <c r="R3988" s="241"/>
      <c r="S3988" s="241"/>
      <c r="T3988" s="242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3" t="s">
        <v>248</v>
      </c>
      <c r="AU3988" s="243" t="s">
        <v>78</v>
      </c>
      <c r="AV3988" s="13" t="s">
        <v>76</v>
      </c>
      <c r="AW3988" s="13" t="s">
        <v>32</v>
      </c>
      <c r="AX3988" s="13" t="s">
        <v>69</v>
      </c>
      <c r="AY3988" s="243" t="s">
        <v>238</v>
      </c>
    </row>
    <row r="3989" s="14" customFormat="1">
      <c r="A3989" s="14"/>
      <c r="B3989" s="244"/>
      <c r="C3989" s="245"/>
      <c r="D3989" s="227" t="s">
        <v>248</v>
      </c>
      <c r="E3989" s="246" t="s">
        <v>19</v>
      </c>
      <c r="F3989" s="247" t="s">
        <v>3345</v>
      </c>
      <c r="G3989" s="245"/>
      <c r="H3989" s="248">
        <v>3.6000000000000001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248</v>
      </c>
      <c r="AU3989" s="254" t="s">
        <v>78</v>
      </c>
      <c r="AV3989" s="14" t="s">
        <v>78</v>
      </c>
      <c r="AW3989" s="14" t="s">
        <v>32</v>
      </c>
      <c r="AX3989" s="14" t="s">
        <v>69</v>
      </c>
      <c r="AY3989" s="254" t="s">
        <v>238</v>
      </c>
    </row>
    <row r="3990" s="14" customFormat="1">
      <c r="A3990" s="14"/>
      <c r="B3990" s="244"/>
      <c r="C3990" s="245"/>
      <c r="D3990" s="227" t="s">
        <v>248</v>
      </c>
      <c r="E3990" s="246" t="s">
        <v>19</v>
      </c>
      <c r="F3990" s="247" t="s">
        <v>3346</v>
      </c>
      <c r="G3990" s="245"/>
      <c r="H3990" s="248">
        <v>1.8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248</v>
      </c>
      <c r="AU3990" s="254" t="s">
        <v>78</v>
      </c>
      <c r="AV3990" s="14" t="s">
        <v>78</v>
      </c>
      <c r="AW3990" s="14" t="s">
        <v>32</v>
      </c>
      <c r="AX3990" s="14" t="s">
        <v>69</v>
      </c>
      <c r="AY3990" s="254" t="s">
        <v>238</v>
      </c>
    </row>
    <row r="3991" s="16" customFormat="1">
      <c r="A3991" s="16"/>
      <c r="B3991" s="266"/>
      <c r="C3991" s="267"/>
      <c r="D3991" s="227" t="s">
        <v>248</v>
      </c>
      <c r="E3991" s="268" t="s">
        <v>19</v>
      </c>
      <c r="F3991" s="269" t="s">
        <v>541</v>
      </c>
      <c r="G3991" s="267"/>
      <c r="H3991" s="270">
        <v>5.4000000000000004</v>
      </c>
      <c r="I3991" s="271"/>
      <c r="J3991" s="267"/>
      <c r="K3991" s="267"/>
      <c r="L3991" s="272"/>
      <c r="M3991" s="273"/>
      <c r="N3991" s="274"/>
      <c r="O3991" s="274"/>
      <c r="P3991" s="274"/>
      <c r="Q3991" s="274"/>
      <c r="R3991" s="274"/>
      <c r="S3991" s="274"/>
      <c r="T3991" s="275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T3991" s="276" t="s">
        <v>248</v>
      </c>
      <c r="AU3991" s="276" t="s">
        <v>78</v>
      </c>
      <c r="AV3991" s="16" t="s">
        <v>109</v>
      </c>
      <c r="AW3991" s="16" t="s">
        <v>32</v>
      </c>
      <c r="AX3991" s="16" t="s">
        <v>69</v>
      </c>
      <c r="AY3991" s="276" t="s">
        <v>238</v>
      </c>
    </row>
    <row r="3992" s="13" customFormat="1">
      <c r="A3992" s="13"/>
      <c r="B3992" s="234"/>
      <c r="C3992" s="235"/>
      <c r="D3992" s="227" t="s">
        <v>248</v>
      </c>
      <c r="E3992" s="236" t="s">
        <v>19</v>
      </c>
      <c r="F3992" s="237" t="s">
        <v>779</v>
      </c>
      <c r="G3992" s="235"/>
      <c r="H3992" s="236" t="s">
        <v>19</v>
      </c>
      <c r="I3992" s="238"/>
      <c r="J3992" s="235"/>
      <c r="K3992" s="235"/>
      <c r="L3992" s="239"/>
      <c r="M3992" s="240"/>
      <c r="N3992" s="241"/>
      <c r="O3992" s="241"/>
      <c r="P3992" s="241"/>
      <c r="Q3992" s="241"/>
      <c r="R3992" s="241"/>
      <c r="S3992" s="241"/>
      <c r="T3992" s="242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3" t="s">
        <v>248</v>
      </c>
      <c r="AU3992" s="243" t="s">
        <v>78</v>
      </c>
      <c r="AV3992" s="13" t="s">
        <v>76</v>
      </c>
      <c r="AW3992" s="13" t="s">
        <v>32</v>
      </c>
      <c r="AX3992" s="13" t="s">
        <v>69</v>
      </c>
      <c r="AY3992" s="243" t="s">
        <v>238</v>
      </c>
    </row>
    <row r="3993" s="14" customFormat="1">
      <c r="A3993" s="14"/>
      <c r="B3993" s="244"/>
      <c r="C3993" s="245"/>
      <c r="D3993" s="227" t="s">
        <v>248</v>
      </c>
      <c r="E3993" s="246" t="s">
        <v>19</v>
      </c>
      <c r="F3993" s="247" t="s">
        <v>3347</v>
      </c>
      <c r="G3993" s="245"/>
      <c r="H3993" s="248">
        <v>8</v>
      </c>
      <c r="I3993" s="249"/>
      <c r="J3993" s="245"/>
      <c r="K3993" s="245"/>
      <c r="L3993" s="250"/>
      <c r="M3993" s="251"/>
      <c r="N3993" s="252"/>
      <c r="O3993" s="252"/>
      <c r="P3993" s="252"/>
      <c r="Q3993" s="252"/>
      <c r="R3993" s="252"/>
      <c r="S3993" s="252"/>
      <c r="T3993" s="253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4" t="s">
        <v>248</v>
      </c>
      <c r="AU3993" s="254" t="s">
        <v>78</v>
      </c>
      <c r="AV3993" s="14" t="s">
        <v>78</v>
      </c>
      <c r="AW3993" s="14" t="s">
        <v>32</v>
      </c>
      <c r="AX3993" s="14" t="s">
        <v>69</v>
      </c>
      <c r="AY3993" s="254" t="s">
        <v>238</v>
      </c>
    </row>
    <row r="3994" s="14" customFormat="1">
      <c r="A3994" s="14"/>
      <c r="B3994" s="244"/>
      <c r="C3994" s="245"/>
      <c r="D3994" s="227" t="s">
        <v>248</v>
      </c>
      <c r="E3994" s="246" t="s">
        <v>19</v>
      </c>
      <c r="F3994" s="247" t="s">
        <v>3348</v>
      </c>
      <c r="G3994" s="245"/>
      <c r="H3994" s="248">
        <v>4</v>
      </c>
      <c r="I3994" s="249"/>
      <c r="J3994" s="245"/>
      <c r="K3994" s="245"/>
      <c r="L3994" s="250"/>
      <c r="M3994" s="251"/>
      <c r="N3994" s="252"/>
      <c r="O3994" s="252"/>
      <c r="P3994" s="252"/>
      <c r="Q3994" s="252"/>
      <c r="R3994" s="252"/>
      <c r="S3994" s="252"/>
      <c r="T3994" s="253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4" t="s">
        <v>248</v>
      </c>
      <c r="AU3994" s="254" t="s">
        <v>78</v>
      </c>
      <c r="AV3994" s="14" t="s">
        <v>78</v>
      </c>
      <c r="AW3994" s="14" t="s">
        <v>32</v>
      </c>
      <c r="AX3994" s="14" t="s">
        <v>69</v>
      </c>
      <c r="AY3994" s="254" t="s">
        <v>238</v>
      </c>
    </row>
    <row r="3995" s="16" customFormat="1">
      <c r="A3995" s="16"/>
      <c r="B3995" s="266"/>
      <c r="C3995" s="267"/>
      <c r="D3995" s="227" t="s">
        <v>248</v>
      </c>
      <c r="E3995" s="268" t="s">
        <v>19</v>
      </c>
      <c r="F3995" s="269" t="s">
        <v>550</v>
      </c>
      <c r="G3995" s="267"/>
      <c r="H3995" s="270">
        <v>12</v>
      </c>
      <c r="I3995" s="271"/>
      <c r="J3995" s="267"/>
      <c r="K3995" s="267"/>
      <c r="L3995" s="272"/>
      <c r="M3995" s="273"/>
      <c r="N3995" s="274"/>
      <c r="O3995" s="274"/>
      <c r="P3995" s="274"/>
      <c r="Q3995" s="274"/>
      <c r="R3995" s="274"/>
      <c r="S3995" s="274"/>
      <c r="T3995" s="275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T3995" s="276" t="s">
        <v>248</v>
      </c>
      <c r="AU3995" s="276" t="s">
        <v>78</v>
      </c>
      <c r="AV3995" s="16" t="s">
        <v>109</v>
      </c>
      <c r="AW3995" s="16" t="s">
        <v>32</v>
      </c>
      <c r="AX3995" s="16" t="s">
        <v>69</v>
      </c>
      <c r="AY3995" s="276" t="s">
        <v>238</v>
      </c>
    </row>
    <row r="3996" s="15" customFormat="1">
      <c r="A3996" s="15"/>
      <c r="B3996" s="255"/>
      <c r="C3996" s="256"/>
      <c r="D3996" s="227" t="s">
        <v>248</v>
      </c>
      <c r="E3996" s="257" t="s">
        <v>19</v>
      </c>
      <c r="F3996" s="258" t="s">
        <v>253</v>
      </c>
      <c r="G3996" s="256"/>
      <c r="H3996" s="259">
        <v>26.399999999999999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248</v>
      </c>
      <c r="AU3996" s="265" t="s">
        <v>78</v>
      </c>
      <c r="AV3996" s="15" t="s">
        <v>244</v>
      </c>
      <c r="AW3996" s="15" t="s">
        <v>32</v>
      </c>
      <c r="AX3996" s="15" t="s">
        <v>76</v>
      </c>
      <c r="AY3996" s="265" t="s">
        <v>238</v>
      </c>
    </row>
    <row r="3997" s="2" customFormat="1" ht="16.5" customHeight="1">
      <c r="A3997" s="39"/>
      <c r="B3997" s="40"/>
      <c r="C3997" s="214" t="s">
        <v>2676</v>
      </c>
      <c r="D3997" s="214" t="s">
        <v>240</v>
      </c>
      <c r="E3997" s="215" t="s">
        <v>3349</v>
      </c>
      <c r="F3997" s="216" t="s">
        <v>3350</v>
      </c>
      <c r="G3997" s="217" t="s">
        <v>107</v>
      </c>
      <c r="H3997" s="218">
        <v>118.866</v>
      </c>
      <c r="I3997" s="219"/>
      <c r="J3997" s="220">
        <f>ROUND(I3997*H3997,2)</f>
        <v>0</v>
      </c>
      <c r="K3997" s="216" t="s">
        <v>243</v>
      </c>
      <c r="L3997" s="45"/>
      <c r="M3997" s="221" t="s">
        <v>19</v>
      </c>
      <c r="N3997" s="222" t="s">
        <v>40</v>
      </c>
      <c r="O3997" s="85"/>
      <c r="P3997" s="223">
        <f>O3997*H3997</f>
        <v>0</v>
      </c>
      <c r="Q3997" s="223">
        <v>0</v>
      </c>
      <c r="R3997" s="223">
        <f>Q3997*H3997</f>
        <v>0</v>
      </c>
      <c r="S3997" s="223">
        <v>0.00019000000000000001</v>
      </c>
      <c r="T3997" s="224">
        <f>S3997*H3997</f>
        <v>0.02258454</v>
      </c>
      <c r="U3997" s="39"/>
      <c r="V3997" s="39"/>
      <c r="W3997" s="39"/>
      <c r="X3997" s="39"/>
      <c r="Y3997" s="39"/>
      <c r="Z3997" s="39"/>
      <c r="AA3997" s="39"/>
      <c r="AB3997" s="39"/>
      <c r="AC3997" s="39"/>
      <c r="AD3997" s="39"/>
      <c r="AE3997" s="39"/>
      <c r="AR3997" s="225" t="s">
        <v>295</v>
      </c>
      <c r="AT3997" s="225" t="s">
        <v>240</v>
      </c>
      <c r="AU3997" s="225" t="s">
        <v>78</v>
      </c>
      <c r="AY3997" s="18" t="s">
        <v>238</v>
      </c>
      <c r="BE3997" s="226">
        <f>IF(N3997="základní",J3997,0)</f>
        <v>0</v>
      </c>
      <c r="BF3997" s="226">
        <f>IF(N3997="snížená",J3997,0)</f>
        <v>0</v>
      </c>
      <c r="BG3997" s="226">
        <f>IF(N3997="zákl. přenesená",J3997,0)</f>
        <v>0</v>
      </c>
      <c r="BH3997" s="226">
        <f>IF(N3997="sníž. přenesená",J3997,0)</f>
        <v>0</v>
      </c>
      <c r="BI3997" s="226">
        <f>IF(N3997="nulová",J3997,0)</f>
        <v>0</v>
      </c>
      <c r="BJ3997" s="18" t="s">
        <v>76</v>
      </c>
      <c r="BK3997" s="226">
        <f>ROUND(I3997*H3997,2)</f>
        <v>0</v>
      </c>
      <c r="BL3997" s="18" t="s">
        <v>295</v>
      </c>
      <c r="BM3997" s="225" t="s">
        <v>3351</v>
      </c>
    </row>
    <row r="3998" s="2" customFormat="1">
      <c r="A3998" s="39"/>
      <c r="B3998" s="40"/>
      <c r="C3998" s="41"/>
      <c r="D3998" s="227" t="s">
        <v>245</v>
      </c>
      <c r="E3998" s="41"/>
      <c r="F3998" s="228" t="s">
        <v>3350</v>
      </c>
      <c r="G3998" s="41"/>
      <c r="H3998" s="41"/>
      <c r="I3998" s="229"/>
      <c r="J3998" s="41"/>
      <c r="K3998" s="41"/>
      <c r="L3998" s="45"/>
      <c r="M3998" s="230"/>
      <c r="N3998" s="231"/>
      <c r="O3998" s="85"/>
      <c r="P3998" s="85"/>
      <c r="Q3998" s="85"/>
      <c r="R3998" s="85"/>
      <c r="S3998" s="85"/>
      <c r="T3998" s="86"/>
      <c r="U3998" s="39"/>
      <c r="V3998" s="39"/>
      <c r="W3998" s="39"/>
      <c r="X3998" s="39"/>
      <c r="Y3998" s="39"/>
      <c r="Z3998" s="39"/>
      <c r="AA3998" s="39"/>
      <c r="AB3998" s="39"/>
      <c r="AC3998" s="39"/>
      <c r="AD3998" s="39"/>
      <c r="AE3998" s="39"/>
      <c r="AT3998" s="18" t="s">
        <v>245</v>
      </c>
      <c r="AU3998" s="18" t="s">
        <v>78</v>
      </c>
    </row>
    <row r="3999" s="2" customFormat="1">
      <c r="A3999" s="39"/>
      <c r="B3999" s="40"/>
      <c r="C3999" s="41"/>
      <c r="D3999" s="232" t="s">
        <v>246</v>
      </c>
      <c r="E3999" s="41"/>
      <c r="F3999" s="233" t="s">
        <v>3352</v>
      </c>
      <c r="G3999" s="41"/>
      <c r="H3999" s="41"/>
      <c r="I3999" s="229"/>
      <c r="J3999" s="41"/>
      <c r="K3999" s="41"/>
      <c r="L3999" s="45"/>
      <c r="M3999" s="230"/>
      <c r="N3999" s="231"/>
      <c r="O3999" s="85"/>
      <c r="P3999" s="85"/>
      <c r="Q3999" s="85"/>
      <c r="R3999" s="85"/>
      <c r="S3999" s="85"/>
      <c r="T3999" s="86"/>
      <c r="U3999" s="39"/>
      <c r="V3999" s="39"/>
      <c r="W3999" s="39"/>
      <c r="X3999" s="39"/>
      <c r="Y3999" s="39"/>
      <c r="Z3999" s="39"/>
      <c r="AA3999" s="39"/>
      <c r="AB3999" s="39"/>
      <c r="AC3999" s="39"/>
      <c r="AD3999" s="39"/>
      <c r="AE3999" s="39"/>
      <c r="AT3999" s="18" t="s">
        <v>246</v>
      </c>
      <c r="AU3999" s="18" t="s">
        <v>78</v>
      </c>
    </row>
    <row r="4000" s="13" customFormat="1">
      <c r="A4000" s="13"/>
      <c r="B4000" s="234"/>
      <c r="C4000" s="235"/>
      <c r="D4000" s="227" t="s">
        <v>248</v>
      </c>
      <c r="E4000" s="236" t="s">
        <v>19</v>
      </c>
      <c r="F4000" s="237" t="s">
        <v>262</v>
      </c>
      <c r="G4000" s="235"/>
      <c r="H4000" s="236" t="s">
        <v>19</v>
      </c>
      <c r="I4000" s="238"/>
      <c r="J4000" s="235"/>
      <c r="K4000" s="235"/>
      <c r="L4000" s="239"/>
      <c r="M4000" s="240"/>
      <c r="N4000" s="241"/>
      <c r="O4000" s="241"/>
      <c r="P4000" s="241"/>
      <c r="Q4000" s="241"/>
      <c r="R4000" s="241"/>
      <c r="S4000" s="241"/>
      <c r="T4000" s="242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43" t="s">
        <v>248</v>
      </c>
      <c r="AU4000" s="243" t="s">
        <v>78</v>
      </c>
      <c r="AV4000" s="13" t="s">
        <v>76</v>
      </c>
      <c r="AW4000" s="13" t="s">
        <v>32</v>
      </c>
      <c r="AX4000" s="13" t="s">
        <v>69</v>
      </c>
      <c r="AY4000" s="243" t="s">
        <v>238</v>
      </c>
    </row>
    <row r="4001" s="14" customFormat="1">
      <c r="A4001" s="14"/>
      <c r="B4001" s="244"/>
      <c r="C4001" s="245"/>
      <c r="D4001" s="227" t="s">
        <v>248</v>
      </c>
      <c r="E4001" s="246" t="s">
        <v>19</v>
      </c>
      <c r="F4001" s="247" t="s">
        <v>3353</v>
      </c>
      <c r="G4001" s="245"/>
      <c r="H4001" s="248">
        <v>3.2000000000000002</v>
      </c>
      <c r="I4001" s="249"/>
      <c r="J4001" s="245"/>
      <c r="K4001" s="245"/>
      <c r="L4001" s="250"/>
      <c r="M4001" s="251"/>
      <c r="N4001" s="252"/>
      <c r="O4001" s="252"/>
      <c r="P4001" s="252"/>
      <c r="Q4001" s="252"/>
      <c r="R4001" s="252"/>
      <c r="S4001" s="252"/>
      <c r="T4001" s="253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4" t="s">
        <v>248</v>
      </c>
      <c r="AU4001" s="254" t="s">
        <v>78</v>
      </c>
      <c r="AV4001" s="14" t="s">
        <v>78</v>
      </c>
      <c r="AW4001" s="14" t="s">
        <v>32</v>
      </c>
      <c r="AX4001" s="14" t="s">
        <v>69</v>
      </c>
      <c r="AY4001" s="254" t="s">
        <v>238</v>
      </c>
    </row>
    <row r="4002" s="14" customFormat="1">
      <c r="A4002" s="14"/>
      <c r="B4002" s="244"/>
      <c r="C4002" s="245"/>
      <c r="D4002" s="227" t="s">
        <v>248</v>
      </c>
      <c r="E4002" s="246" t="s">
        <v>19</v>
      </c>
      <c r="F4002" s="247" t="s">
        <v>3354</v>
      </c>
      <c r="G4002" s="245"/>
      <c r="H4002" s="248">
        <v>4.3499999999999996</v>
      </c>
      <c r="I4002" s="249"/>
      <c r="J4002" s="245"/>
      <c r="K4002" s="245"/>
      <c r="L4002" s="250"/>
      <c r="M4002" s="251"/>
      <c r="N4002" s="252"/>
      <c r="O4002" s="252"/>
      <c r="P4002" s="252"/>
      <c r="Q4002" s="252"/>
      <c r="R4002" s="252"/>
      <c r="S4002" s="252"/>
      <c r="T4002" s="253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4" t="s">
        <v>248</v>
      </c>
      <c r="AU4002" s="254" t="s">
        <v>78</v>
      </c>
      <c r="AV4002" s="14" t="s">
        <v>78</v>
      </c>
      <c r="AW4002" s="14" t="s">
        <v>32</v>
      </c>
      <c r="AX4002" s="14" t="s">
        <v>69</v>
      </c>
      <c r="AY4002" s="254" t="s">
        <v>238</v>
      </c>
    </row>
    <row r="4003" s="14" customFormat="1">
      <c r="A4003" s="14"/>
      <c r="B4003" s="244"/>
      <c r="C4003" s="245"/>
      <c r="D4003" s="227" t="s">
        <v>248</v>
      </c>
      <c r="E4003" s="246" t="s">
        <v>19</v>
      </c>
      <c r="F4003" s="247" t="s">
        <v>3355</v>
      </c>
      <c r="G4003" s="245"/>
      <c r="H4003" s="248">
        <v>6.7999999999999998</v>
      </c>
      <c r="I4003" s="249"/>
      <c r="J4003" s="245"/>
      <c r="K4003" s="245"/>
      <c r="L4003" s="250"/>
      <c r="M4003" s="251"/>
      <c r="N4003" s="252"/>
      <c r="O4003" s="252"/>
      <c r="P4003" s="252"/>
      <c r="Q4003" s="252"/>
      <c r="R4003" s="252"/>
      <c r="S4003" s="252"/>
      <c r="T4003" s="253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4" t="s">
        <v>248</v>
      </c>
      <c r="AU4003" s="254" t="s">
        <v>78</v>
      </c>
      <c r="AV4003" s="14" t="s">
        <v>78</v>
      </c>
      <c r="AW4003" s="14" t="s">
        <v>32</v>
      </c>
      <c r="AX4003" s="14" t="s">
        <v>69</v>
      </c>
      <c r="AY4003" s="254" t="s">
        <v>238</v>
      </c>
    </row>
    <row r="4004" s="14" customFormat="1">
      <c r="A4004" s="14"/>
      <c r="B4004" s="244"/>
      <c r="C4004" s="245"/>
      <c r="D4004" s="227" t="s">
        <v>248</v>
      </c>
      <c r="E4004" s="246" t="s">
        <v>19</v>
      </c>
      <c r="F4004" s="247" t="s">
        <v>3356</v>
      </c>
      <c r="G4004" s="245"/>
      <c r="H4004" s="248">
        <v>14.5</v>
      </c>
      <c r="I4004" s="249"/>
      <c r="J4004" s="245"/>
      <c r="K4004" s="245"/>
      <c r="L4004" s="250"/>
      <c r="M4004" s="251"/>
      <c r="N4004" s="252"/>
      <c r="O4004" s="252"/>
      <c r="P4004" s="252"/>
      <c r="Q4004" s="252"/>
      <c r="R4004" s="252"/>
      <c r="S4004" s="252"/>
      <c r="T4004" s="253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4" t="s">
        <v>248</v>
      </c>
      <c r="AU4004" s="254" t="s">
        <v>78</v>
      </c>
      <c r="AV4004" s="14" t="s">
        <v>78</v>
      </c>
      <c r="AW4004" s="14" t="s">
        <v>32</v>
      </c>
      <c r="AX4004" s="14" t="s">
        <v>69</v>
      </c>
      <c r="AY4004" s="254" t="s">
        <v>238</v>
      </c>
    </row>
    <row r="4005" s="14" customFormat="1">
      <c r="A4005" s="14"/>
      <c r="B4005" s="244"/>
      <c r="C4005" s="245"/>
      <c r="D4005" s="227" t="s">
        <v>248</v>
      </c>
      <c r="E4005" s="246" t="s">
        <v>19</v>
      </c>
      <c r="F4005" s="247" t="s">
        <v>3357</v>
      </c>
      <c r="G4005" s="245"/>
      <c r="H4005" s="248">
        <v>4.7599999999999998</v>
      </c>
      <c r="I4005" s="249"/>
      <c r="J4005" s="245"/>
      <c r="K4005" s="245"/>
      <c r="L4005" s="250"/>
      <c r="M4005" s="251"/>
      <c r="N4005" s="252"/>
      <c r="O4005" s="252"/>
      <c r="P4005" s="252"/>
      <c r="Q4005" s="252"/>
      <c r="R4005" s="252"/>
      <c r="S4005" s="252"/>
      <c r="T4005" s="253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4" t="s">
        <v>248</v>
      </c>
      <c r="AU4005" s="254" t="s">
        <v>78</v>
      </c>
      <c r="AV4005" s="14" t="s">
        <v>78</v>
      </c>
      <c r="AW4005" s="14" t="s">
        <v>32</v>
      </c>
      <c r="AX4005" s="14" t="s">
        <v>69</v>
      </c>
      <c r="AY4005" s="254" t="s">
        <v>238</v>
      </c>
    </row>
    <row r="4006" s="14" customFormat="1">
      <c r="A4006" s="14"/>
      <c r="B4006" s="244"/>
      <c r="C4006" s="245"/>
      <c r="D4006" s="227" t="s">
        <v>248</v>
      </c>
      <c r="E4006" s="246" t="s">
        <v>19</v>
      </c>
      <c r="F4006" s="247" t="s">
        <v>3358</v>
      </c>
      <c r="G4006" s="245"/>
      <c r="H4006" s="248">
        <v>3.8999999999999999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248</v>
      </c>
      <c r="AU4006" s="254" t="s">
        <v>78</v>
      </c>
      <c r="AV4006" s="14" t="s">
        <v>78</v>
      </c>
      <c r="AW4006" s="14" t="s">
        <v>32</v>
      </c>
      <c r="AX4006" s="14" t="s">
        <v>69</v>
      </c>
      <c r="AY4006" s="254" t="s">
        <v>238</v>
      </c>
    </row>
    <row r="4007" s="14" customFormat="1">
      <c r="A4007" s="14"/>
      <c r="B4007" s="244"/>
      <c r="C4007" s="245"/>
      <c r="D4007" s="227" t="s">
        <v>248</v>
      </c>
      <c r="E4007" s="246" t="s">
        <v>19</v>
      </c>
      <c r="F4007" s="247" t="s">
        <v>3359</v>
      </c>
      <c r="G4007" s="245"/>
      <c r="H4007" s="248">
        <v>7.0899999999999999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248</v>
      </c>
      <c r="AU4007" s="254" t="s">
        <v>78</v>
      </c>
      <c r="AV4007" s="14" t="s">
        <v>78</v>
      </c>
      <c r="AW4007" s="14" t="s">
        <v>32</v>
      </c>
      <c r="AX4007" s="14" t="s">
        <v>69</v>
      </c>
      <c r="AY4007" s="254" t="s">
        <v>238</v>
      </c>
    </row>
    <row r="4008" s="14" customFormat="1">
      <c r="A4008" s="14"/>
      <c r="B4008" s="244"/>
      <c r="C4008" s="245"/>
      <c r="D4008" s="227" t="s">
        <v>248</v>
      </c>
      <c r="E4008" s="246" t="s">
        <v>19</v>
      </c>
      <c r="F4008" s="247" t="s">
        <v>3360</v>
      </c>
      <c r="G4008" s="245"/>
      <c r="H4008" s="248">
        <v>2.3999999999999999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248</v>
      </c>
      <c r="AU4008" s="254" t="s">
        <v>78</v>
      </c>
      <c r="AV4008" s="14" t="s">
        <v>78</v>
      </c>
      <c r="AW4008" s="14" t="s">
        <v>32</v>
      </c>
      <c r="AX4008" s="14" t="s">
        <v>69</v>
      </c>
      <c r="AY4008" s="254" t="s">
        <v>238</v>
      </c>
    </row>
    <row r="4009" s="14" customFormat="1">
      <c r="A4009" s="14"/>
      <c r="B4009" s="244"/>
      <c r="C4009" s="245"/>
      <c r="D4009" s="227" t="s">
        <v>248</v>
      </c>
      <c r="E4009" s="246" t="s">
        <v>19</v>
      </c>
      <c r="F4009" s="247" t="s">
        <v>3361</v>
      </c>
      <c r="G4009" s="245"/>
      <c r="H4009" s="248">
        <v>11.196999999999999</v>
      </c>
      <c r="I4009" s="249"/>
      <c r="J4009" s="245"/>
      <c r="K4009" s="245"/>
      <c r="L4009" s="250"/>
      <c r="M4009" s="251"/>
      <c r="N4009" s="252"/>
      <c r="O4009" s="252"/>
      <c r="P4009" s="252"/>
      <c r="Q4009" s="252"/>
      <c r="R4009" s="252"/>
      <c r="S4009" s="252"/>
      <c r="T4009" s="253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4" t="s">
        <v>248</v>
      </c>
      <c r="AU4009" s="254" t="s">
        <v>78</v>
      </c>
      <c r="AV4009" s="14" t="s">
        <v>78</v>
      </c>
      <c r="AW4009" s="14" t="s">
        <v>32</v>
      </c>
      <c r="AX4009" s="14" t="s">
        <v>69</v>
      </c>
      <c r="AY4009" s="254" t="s">
        <v>238</v>
      </c>
    </row>
    <row r="4010" s="14" customFormat="1">
      <c r="A4010" s="14"/>
      <c r="B4010" s="244"/>
      <c r="C4010" s="245"/>
      <c r="D4010" s="227" t="s">
        <v>248</v>
      </c>
      <c r="E4010" s="246" t="s">
        <v>19</v>
      </c>
      <c r="F4010" s="247" t="s">
        <v>3362</v>
      </c>
      <c r="G4010" s="245"/>
      <c r="H4010" s="248">
        <v>2.3999999999999999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248</v>
      </c>
      <c r="AU4010" s="254" t="s">
        <v>78</v>
      </c>
      <c r="AV4010" s="14" t="s">
        <v>78</v>
      </c>
      <c r="AW4010" s="14" t="s">
        <v>32</v>
      </c>
      <c r="AX4010" s="14" t="s">
        <v>69</v>
      </c>
      <c r="AY4010" s="254" t="s">
        <v>238</v>
      </c>
    </row>
    <row r="4011" s="14" customFormat="1">
      <c r="A4011" s="14"/>
      <c r="B4011" s="244"/>
      <c r="C4011" s="245"/>
      <c r="D4011" s="227" t="s">
        <v>248</v>
      </c>
      <c r="E4011" s="246" t="s">
        <v>19</v>
      </c>
      <c r="F4011" s="247" t="s">
        <v>3363</v>
      </c>
      <c r="G4011" s="245"/>
      <c r="H4011" s="248">
        <v>7.7000000000000002</v>
      </c>
      <c r="I4011" s="249"/>
      <c r="J4011" s="245"/>
      <c r="K4011" s="245"/>
      <c r="L4011" s="250"/>
      <c r="M4011" s="251"/>
      <c r="N4011" s="252"/>
      <c r="O4011" s="252"/>
      <c r="P4011" s="252"/>
      <c r="Q4011" s="252"/>
      <c r="R4011" s="252"/>
      <c r="S4011" s="252"/>
      <c r="T4011" s="253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4" t="s">
        <v>248</v>
      </c>
      <c r="AU4011" s="254" t="s">
        <v>78</v>
      </c>
      <c r="AV4011" s="14" t="s">
        <v>78</v>
      </c>
      <c r="AW4011" s="14" t="s">
        <v>32</v>
      </c>
      <c r="AX4011" s="14" t="s">
        <v>69</v>
      </c>
      <c r="AY4011" s="254" t="s">
        <v>238</v>
      </c>
    </row>
    <row r="4012" s="14" customFormat="1">
      <c r="A4012" s="14"/>
      <c r="B4012" s="244"/>
      <c r="C4012" s="245"/>
      <c r="D4012" s="227" t="s">
        <v>248</v>
      </c>
      <c r="E4012" s="246" t="s">
        <v>19</v>
      </c>
      <c r="F4012" s="247" t="s">
        <v>3364</v>
      </c>
      <c r="G4012" s="245"/>
      <c r="H4012" s="248">
        <v>4.9000000000000004</v>
      </c>
      <c r="I4012" s="249"/>
      <c r="J4012" s="245"/>
      <c r="K4012" s="245"/>
      <c r="L4012" s="250"/>
      <c r="M4012" s="251"/>
      <c r="N4012" s="252"/>
      <c r="O4012" s="252"/>
      <c r="P4012" s="252"/>
      <c r="Q4012" s="252"/>
      <c r="R4012" s="252"/>
      <c r="S4012" s="252"/>
      <c r="T4012" s="253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4" t="s">
        <v>248</v>
      </c>
      <c r="AU4012" s="254" t="s">
        <v>78</v>
      </c>
      <c r="AV4012" s="14" t="s">
        <v>78</v>
      </c>
      <c r="AW4012" s="14" t="s">
        <v>32</v>
      </c>
      <c r="AX4012" s="14" t="s">
        <v>69</v>
      </c>
      <c r="AY4012" s="254" t="s">
        <v>238</v>
      </c>
    </row>
    <row r="4013" s="16" customFormat="1">
      <c r="A4013" s="16"/>
      <c r="B4013" s="266"/>
      <c r="C4013" s="267"/>
      <c r="D4013" s="227" t="s">
        <v>248</v>
      </c>
      <c r="E4013" s="268" t="s">
        <v>19</v>
      </c>
      <c r="F4013" s="269" t="s">
        <v>264</v>
      </c>
      <c r="G4013" s="267"/>
      <c r="H4013" s="270">
        <v>73.197000000000003</v>
      </c>
      <c r="I4013" s="271"/>
      <c r="J4013" s="267"/>
      <c r="K4013" s="267"/>
      <c r="L4013" s="272"/>
      <c r="M4013" s="273"/>
      <c r="N4013" s="274"/>
      <c r="O4013" s="274"/>
      <c r="P4013" s="274"/>
      <c r="Q4013" s="274"/>
      <c r="R4013" s="274"/>
      <c r="S4013" s="274"/>
      <c r="T4013" s="275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T4013" s="276" t="s">
        <v>248</v>
      </c>
      <c r="AU4013" s="276" t="s">
        <v>78</v>
      </c>
      <c r="AV4013" s="16" t="s">
        <v>109</v>
      </c>
      <c r="AW4013" s="16" t="s">
        <v>32</v>
      </c>
      <c r="AX4013" s="16" t="s">
        <v>69</v>
      </c>
      <c r="AY4013" s="276" t="s">
        <v>238</v>
      </c>
    </row>
    <row r="4014" s="13" customFormat="1">
      <c r="A4014" s="13"/>
      <c r="B4014" s="234"/>
      <c r="C4014" s="235"/>
      <c r="D4014" s="227" t="s">
        <v>248</v>
      </c>
      <c r="E4014" s="236" t="s">
        <v>19</v>
      </c>
      <c r="F4014" s="237" t="s">
        <v>774</v>
      </c>
      <c r="G4014" s="235"/>
      <c r="H4014" s="236" t="s">
        <v>19</v>
      </c>
      <c r="I4014" s="238"/>
      <c r="J4014" s="235"/>
      <c r="K4014" s="235"/>
      <c r="L4014" s="239"/>
      <c r="M4014" s="240"/>
      <c r="N4014" s="241"/>
      <c r="O4014" s="241"/>
      <c r="P4014" s="241"/>
      <c r="Q4014" s="241"/>
      <c r="R4014" s="241"/>
      <c r="S4014" s="241"/>
      <c r="T4014" s="242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3" t="s">
        <v>248</v>
      </c>
      <c r="AU4014" s="243" t="s">
        <v>78</v>
      </c>
      <c r="AV4014" s="13" t="s">
        <v>76</v>
      </c>
      <c r="AW4014" s="13" t="s">
        <v>32</v>
      </c>
      <c r="AX4014" s="13" t="s">
        <v>69</v>
      </c>
      <c r="AY4014" s="243" t="s">
        <v>238</v>
      </c>
    </row>
    <row r="4015" s="14" customFormat="1">
      <c r="A4015" s="14"/>
      <c r="B4015" s="244"/>
      <c r="C4015" s="245"/>
      <c r="D4015" s="227" t="s">
        <v>248</v>
      </c>
      <c r="E4015" s="246" t="s">
        <v>19</v>
      </c>
      <c r="F4015" s="247" t="s">
        <v>3365</v>
      </c>
      <c r="G4015" s="245"/>
      <c r="H4015" s="248">
        <v>2.742</v>
      </c>
      <c r="I4015" s="249"/>
      <c r="J4015" s="245"/>
      <c r="K4015" s="245"/>
      <c r="L4015" s="250"/>
      <c r="M4015" s="251"/>
      <c r="N4015" s="252"/>
      <c r="O4015" s="252"/>
      <c r="P4015" s="252"/>
      <c r="Q4015" s="252"/>
      <c r="R4015" s="252"/>
      <c r="S4015" s="252"/>
      <c r="T4015" s="253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4" t="s">
        <v>248</v>
      </c>
      <c r="AU4015" s="254" t="s">
        <v>78</v>
      </c>
      <c r="AV4015" s="14" t="s">
        <v>78</v>
      </c>
      <c r="AW4015" s="14" t="s">
        <v>32</v>
      </c>
      <c r="AX4015" s="14" t="s">
        <v>69</v>
      </c>
      <c r="AY4015" s="254" t="s">
        <v>238</v>
      </c>
    </row>
    <row r="4016" s="14" customFormat="1">
      <c r="A4016" s="14"/>
      <c r="B4016" s="244"/>
      <c r="C4016" s="245"/>
      <c r="D4016" s="227" t="s">
        <v>248</v>
      </c>
      <c r="E4016" s="246" t="s">
        <v>19</v>
      </c>
      <c r="F4016" s="247" t="s">
        <v>3366</v>
      </c>
      <c r="G4016" s="245"/>
      <c r="H4016" s="248">
        <v>13.268000000000001</v>
      </c>
      <c r="I4016" s="249"/>
      <c r="J4016" s="245"/>
      <c r="K4016" s="245"/>
      <c r="L4016" s="250"/>
      <c r="M4016" s="251"/>
      <c r="N4016" s="252"/>
      <c r="O4016" s="252"/>
      <c r="P4016" s="252"/>
      <c r="Q4016" s="252"/>
      <c r="R4016" s="252"/>
      <c r="S4016" s="252"/>
      <c r="T4016" s="253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4" t="s">
        <v>248</v>
      </c>
      <c r="AU4016" s="254" t="s">
        <v>78</v>
      </c>
      <c r="AV4016" s="14" t="s">
        <v>78</v>
      </c>
      <c r="AW4016" s="14" t="s">
        <v>32</v>
      </c>
      <c r="AX4016" s="14" t="s">
        <v>69</v>
      </c>
      <c r="AY4016" s="254" t="s">
        <v>238</v>
      </c>
    </row>
    <row r="4017" s="16" customFormat="1">
      <c r="A4017" s="16"/>
      <c r="B4017" s="266"/>
      <c r="C4017" s="267"/>
      <c r="D4017" s="227" t="s">
        <v>248</v>
      </c>
      <c r="E4017" s="268" t="s">
        <v>19</v>
      </c>
      <c r="F4017" s="269" t="s">
        <v>541</v>
      </c>
      <c r="G4017" s="267"/>
      <c r="H4017" s="270">
        <v>16.010000000000002</v>
      </c>
      <c r="I4017" s="271"/>
      <c r="J4017" s="267"/>
      <c r="K4017" s="267"/>
      <c r="L4017" s="272"/>
      <c r="M4017" s="273"/>
      <c r="N4017" s="274"/>
      <c r="O4017" s="274"/>
      <c r="P4017" s="274"/>
      <c r="Q4017" s="274"/>
      <c r="R4017" s="274"/>
      <c r="S4017" s="274"/>
      <c r="T4017" s="275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T4017" s="276" t="s">
        <v>248</v>
      </c>
      <c r="AU4017" s="276" t="s">
        <v>78</v>
      </c>
      <c r="AV4017" s="16" t="s">
        <v>109</v>
      </c>
      <c r="AW4017" s="16" t="s">
        <v>32</v>
      </c>
      <c r="AX4017" s="16" t="s">
        <v>69</v>
      </c>
      <c r="AY4017" s="276" t="s">
        <v>238</v>
      </c>
    </row>
    <row r="4018" s="13" customFormat="1">
      <c r="A4018" s="13"/>
      <c r="B4018" s="234"/>
      <c r="C4018" s="235"/>
      <c r="D4018" s="227" t="s">
        <v>248</v>
      </c>
      <c r="E4018" s="236" t="s">
        <v>19</v>
      </c>
      <c r="F4018" s="237" t="s">
        <v>779</v>
      </c>
      <c r="G4018" s="235"/>
      <c r="H4018" s="236" t="s">
        <v>19</v>
      </c>
      <c r="I4018" s="238"/>
      <c r="J4018" s="235"/>
      <c r="K4018" s="235"/>
      <c r="L4018" s="239"/>
      <c r="M4018" s="240"/>
      <c r="N4018" s="241"/>
      <c r="O4018" s="241"/>
      <c r="P4018" s="241"/>
      <c r="Q4018" s="241"/>
      <c r="R4018" s="241"/>
      <c r="S4018" s="241"/>
      <c r="T4018" s="242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3" t="s">
        <v>248</v>
      </c>
      <c r="AU4018" s="243" t="s">
        <v>78</v>
      </c>
      <c r="AV4018" s="13" t="s">
        <v>76</v>
      </c>
      <c r="AW4018" s="13" t="s">
        <v>32</v>
      </c>
      <c r="AX4018" s="13" t="s">
        <v>69</v>
      </c>
      <c r="AY4018" s="243" t="s">
        <v>238</v>
      </c>
    </row>
    <row r="4019" s="14" customFormat="1">
      <c r="A4019" s="14"/>
      <c r="B4019" s="244"/>
      <c r="C4019" s="245"/>
      <c r="D4019" s="227" t="s">
        <v>248</v>
      </c>
      <c r="E4019" s="246" t="s">
        <v>19</v>
      </c>
      <c r="F4019" s="247" t="s">
        <v>3367</v>
      </c>
      <c r="G4019" s="245"/>
      <c r="H4019" s="248">
        <v>9.1899999999999995</v>
      </c>
      <c r="I4019" s="249"/>
      <c r="J4019" s="245"/>
      <c r="K4019" s="245"/>
      <c r="L4019" s="250"/>
      <c r="M4019" s="251"/>
      <c r="N4019" s="252"/>
      <c r="O4019" s="252"/>
      <c r="P4019" s="252"/>
      <c r="Q4019" s="252"/>
      <c r="R4019" s="252"/>
      <c r="S4019" s="252"/>
      <c r="T4019" s="253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4" t="s">
        <v>248</v>
      </c>
      <c r="AU4019" s="254" t="s">
        <v>78</v>
      </c>
      <c r="AV4019" s="14" t="s">
        <v>78</v>
      </c>
      <c r="AW4019" s="14" t="s">
        <v>32</v>
      </c>
      <c r="AX4019" s="14" t="s">
        <v>69</v>
      </c>
      <c r="AY4019" s="254" t="s">
        <v>238</v>
      </c>
    </row>
    <row r="4020" s="14" customFormat="1">
      <c r="A4020" s="14"/>
      <c r="B4020" s="244"/>
      <c r="C4020" s="245"/>
      <c r="D4020" s="227" t="s">
        <v>248</v>
      </c>
      <c r="E4020" s="246" t="s">
        <v>19</v>
      </c>
      <c r="F4020" s="247" t="s">
        <v>3368</v>
      </c>
      <c r="G4020" s="245"/>
      <c r="H4020" s="248">
        <v>6.21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248</v>
      </c>
      <c r="AU4020" s="254" t="s">
        <v>78</v>
      </c>
      <c r="AV4020" s="14" t="s">
        <v>78</v>
      </c>
      <c r="AW4020" s="14" t="s">
        <v>32</v>
      </c>
      <c r="AX4020" s="14" t="s">
        <v>69</v>
      </c>
      <c r="AY4020" s="254" t="s">
        <v>238</v>
      </c>
    </row>
    <row r="4021" s="14" customFormat="1">
      <c r="A4021" s="14"/>
      <c r="B4021" s="244"/>
      <c r="C4021" s="245"/>
      <c r="D4021" s="227" t="s">
        <v>248</v>
      </c>
      <c r="E4021" s="246" t="s">
        <v>19</v>
      </c>
      <c r="F4021" s="247" t="s">
        <v>3369</v>
      </c>
      <c r="G4021" s="245"/>
      <c r="H4021" s="248">
        <v>0.90000000000000002</v>
      </c>
      <c r="I4021" s="249"/>
      <c r="J4021" s="245"/>
      <c r="K4021" s="245"/>
      <c r="L4021" s="250"/>
      <c r="M4021" s="251"/>
      <c r="N4021" s="252"/>
      <c r="O4021" s="252"/>
      <c r="P4021" s="252"/>
      <c r="Q4021" s="252"/>
      <c r="R4021" s="252"/>
      <c r="S4021" s="252"/>
      <c r="T4021" s="253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4" t="s">
        <v>248</v>
      </c>
      <c r="AU4021" s="254" t="s">
        <v>78</v>
      </c>
      <c r="AV4021" s="14" t="s">
        <v>78</v>
      </c>
      <c r="AW4021" s="14" t="s">
        <v>32</v>
      </c>
      <c r="AX4021" s="14" t="s">
        <v>69</v>
      </c>
      <c r="AY4021" s="254" t="s">
        <v>238</v>
      </c>
    </row>
    <row r="4022" s="14" customFormat="1">
      <c r="A4022" s="14"/>
      <c r="B4022" s="244"/>
      <c r="C4022" s="245"/>
      <c r="D4022" s="227" t="s">
        <v>248</v>
      </c>
      <c r="E4022" s="246" t="s">
        <v>19</v>
      </c>
      <c r="F4022" s="247" t="s">
        <v>3370</v>
      </c>
      <c r="G4022" s="245"/>
      <c r="H4022" s="248">
        <v>13.359</v>
      </c>
      <c r="I4022" s="249"/>
      <c r="J4022" s="245"/>
      <c r="K4022" s="245"/>
      <c r="L4022" s="250"/>
      <c r="M4022" s="251"/>
      <c r="N4022" s="252"/>
      <c r="O4022" s="252"/>
      <c r="P4022" s="252"/>
      <c r="Q4022" s="252"/>
      <c r="R4022" s="252"/>
      <c r="S4022" s="252"/>
      <c r="T4022" s="253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4" t="s">
        <v>248</v>
      </c>
      <c r="AU4022" s="254" t="s">
        <v>78</v>
      </c>
      <c r="AV4022" s="14" t="s">
        <v>78</v>
      </c>
      <c r="AW4022" s="14" t="s">
        <v>32</v>
      </c>
      <c r="AX4022" s="14" t="s">
        <v>69</v>
      </c>
      <c r="AY4022" s="254" t="s">
        <v>238</v>
      </c>
    </row>
    <row r="4023" s="16" customFormat="1">
      <c r="A4023" s="16"/>
      <c r="B4023" s="266"/>
      <c r="C4023" s="267"/>
      <c r="D4023" s="227" t="s">
        <v>248</v>
      </c>
      <c r="E4023" s="268" t="s">
        <v>19</v>
      </c>
      <c r="F4023" s="269" t="s">
        <v>550</v>
      </c>
      <c r="G4023" s="267"/>
      <c r="H4023" s="270">
        <v>29.658999999999999</v>
      </c>
      <c r="I4023" s="271"/>
      <c r="J4023" s="267"/>
      <c r="K4023" s="267"/>
      <c r="L4023" s="272"/>
      <c r="M4023" s="273"/>
      <c r="N4023" s="274"/>
      <c r="O4023" s="274"/>
      <c r="P4023" s="274"/>
      <c r="Q4023" s="274"/>
      <c r="R4023" s="274"/>
      <c r="S4023" s="274"/>
      <c r="T4023" s="275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T4023" s="276" t="s">
        <v>248</v>
      </c>
      <c r="AU4023" s="276" t="s">
        <v>78</v>
      </c>
      <c r="AV4023" s="16" t="s">
        <v>109</v>
      </c>
      <c r="AW4023" s="16" t="s">
        <v>32</v>
      </c>
      <c r="AX4023" s="16" t="s">
        <v>69</v>
      </c>
      <c r="AY4023" s="276" t="s">
        <v>238</v>
      </c>
    </row>
    <row r="4024" s="15" customFormat="1">
      <c r="A4024" s="15"/>
      <c r="B4024" s="255"/>
      <c r="C4024" s="256"/>
      <c r="D4024" s="227" t="s">
        <v>248</v>
      </c>
      <c r="E4024" s="257" t="s">
        <v>19</v>
      </c>
      <c r="F4024" s="258" t="s">
        <v>253</v>
      </c>
      <c r="G4024" s="256"/>
      <c r="H4024" s="259">
        <v>118.866</v>
      </c>
      <c r="I4024" s="260"/>
      <c r="J4024" s="256"/>
      <c r="K4024" s="256"/>
      <c r="L4024" s="261"/>
      <c r="M4024" s="262"/>
      <c r="N4024" s="263"/>
      <c r="O4024" s="263"/>
      <c r="P4024" s="263"/>
      <c r="Q4024" s="263"/>
      <c r="R4024" s="263"/>
      <c r="S4024" s="263"/>
      <c r="T4024" s="264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/>
      <c r="AE4024" s="15"/>
      <c r="AT4024" s="265" t="s">
        <v>248</v>
      </c>
      <c r="AU4024" s="265" t="s">
        <v>78</v>
      </c>
      <c r="AV4024" s="15" t="s">
        <v>244</v>
      </c>
      <c r="AW4024" s="15" t="s">
        <v>32</v>
      </c>
      <c r="AX4024" s="15" t="s">
        <v>76</v>
      </c>
      <c r="AY4024" s="265" t="s">
        <v>238</v>
      </c>
    </row>
    <row r="4025" s="2" customFormat="1" ht="24.15" customHeight="1">
      <c r="A4025" s="39"/>
      <c r="B4025" s="40"/>
      <c r="C4025" s="214" t="s">
        <v>3371</v>
      </c>
      <c r="D4025" s="214" t="s">
        <v>240</v>
      </c>
      <c r="E4025" s="215" t="s">
        <v>3372</v>
      </c>
      <c r="F4025" s="216" t="s">
        <v>3373</v>
      </c>
      <c r="G4025" s="217" t="s">
        <v>281</v>
      </c>
      <c r="H4025" s="218">
        <v>1</v>
      </c>
      <c r="I4025" s="219"/>
      <c r="J4025" s="220">
        <f>ROUND(I4025*H4025,2)</f>
        <v>0</v>
      </c>
      <c r="K4025" s="216" t="s">
        <v>243</v>
      </c>
      <c r="L4025" s="45"/>
      <c r="M4025" s="221" t="s">
        <v>19</v>
      </c>
      <c r="N4025" s="222" t="s">
        <v>40</v>
      </c>
      <c r="O4025" s="85"/>
      <c r="P4025" s="223">
        <f>O4025*H4025</f>
        <v>0</v>
      </c>
      <c r="Q4025" s="223">
        <v>0</v>
      </c>
      <c r="R4025" s="223">
        <f>Q4025*H4025</f>
        <v>0</v>
      </c>
      <c r="S4025" s="223">
        <v>0.00036000000000000002</v>
      </c>
      <c r="T4025" s="224">
        <f>S4025*H4025</f>
        <v>0.00036000000000000002</v>
      </c>
      <c r="U4025" s="39"/>
      <c r="V4025" s="39"/>
      <c r="W4025" s="39"/>
      <c r="X4025" s="39"/>
      <c r="Y4025" s="39"/>
      <c r="Z4025" s="39"/>
      <c r="AA4025" s="39"/>
      <c r="AB4025" s="39"/>
      <c r="AC4025" s="39"/>
      <c r="AD4025" s="39"/>
      <c r="AE4025" s="39"/>
      <c r="AR4025" s="225" t="s">
        <v>295</v>
      </c>
      <c r="AT4025" s="225" t="s">
        <v>240</v>
      </c>
      <c r="AU4025" s="225" t="s">
        <v>78</v>
      </c>
      <c r="AY4025" s="18" t="s">
        <v>238</v>
      </c>
      <c r="BE4025" s="226">
        <f>IF(N4025="základní",J4025,0)</f>
        <v>0</v>
      </c>
      <c r="BF4025" s="226">
        <f>IF(N4025="snížená",J4025,0)</f>
        <v>0</v>
      </c>
      <c r="BG4025" s="226">
        <f>IF(N4025="zákl. přenesená",J4025,0)</f>
        <v>0</v>
      </c>
      <c r="BH4025" s="226">
        <f>IF(N4025="sníž. přenesená",J4025,0)</f>
        <v>0</v>
      </c>
      <c r="BI4025" s="226">
        <f>IF(N4025="nulová",J4025,0)</f>
        <v>0</v>
      </c>
      <c r="BJ4025" s="18" t="s">
        <v>76</v>
      </c>
      <c r="BK4025" s="226">
        <f>ROUND(I4025*H4025,2)</f>
        <v>0</v>
      </c>
      <c r="BL4025" s="18" t="s">
        <v>295</v>
      </c>
      <c r="BM4025" s="225" t="s">
        <v>3374</v>
      </c>
    </row>
    <row r="4026" s="2" customFormat="1">
      <c r="A4026" s="39"/>
      <c r="B4026" s="40"/>
      <c r="C4026" s="41"/>
      <c r="D4026" s="227" t="s">
        <v>245</v>
      </c>
      <c r="E4026" s="41"/>
      <c r="F4026" s="228" t="s">
        <v>3373</v>
      </c>
      <c r="G4026" s="41"/>
      <c r="H4026" s="41"/>
      <c r="I4026" s="229"/>
      <c r="J4026" s="41"/>
      <c r="K4026" s="41"/>
      <c r="L4026" s="45"/>
      <c r="M4026" s="230"/>
      <c r="N4026" s="231"/>
      <c r="O4026" s="85"/>
      <c r="P4026" s="85"/>
      <c r="Q4026" s="85"/>
      <c r="R4026" s="85"/>
      <c r="S4026" s="85"/>
      <c r="T4026" s="86"/>
      <c r="U4026" s="39"/>
      <c r="V4026" s="39"/>
      <c r="W4026" s="39"/>
      <c r="X4026" s="39"/>
      <c r="Y4026" s="39"/>
      <c r="Z4026" s="39"/>
      <c r="AA4026" s="39"/>
      <c r="AB4026" s="39"/>
      <c r="AC4026" s="39"/>
      <c r="AD4026" s="39"/>
      <c r="AE4026" s="39"/>
      <c r="AT4026" s="18" t="s">
        <v>245</v>
      </c>
      <c r="AU4026" s="18" t="s">
        <v>78</v>
      </c>
    </row>
    <row r="4027" s="2" customFormat="1">
      <c r="A4027" s="39"/>
      <c r="B4027" s="40"/>
      <c r="C4027" s="41"/>
      <c r="D4027" s="232" t="s">
        <v>246</v>
      </c>
      <c r="E4027" s="41"/>
      <c r="F4027" s="233" t="s">
        <v>3375</v>
      </c>
      <c r="G4027" s="41"/>
      <c r="H4027" s="41"/>
      <c r="I4027" s="229"/>
      <c r="J4027" s="41"/>
      <c r="K4027" s="41"/>
      <c r="L4027" s="45"/>
      <c r="M4027" s="230"/>
      <c r="N4027" s="231"/>
      <c r="O4027" s="85"/>
      <c r="P4027" s="85"/>
      <c r="Q4027" s="85"/>
      <c r="R4027" s="85"/>
      <c r="S4027" s="85"/>
      <c r="T4027" s="86"/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39"/>
      <c r="AE4027" s="39"/>
      <c r="AT4027" s="18" t="s">
        <v>246</v>
      </c>
      <c r="AU4027" s="18" t="s">
        <v>78</v>
      </c>
    </row>
    <row r="4028" s="13" customFormat="1">
      <c r="A4028" s="13"/>
      <c r="B4028" s="234"/>
      <c r="C4028" s="235"/>
      <c r="D4028" s="227" t="s">
        <v>248</v>
      </c>
      <c r="E4028" s="236" t="s">
        <v>19</v>
      </c>
      <c r="F4028" s="237" t="s">
        <v>774</v>
      </c>
      <c r="G4028" s="235"/>
      <c r="H4028" s="236" t="s">
        <v>19</v>
      </c>
      <c r="I4028" s="238"/>
      <c r="J4028" s="235"/>
      <c r="K4028" s="235"/>
      <c r="L4028" s="239"/>
      <c r="M4028" s="240"/>
      <c r="N4028" s="241"/>
      <c r="O4028" s="241"/>
      <c r="P4028" s="241"/>
      <c r="Q4028" s="241"/>
      <c r="R4028" s="241"/>
      <c r="S4028" s="241"/>
      <c r="T4028" s="242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3" t="s">
        <v>248</v>
      </c>
      <c r="AU4028" s="243" t="s">
        <v>78</v>
      </c>
      <c r="AV4028" s="13" t="s">
        <v>76</v>
      </c>
      <c r="AW4028" s="13" t="s">
        <v>32</v>
      </c>
      <c r="AX4028" s="13" t="s">
        <v>69</v>
      </c>
      <c r="AY4028" s="243" t="s">
        <v>238</v>
      </c>
    </row>
    <row r="4029" s="14" customFormat="1">
      <c r="A4029" s="14"/>
      <c r="B4029" s="244"/>
      <c r="C4029" s="245"/>
      <c r="D4029" s="227" t="s">
        <v>248</v>
      </c>
      <c r="E4029" s="246" t="s">
        <v>19</v>
      </c>
      <c r="F4029" s="247" t="s">
        <v>1947</v>
      </c>
      <c r="G4029" s="245"/>
      <c r="H4029" s="248">
        <v>1</v>
      </c>
      <c r="I4029" s="249"/>
      <c r="J4029" s="245"/>
      <c r="K4029" s="245"/>
      <c r="L4029" s="250"/>
      <c r="M4029" s="251"/>
      <c r="N4029" s="252"/>
      <c r="O4029" s="252"/>
      <c r="P4029" s="252"/>
      <c r="Q4029" s="252"/>
      <c r="R4029" s="252"/>
      <c r="S4029" s="252"/>
      <c r="T4029" s="253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4" t="s">
        <v>248</v>
      </c>
      <c r="AU4029" s="254" t="s">
        <v>78</v>
      </c>
      <c r="AV4029" s="14" t="s">
        <v>78</v>
      </c>
      <c r="AW4029" s="14" t="s">
        <v>32</v>
      </c>
      <c r="AX4029" s="14" t="s">
        <v>69</v>
      </c>
      <c r="AY4029" s="254" t="s">
        <v>238</v>
      </c>
    </row>
    <row r="4030" s="16" customFormat="1">
      <c r="A4030" s="16"/>
      <c r="B4030" s="266"/>
      <c r="C4030" s="267"/>
      <c r="D4030" s="227" t="s">
        <v>248</v>
      </c>
      <c r="E4030" s="268" t="s">
        <v>19</v>
      </c>
      <c r="F4030" s="269" t="s">
        <v>541</v>
      </c>
      <c r="G4030" s="267"/>
      <c r="H4030" s="270">
        <v>1</v>
      </c>
      <c r="I4030" s="271"/>
      <c r="J4030" s="267"/>
      <c r="K4030" s="267"/>
      <c r="L4030" s="272"/>
      <c r="M4030" s="273"/>
      <c r="N4030" s="274"/>
      <c r="O4030" s="274"/>
      <c r="P4030" s="274"/>
      <c r="Q4030" s="274"/>
      <c r="R4030" s="274"/>
      <c r="S4030" s="274"/>
      <c r="T4030" s="275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T4030" s="276" t="s">
        <v>248</v>
      </c>
      <c r="AU4030" s="276" t="s">
        <v>78</v>
      </c>
      <c r="AV4030" s="16" t="s">
        <v>109</v>
      </c>
      <c r="AW4030" s="16" t="s">
        <v>32</v>
      </c>
      <c r="AX4030" s="16" t="s">
        <v>69</v>
      </c>
      <c r="AY4030" s="276" t="s">
        <v>238</v>
      </c>
    </row>
    <row r="4031" s="15" customFormat="1">
      <c r="A4031" s="15"/>
      <c r="B4031" s="255"/>
      <c r="C4031" s="256"/>
      <c r="D4031" s="227" t="s">
        <v>248</v>
      </c>
      <c r="E4031" s="257" t="s">
        <v>19</v>
      </c>
      <c r="F4031" s="258" t="s">
        <v>253</v>
      </c>
      <c r="G4031" s="256"/>
      <c r="H4031" s="259">
        <v>1</v>
      </c>
      <c r="I4031" s="260"/>
      <c r="J4031" s="256"/>
      <c r="K4031" s="256"/>
      <c r="L4031" s="261"/>
      <c r="M4031" s="262"/>
      <c r="N4031" s="263"/>
      <c r="O4031" s="263"/>
      <c r="P4031" s="263"/>
      <c r="Q4031" s="263"/>
      <c r="R4031" s="263"/>
      <c r="S4031" s="263"/>
      <c r="T4031" s="264"/>
      <c r="U4031" s="15"/>
      <c r="V4031" s="15"/>
      <c r="W4031" s="15"/>
      <c r="X4031" s="15"/>
      <c r="Y4031" s="15"/>
      <c r="Z4031" s="15"/>
      <c r="AA4031" s="15"/>
      <c r="AB4031" s="15"/>
      <c r="AC4031" s="15"/>
      <c r="AD4031" s="15"/>
      <c r="AE4031" s="15"/>
      <c r="AT4031" s="265" t="s">
        <v>248</v>
      </c>
      <c r="AU4031" s="265" t="s">
        <v>78</v>
      </c>
      <c r="AV4031" s="15" t="s">
        <v>244</v>
      </c>
      <c r="AW4031" s="15" t="s">
        <v>32</v>
      </c>
      <c r="AX4031" s="15" t="s">
        <v>76</v>
      </c>
      <c r="AY4031" s="265" t="s">
        <v>238</v>
      </c>
    </row>
    <row r="4032" s="2" customFormat="1" ht="21.75" customHeight="1">
      <c r="A4032" s="39"/>
      <c r="B4032" s="40"/>
      <c r="C4032" s="214" t="s">
        <v>2682</v>
      </c>
      <c r="D4032" s="214" t="s">
        <v>240</v>
      </c>
      <c r="E4032" s="215" t="s">
        <v>3376</v>
      </c>
      <c r="F4032" s="216" t="s">
        <v>3377</v>
      </c>
      <c r="G4032" s="217" t="s">
        <v>107</v>
      </c>
      <c r="H4032" s="218">
        <v>271.90199999999999</v>
      </c>
      <c r="I4032" s="219"/>
      <c r="J4032" s="220">
        <f>ROUND(I4032*H4032,2)</f>
        <v>0</v>
      </c>
      <c r="K4032" s="216" t="s">
        <v>243</v>
      </c>
      <c r="L4032" s="45"/>
      <c r="M4032" s="221" t="s">
        <v>19</v>
      </c>
      <c r="N4032" s="222" t="s">
        <v>40</v>
      </c>
      <c r="O4032" s="85"/>
      <c r="P4032" s="223">
        <f>O4032*H4032</f>
        <v>0</v>
      </c>
      <c r="Q4032" s="223">
        <v>0.00050000000000000001</v>
      </c>
      <c r="R4032" s="223">
        <f>Q4032*H4032</f>
        <v>0.13595099999999999</v>
      </c>
      <c r="S4032" s="223">
        <v>0</v>
      </c>
      <c r="T4032" s="224">
        <f>S4032*H4032</f>
        <v>0</v>
      </c>
      <c r="U4032" s="39"/>
      <c r="V4032" s="39"/>
      <c r="W4032" s="39"/>
      <c r="X4032" s="39"/>
      <c r="Y4032" s="39"/>
      <c r="Z4032" s="39"/>
      <c r="AA4032" s="39"/>
      <c r="AB4032" s="39"/>
      <c r="AC4032" s="39"/>
      <c r="AD4032" s="39"/>
      <c r="AE4032" s="39"/>
      <c r="AR4032" s="225" t="s">
        <v>295</v>
      </c>
      <c r="AT4032" s="225" t="s">
        <v>240</v>
      </c>
      <c r="AU4032" s="225" t="s">
        <v>78</v>
      </c>
      <c r="AY4032" s="18" t="s">
        <v>238</v>
      </c>
      <c r="BE4032" s="226">
        <f>IF(N4032="základní",J4032,0)</f>
        <v>0</v>
      </c>
      <c r="BF4032" s="226">
        <f>IF(N4032="snížená",J4032,0)</f>
        <v>0</v>
      </c>
      <c r="BG4032" s="226">
        <f>IF(N4032="zákl. přenesená",J4032,0)</f>
        <v>0</v>
      </c>
      <c r="BH4032" s="226">
        <f>IF(N4032="sníž. přenesená",J4032,0)</f>
        <v>0</v>
      </c>
      <c r="BI4032" s="226">
        <f>IF(N4032="nulová",J4032,0)</f>
        <v>0</v>
      </c>
      <c r="BJ4032" s="18" t="s">
        <v>76</v>
      </c>
      <c r="BK4032" s="226">
        <f>ROUND(I4032*H4032,2)</f>
        <v>0</v>
      </c>
      <c r="BL4032" s="18" t="s">
        <v>295</v>
      </c>
      <c r="BM4032" s="225" t="s">
        <v>3378</v>
      </c>
    </row>
    <row r="4033" s="2" customFormat="1">
      <c r="A4033" s="39"/>
      <c r="B4033" s="40"/>
      <c r="C4033" s="41"/>
      <c r="D4033" s="227" t="s">
        <v>245</v>
      </c>
      <c r="E4033" s="41"/>
      <c r="F4033" s="228" t="s">
        <v>3377</v>
      </c>
      <c r="G4033" s="41"/>
      <c r="H4033" s="41"/>
      <c r="I4033" s="229"/>
      <c r="J4033" s="41"/>
      <c r="K4033" s="41"/>
      <c r="L4033" s="45"/>
      <c r="M4033" s="230"/>
      <c r="N4033" s="231"/>
      <c r="O4033" s="85"/>
      <c r="P4033" s="85"/>
      <c r="Q4033" s="85"/>
      <c r="R4033" s="85"/>
      <c r="S4033" s="85"/>
      <c r="T4033" s="86"/>
      <c r="U4033" s="39"/>
      <c r="V4033" s="39"/>
      <c r="W4033" s="39"/>
      <c r="X4033" s="39"/>
      <c r="Y4033" s="39"/>
      <c r="Z4033" s="39"/>
      <c r="AA4033" s="39"/>
      <c r="AB4033" s="39"/>
      <c r="AC4033" s="39"/>
      <c r="AD4033" s="39"/>
      <c r="AE4033" s="39"/>
      <c r="AT4033" s="18" t="s">
        <v>245</v>
      </c>
      <c r="AU4033" s="18" t="s">
        <v>78</v>
      </c>
    </row>
    <row r="4034" s="2" customFormat="1">
      <c r="A4034" s="39"/>
      <c r="B4034" s="40"/>
      <c r="C4034" s="41"/>
      <c r="D4034" s="232" t="s">
        <v>246</v>
      </c>
      <c r="E4034" s="41"/>
      <c r="F4034" s="233" t="s">
        <v>3379</v>
      </c>
      <c r="G4034" s="41"/>
      <c r="H4034" s="41"/>
      <c r="I4034" s="229"/>
      <c r="J4034" s="41"/>
      <c r="K4034" s="41"/>
      <c r="L4034" s="45"/>
      <c r="M4034" s="230"/>
      <c r="N4034" s="231"/>
      <c r="O4034" s="85"/>
      <c r="P4034" s="85"/>
      <c r="Q4034" s="85"/>
      <c r="R4034" s="85"/>
      <c r="S4034" s="85"/>
      <c r="T4034" s="86"/>
      <c r="U4034" s="39"/>
      <c r="V4034" s="39"/>
      <c r="W4034" s="39"/>
      <c r="X4034" s="39"/>
      <c r="Y4034" s="39"/>
      <c r="Z4034" s="39"/>
      <c r="AA4034" s="39"/>
      <c r="AB4034" s="39"/>
      <c r="AC4034" s="39"/>
      <c r="AD4034" s="39"/>
      <c r="AE4034" s="39"/>
      <c r="AT4034" s="18" t="s">
        <v>246</v>
      </c>
      <c r="AU4034" s="18" t="s">
        <v>78</v>
      </c>
    </row>
    <row r="4035" s="13" customFormat="1">
      <c r="A4035" s="13"/>
      <c r="B4035" s="234"/>
      <c r="C4035" s="235"/>
      <c r="D4035" s="227" t="s">
        <v>248</v>
      </c>
      <c r="E4035" s="236" t="s">
        <v>19</v>
      </c>
      <c r="F4035" s="237" t="s">
        <v>341</v>
      </c>
      <c r="G4035" s="235"/>
      <c r="H4035" s="236" t="s">
        <v>19</v>
      </c>
      <c r="I4035" s="238"/>
      <c r="J4035" s="235"/>
      <c r="K4035" s="235"/>
      <c r="L4035" s="239"/>
      <c r="M4035" s="240"/>
      <c r="N4035" s="241"/>
      <c r="O4035" s="241"/>
      <c r="P4035" s="241"/>
      <c r="Q4035" s="241"/>
      <c r="R4035" s="241"/>
      <c r="S4035" s="241"/>
      <c r="T4035" s="242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3" t="s">
        <v>248</v>
      </c>
      <c r="AU4035" s="243" t="s">
        <v>78</v>
      </c>
      <c r="AV4035" s="13" t="s">
        <v>76</v>
      </c>
      <c r="AW4035" s="13" t="s">
        <v>32</v>
      </c>
      <c r="AX4035" s="13" t="s">
        <v>69</v>
      </c>
      <c r="AY4035" s="243" t="s">
        <v>238</v>
      </c>
    </row>
    <row r="4036" s="14" customFormat="1">
      <c r="A4036" s="14"/>
      <c r="B4036" s="244"/>
      <c r="C4036" s="245"/>
      <c r="D4036" s="227" t="s">
        <v>248</v>
      </c>
      <c r="E4036" s="246" t="s">
        <v>19</v>
      </c>
      <c r="F4036" s="247" t="s">
        <v>3380</v>
      </c>
      <c r="G4036" s="245"/>
      <c r="H4036" s="248">
        <v>6.3959999999999999</v>
      </c>
      <c r="I4036" s="249"/>
      <c r="J4036" s="245"/>
      <c r="K4036" s="245"/>
      <c r="L4036" s="250"/>
      <c r="M4036" s="251"/>
      <c r="N4036" s="252"/>
      <c r="O4036" s="252"/>
      <c r="P4036" s="252"/>
      <c r="Q4036" s="252"/>
      <c r="R4036" s="252"/>
      <c r="S4036" s="252"/>
      <c r="T4036" s="253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4" t="s">
        <v>248</v>
      </c>
      <c r="AU4036" s="254" t="s">
        <v>78</v>
      </c>
      <c r="AV4036" s="14" t="s">
        <v>78</v>
      </c>
      <c r="AW4036" s="14" t="s">
        <v>32</v>
      </c>
      <c r="AX4036" s="14" t="s">
        <v>69</v>
      </c>
      <c r="AY4036" s="254" t="s">
        <v>238</v>
      </c>
    </row>
    <row r="4037" s="14" customFormat="1">
      <c r="A4037" s="14"/>
      <c r="B4037" s="244"/>
      <c r="C4037" s="245"/>
      <c r="D4037" s="227" t="s">
        <v>248</v>
      </c>
      <c r="E4037" s="246" t="s">
        <v>19</v>
      </c>
      <c r="F4037" s="247" t="s">
        <v>3381</v>
      </c>
      <c r="G4037" s="245"/>
      <c r="H4037" s="248">
        <v>5.6509999999999998</v>
      </c>
      <c r="I4037" s="249"/>
      <c r="J4037" s="245"/>
      <c r="K4037" s="245"/>
      <c r="L4037" s="250"/>
      <c r="M4037" s="251"/>
      <c r="N4037" s="252"/>
      <c r="O4037" s="252"/>
      <c r="P4037" s="252"/>
      <c r="Q4037" s="252"/>
      <c r="R4037" s="252"/>
      <c r="S4037" s="252"/>
      <c r="T4037" s="253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4" t="s">
        <v>248</v>
      </c>
      <c r="AU4037" s="254" t="s">
        <v>78</v>
      </c>
      <c r="AV4037" s="14" t="s">
        <v>78</v>
      </c>
      <c r="AW4037" s="14" t="s">
        <v>32</v>
      </c>
      <c r="AX4037" s="14" t="s">
        <v>69</v>
      </c>
      <c r="AY4037" s="254" t="s">
        <v>238</v>
      </c>
    </row>
    <row r="4038" s="14" customFormat="1">
      <c r="A4038" s="14"/>
      <c r="B4038" s="244"/>
      <c r="C4038" s="245"/>
      <c r="D4038" s="227" t="s">
        <v>248</v>
      </c>
      <c r="E4038" s="246" t="s">
        <v>19</v>
      </c>
      <c r="F4038" s="247" t="s">
        <v>3382</v>
      </c>
      <c r="G4038" s="245"/>
      <c r="H4038" s="248">
        <v>11.6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248</v>
      </c>
      <c r="AU4038" s="254" t="s">
        <v>78</v>
      </c>
      <c r="AV4038" s="14" t="s">
        <v>78</v>
      </c>
      <c r="AW4038" s="14" t="s">
        <v>32</v>
      </c>
      <c r="AX4038" s="14" t="s">
        <v>69</v>
      </c>
      <c r="AY4038" s="254" t="s">
        <v>238</v>
      </c>
    </row>
    <row r="4039" s="14" customFormat="1">
      <c r="A4039" s="14"/>
      <c r="B4039" s="244"/>
      <c r="C4039" s="245"/>
      <c r="D4039" s="227" t="s">
        <v>248</v>
      </c>
      <c r="E4039" s="246" t="s">
        <v>19</v>
      </c>
      <c r="F4039" s="247" t="s">
        <v>3383</v>
      </c>
      <c r="G4039" s="245"/>
      <c r="H4039" s="248">
        <v>4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248</v>
      </c>
      <c r="AU4039" s="254" t="s">
        <v>78</v>
      </c>
      <c r="AV4039" s="14" t="s">
        <v>78</v>
      </c>
      <c r="AW4039" s="14" t="s">
        <v>32</v>
      </c>
      <c r="AX4039" s="14" t="s">
        <v>69</v>
      </c>
      <c r="AY4039" s="254" t="s">
        <v>238</v>
      </c>
    </row>
    <row r="4040" s="14" customFormat="1">
      <c r="A4040" s="14"/>
      <c r="B4040" s="244"/>
      <c r="C4040" s="245"/>
      <c r="D4040" s="227" t="s">
        <v>248</v>
      </c>
      <c r="E4040" s="246" t="s">
        <v>19</v>
      </c>
      <c r="F4040" s="247" t="s">
        <v>3384</v>
      </c>
      <c r="G4040" s="245"/>
      <c r="H4040" s="248">
        <v>11.16</v>
      </c>
      <c r="I4040" s="249"/>
      <c r="J4040" s="245"/>
      <c r="K4040" s="245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248</v>
      </c>
      <c r="AU4040" s="254" t="s">
        <v>78</v>
      </c>
      <c r="AV4040" s="14" t="s">
        <v>78</v>
      </c>
      <c r="AW4040" s="14" t="s">
        <v>32</v>
      </c>
      <c r="AX4040" s="14" t="s">
        <v>69</v>
      </c>
      <c r="AY4040" s="254" t="s">
        <v>238</v>
      </c>
    </row>
    <row r="4041" s="14" customFormat="1">
      <c r="A4041" s="14"/>
      <c r="B4041" s="244"/>
      <c r="C4041" s="245"/>
      <c r="D4041" s="227" t="s">
        <v>248</v>
      </c>
      <c r="E4041" s="246" t="s">
        <v>19</v>
      </c>
      <c r="F4041" s="247" t="s">
        <v>3357</v>
      </c>
      <c r="G4041" s="245"/>
      <c r="H4041" s="248">
        <v>4.7599999999999998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248</v>
      </c>
      <c r="AU4041" s="254" t="s">
        <v>78</v>
      </c>
      <c r="AV4041" s="14" t="s">
        <v>78</v>
      </c>
      <c r="AW4041" s="14" t="s">
        <v>32</v>
      </c>
      <c r="AX4041" s="14" t="s">
        <v>69</v>
      </c>
      <c r="AY4041" s="254" t="s">
        <v>238</v>
      </c>
    </row>
    <row r="4042" s="14" customFormat="1">
      <c r="A4042" s="14"/>
      <c r="B4042" s="244"/>
      <c r="C4042" s="245"/>
      <c r="D4042" s="227" t="s">
        <v>248</v>
      </c>
      <c r="E4042" s="246" t="s">
        <v>19</v>
      </c>
      <c r="F4042" s="247" t="s">
        <v>3385</v>
      </c>
      <c r="G4042" s="245"/>
      <c r="H4042" s="248">
        <v>3.8999999999999999</v>
      </c>
      <c r="I4042" s="249"/>
      <c r="J4042" s="245"/>
      <c r="K4042" s="245"/>
      <c r="L4042" s="250"/>
      <c r="M4042" s="251"/>
      <c r="N4042" s="252"/>
      <c r="O4042" s="252"/>
      <c r="P4042" s="252"/>
      <c r="Q4042" s="252"/>
      <c r="R4042" s="252"/>
      <c r="S4042" s="252"/>
      <c r="T4042" s="25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4" t="s">
        <v>248</v>
      </c>
      <c r="AU4042" s="254" t="s">
        <v>78</v>
      </c>
      <c r="AV4042" s="14" t="s">
        <v>78</v>
      </c>
      <c r="AW4042" s="14" t="s">
        <v>32</v>
      </c>
      <c r="AX4042" s="14" t="s">
        <v>69</v>
      </c>
      <c r="AY4042" s="254" t="s">
        <v>238</v>
      </c>
    </row>
    <row r="4043" s="14" customFormat="1">
      <c r="A4043" s="14"/>
      <c r="B4043" s="244"/>
      <c r="C4043" s="245"/>
      <c r="D4043" s="227" t="s">
        <v>248</v>
      </c>
      <c r="E4043" s="246" t="s">
        <v>19</v>
      </c>
      <c r="F4043" s="247" t="s">
        <v>3386</v>
      </c>
      <c r="G4043" s="245"/>
      <c r="H4043" s="248">
        <v>7.0899999999999999</v>
      </c>
      <c r="I4043" s="249"/>
      <c r="J4043" s="245"/>
      <c r="K4043" s="245"/>
      <c r="L4043" s="250"/>
      <c r="M4043" s="251"/>
      <c r="N4043" s="252"/>
      <c r="O4043" s="252"/>
      <c r="P4043" s="252"/>
      <c r="Q4043" s="252"/>
      <c r="R4043" s="252"/>
      <c r="S4043" s="252"/>
      <c r="T4043" s="253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4" t="s">
        <v>248</v>
      </c>
      <c r="AU4043" s="254" t="s">
        <v>78</v>
      </c>
      <c r="AV4043" s="14" t="s">
        <v>78</v>
      </c>
      <c r="AW4043" s="14" t="s">
        <v>32</v>
      </c>
      <c r="AX4043" s="14" t="s">
        <v>69</v>
      </c>
      <c r="AY4043" s="254" t="s">
        <v>238</v>
      </c>
    </row>
    <row r="4044" s="14" customFormat="1">
      <c r="A4044" s="14"/>
      <c r="B4044" s="244"/>
      <c r="C4044" s="245"/>
      <c r="D4044" s="227" t="s">
        <v>248</v>
      </c>
      <c r="E4044" s="246" t="s">
        <v>19</v>
      </c>
      <c r="F4044" s="247" t="s">
        <v>3360</v>
      </c>
      <c r="G4044" s="245"/>
      <c r="H4044" s="248">
        <v>2.3999999999999999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248</v>
      </c>
      <c r="AU4044" s="254" t="s">
        <v>78</v>
      </c>
      <c r="AV4044" s="14" t="s">
        <v>78</v>
      </c>
      <c r="AW4044" s="14" t="s">
        <v>32</v>
      </c>
      <c r="AX4044" s="14" t="s">
        <v>69</v>
      </c>
      <c r="AY4044" s="254" t="s">
        <v>238</v>
      </c>
    </row>
    <row r="4045" s="14" customFormat="1">
      <c r="A4045" s="14"/>
      <c r="B4045" s="244"/>
      <c r="C4045" s="245"/>
      <c r="D4045" s="227" t="s">
        <v>248</v>
      </c>
      <c r="E4045" s="246" t="s">
        <v>19</v>
      </c>
      <c r="F4045" s="247" t="s">
        <v>3387</v>
      </c>
      <c r="G4045" s="245"/>
      <c r="H4045" s="248">
        <v>11.196999999999999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248</v>
      </c>
      <c r="AU4045" s="254" t="s">
        <v>78</v>
      </c>
      <c r="AV4045" s="14" t="s">
        <v>78</v>
      </c>
      <c r="AW4045" s="14" t="s">
        <v>32</v>
      </c>
      <c r="AX4045" s="14" t="s">
        <v>69</v>
      </c>
      <c r="AY4045" s="254" t="s">
        <v>238</v>
      </c>
    </row>
    <row r="4046" s="14" customFormat="1">
      <c r="A4046" s="14"/>
      <c r="B4046" s="244"/>
      <c r="C4046" s="245"/>
      <c r="D4046" s="227" t="s">
        <v>248</v>
      </c>
      <c r="E4046" s="246" t="s">
        <v>19</v>
      </c>
      <c r="F4046" s="247" t="s">
        <v>3388</v>
      </c>
      <c r="G4046" s="245"/>
      <c r="H4046" s="248">
        <v>1.75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248</v>
      </c>
      <c r="AU4046" s="254" t="s">
        <v>78</v>
      </c>
      <c r="AV4046" s="14" t="s">
        <v>78</v>
      </c>
      <c r="AW4046" s="14" t="s">
        <v>32</v>
      </c>
      <c r="AX4046" s="14" t="s">
        <v>69</v>
      </c>
      <c r="AY4046" s="254" t="s">
        <v>238</v>
      </c>
    </row>
    <row r="4047" s="16" customFormat="1">
      <c r="A4047" s="16"/>
      <c r="B4047" s="266"/>
      <c r="C4047" s="267"/>
      <c r="D4047" s="227" t="s">
        <v>248</v>
      </c>
      <c r="E4047" s="268" t="s">
        <v>19</v>
      </c>
      <c r="F4047" s="269" t="s">
        <v>264</v>
      </c>
      <c r="G4047" s="267"/>
      <c r="H4047" s="270">
        <v>69.903999999999996</v>
      </c>
      <c r="I4047" s="271"/>
      <c r="J4047" s="267"/>
      <c r="K4047" s="267"/>
      <c r="L4047" s="272"/>
      <c r="M4047" s="273"/>
      <c r="N4047" s="274"/>
      <c r="O4047" s="274"/>
      <c r="P4047" s="274"/>
      <c r="Q4047" s="274"/>
      <c r="R4047" s="274"/>
      <c r="S4047" s="274"/>
      <c r="T4047" s="275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T4047" s="276" t="s">
        <v>248</v>
      </c>
      <c r="AU4047" s="276" t="s">
        <v>78</v>
      </c>
      <c r="AV4047" s="16" t="s">
        <v>109</v>
      </c>
      <c r="AW4047" s="16" t="s">
        <v>32</v>
      </c>
      <c r="AX4047" s="16" t="s">
        <v>69</v>
      </c>
      <c r="AY4047" s="276" t="s">
        <v>238</v>
      </c>
    </row>
    <row r="4048" s="13" customFormat="1">
      <c r="A4048" s="13"/>
      <c r="B4048" s="234"/>
      <c r="C4048" s="235"/>
      <c r="D4048" s="227" t="s">
        <v>248</v>
      </c>
      <c r="E4048" s="236" t="s">
        <v>19</v>
      </c>
      <c r="F4048" s="237" t="s">
        <v>540</v>
      </c>
      <c r="G4048" s="235"/>
      <c r="H4048" s="236" t="s">
        <v>19</v>
      </c>
      <c r="I4048" s="238"/>
      <c r="J4048" s="235"/>
      <c r="K4048" s="235"/>
      <c r="L4048" s="239"/>
      <c r="M4048" s="240"/>
      <c r="N4048" s="241"/>
      <c r="O4048" s="241"/>
      <c r="P4048" s="241"/>
      <c r="Q4048" s="241"/>
      <c r="R4048" s="241"/>
      <c r="S4048" s="241"/>
      <c r="T4048" s="242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3" t="s">
        <v>248</v>
      </c>
      <c r="AU4048" s="243" t="s">
        <v>78</v>
      </c>
      <c r="AV4048" s="13" t="s">
        <v>76</v>
      </c>
      <c r="AW4048" s="13" t="s">
        <v>32</v>
      </c>
      <c r="AX4048" s="13" t="s">
        <v>69</v>
      </c>
      <c r="AY4048" s="243" t="s">
        <v>238</v>
      </c>
    </row>
    <row r="4049" s="14" customFormat="1">
      <c r="A4049" s="14"/>
      <c r="B4049" s="244"/>
      <c r="C4049" s="245"/>
      <c r="D4049" s="227" t="s">
        <v>248</v>
      </c>
      <c r="E4049" s="246" t="s">
        <v>19</v>
      </c>
      <c r="F4049" s="247" t="s">
        <v>3389</v>
      </c>
      <c r="G4049" s="245"/>
      <c r="H4049" s="248">
        <v>3.7599999999999998</v>
      </c>
      <c r="I4049" s="249"/>
      <c r="J4049" s="245"/>
      <c r="K4049" s="245"/>
      <c r="L4049" s="250"/>
      <c r="M4049" s="251"/>
      <c r="N4049" s="252"/>
      <c r="O4049" s="252"/>
      <c r="P4049" s="252"/>
      <c r="Q4049" s="252"/>
      <c r="R4049" s="252"/>
      <c r="S4049" s="252"/>
      <c r="T4049" s="25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4" t="s">
        <v>248</v>
      </c>
      <c r="AU4049" s="254" t="s">
        <v>78</v>
      </c>
      <c r="AV4049" s="14" t="s">
        <v>78</v>
      </c>
      <c r="AW4049" s="14" t="s">
        <v>32</v>
      </c>
      <c r="AX4049" s="14" t="s">
        <v>69</v>
      </c>
      <c r="AY4049" s="254" t="s">
        <v>238</v>
      </c>
    </row>
    <row r="4050" s="14" customFormat="1">
      <c r="A4050" s="14"/>
      <c r="B4050" s="244"/>
      <c r="C4050" s="245"/>
      <c r="D4050" s="227" t="s">
        <v>248</v>
      </c>
      <c r="E4050" s="246" t="s">
        <v>19</v>
      </c>
      <c r="F4050" s="247" t="s">
        <v>3390</v>
      </c>
      <c r="G4050" s="245"/>
      <c r="H4050" s="248">
        <v>4.5599999999999996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248</v>
      </c>
      <c r="AU4050" s="254" t="s">
        <v>78</v>
      </c>
      <c r="AV4050" s="14" t="s">
        <v>78</v>
      </c>
      <c r="AW4050" s="14" t="s">
        <v>32</v>
      </c>
      <c r="AX4050" s="14" t="s">
        <v>69</v>
      </c>
      <c r="AY4050" s="254" t="s">
        <v>238</v>
      </c>
    </row>
    <row r="4051" s="14" customFormat="1">
      <c r="A4051" s="14"/>
      <c r="B4051" s="244"/>
      <c r="C4051" s="245"/>
      <c r="D4051" s="227" t="s">
        <v>248</v>
      </c>
      <c r="E4051" s="246" t="s">
        <v>19</v>
      </c>
      <c r="F4051" s="247" t="s">
        <v>3391</v>
      </c>
      <c r="G4051" s="245"/>
      <c r="H4051" s="248">
        <v>4.5</v>
      </c>
      <c r="I4051" s="249"/>
      <c r="J4051" s="245"/>
      <c r="K4051" s="245"/>
      <c r="L4051" s="250"/>
      <c r="M4051" s="251"/>
      <c r="N4051" s="252"/>
      <c r="O4051" s="252"/>
      <c r="P4051" s="252"/>
      <c r="Q4051" s="252"/>
      <c r="R4051" s="252"/>
      <c r="S4051" s="252"/>
      <c r="T4051" s="253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4" t="s">
        <v>248</v>
      </c>
      <c r="AU4051" s="254" t="s">
        <v>78</v>
      </c>
      <c r="AV4051" s="14" t="s">
        <v>78</v>
      </c>
      <c r="AW4051" s="14" t="s">
        <v>32</v>
      </c>
      <c r="AX4051" s="14" t="s">
        <v>69</v>
      </c>
      <c r="AY4051" s="254" t="s">
        <v>238</v>
      </c>
    </row>
    <row r="4052" s="14" customFormat="1">
      <c r="A4052" s="14"/>
      <c r="B4052" s="244"/>
      <c r="C4052" s="245"/>
      <c r="D4052" s="227" t="s">
        <v>248</v>
      </c>
      <c r="E4052" s="246" t="s">
        <v>19</v>
      </c>
      <c r="F4052" s="247" t="s">
        <v>3392</v>
      </c>
      <c r="G4052" s="245"/>
      <c r="H4052" s="248">
        <v>6.0599999999999996</v>
      </c>
      <c r="I4052" s="249"/>
      <c r="J4052" s="245"/>
      <c r="K4052" s="245"/>
      <c r="L4052" s="250"/>
      <c r="M4052" s="251"/>
      <c r="N4052" s="252"/>
      <c r="O4052" s="252"/>
      <c r="P4052" s="252"/>
      <c r="Q4052" s="252"/>
      <c r="R4052" s="252"/>
      <c r="S4052" s="252"/>
      <c r="T4052" s="253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4" t="s">
        <v>248</v>
      </c>
      <c r="AU4052" s="254" t="s">
        <v>78</v>
      </c>
      <c r="AV4052" s="14" t="s">
        <v>78</v>
      </c>
      <c r="AW4052" s="14" t="s">
        <v>32</v>
      </c>
      <c r="AX4052" s="14" t="s">
        <v>69</v>
      </c>
      <c r="AY4052" s="254" t="s">
        <v>238</v>
      </c>
    </row>
    <row r="4053" s="14" customFormat="1">
      <c r="A4053" s="14"/>
      <c r="B4053" s="244"/>
      <c r="C4053" s="245"/>
      <c r="D4053" s="227" t="s">
        <v>248</v>
      </c>
      <c r="E4053" s="246" t="s">
        <v>19</v>
      </c>
      <c r="F4053" s="247" t="s">
        <v>3393</v>
      </c>
      <c r="G4053" s="245"/>
      <c r="H4053" s="248">
        <v>2.7599999999999998</v>
      </c>
      <c r="I4053" s="249"/>
      <c r="J4053" s="245"/>
      <c r="K4053" s="245"/>
      <c r="L4053" s="250"/>
      <c r="M4053" s="251"/>
      <c r="N4053" s="252"/>
      <c r="O4053" s="252"/>
      <c r="P4053" s="252"/>
      <c r="Q4053" s="252"/>
      <c r="R4053" s="252"/>
      <c r="S4053" s="252"/>
      <c r="T4053" s="253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4" t="s">
        <v>248</v>
      </c>
      <c r="AU4053" s="254" t="s">
        <v>78</v>
      </c>
      <c r="AV4053" s="14" t="s">
        <v>78</v>
      </c>
      <c r="AW4053" s="14" t="s">
        <v>32</v>
      </c>
      <c r="AX4053" s="14" t="s">
        <v>69</v>
      </c>
      <c r="AY4053" s="254" t="s">
        <v>238</v>
      </c>
    </row>
    <row r="4054" s="14" customFormat="1">
      <c r="A4054" s="14"/>
      <c r="B4054" s="244"/>
      <c r="C4054" s="245"/>
      <c r="D4054" s="227" t="s">
        <v>248</v>
      </c>
      <c r="E4054" s="246" t="s">
        <v>19</v>
      </c>
      <c r="F4054" s="247" t="s">
        <v>3394</v>
      </c>
      <c r="G4054" s="245"/>
      <c r="H4054" s="248">
        <v>4.5599999999999996</v>
      </c>
      <c r="I4054" s="249"/>
      <c r="J4054" s="245"/>
      <c r="K4054" s="245"/>
      <c r="L4054" s="250"/>
      <c r="M4054" s="251"/>
      <c r="N4054" s="252"/>
      <c r="O4054" s="252"/>
      <c r="P4054" s="252"/>
      <c r="Q4054" s="252"/>
      <c r="R4054" s="252"/>
      <c r="S4054" s="252"/>
      <c r="T4054" s="253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4" t="s">
        <v>248</v>
      </c>
      <c r="AU4054" s="254" t="s">
        <v>78</v>
      </c>
      <c r="AV4054" s="14" t="s">
        <v>78</v>
      </c>
      <c r="AW4054" s="14" t="s">
        <v>32</v>
      </c>
      <c r="AX4054" s="14" t="s">
        <v>69</v>
      </c>
      <c r="AY4054" s="254" t="s">
        <v>238</v>
      </c>
    </row>
    <row r="4055" s="14" customFormat="1">
      <c r="A4055" s="14"/>
      <c r="B4055" s="244"/>
      <c r="C4055" s="245"/>
      <c r="D4055" s="227" t="s">
        <v>248</v>
      </c>
      <c r="E4055" s="246" t="s">
        <v>19</v>
      </c>
      <c r="F4055" s="247" t="s">
        <v>3395</v>
      </c>
      <c r="G4055" s="245"/>
      <c r="H4055" s="248">
        <v>4.7000000000000002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248</v>
      </c>
      <c r="AU4055" s="254" t="s">
        <v>78</v>
      </c>
      <c r="AV4055" s="14" t="s">
        <v>78</v>
      </c>
      <c r="AW4055" s="14" t="s">
        <v>32</v>
      </c>
      <c r="AX4055" s="14" t="s">
        <v>69</v>
      </c>
      <c r="AY4055" s="254" t="s">
        <v>238</v>
      </c>
    </row>
    <row r="4056" s="14" customFormat="1">
      <c r="A4056" s="14"/>
      <c r="B4056" s="244"/>
      <c r="C4056" s="245"/>
      <c r="D4056" s="227" t="s">
        <v>248</v>
      </c>
      <c r="E4056" s="246" t="s">
        <v>19</v>
      </c>
      <c r="F4056" s="247" t="s">
        <v>3396</v>
      </c>
      <c r="G4056" s="245"/>
      <c r="H4056" s="248">
        <v>6.0599999999999996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248</v>
      </c>
      <c r="AU4056" s="254" t="s">
        <v>78</v>
      </c>
      <c r="AV4056" s="14" t="s">
        <v>78</v>
      </c>
      <c r="AW4056" s="14" t="s">
        <v>32</v>
      </c>
      <c r="AX4056" s="14" t="s">
        <v>69</v>
      </c>
      <c r="AY4056" s="254" t="s">
        <v>238</v>
      </c>
    </row>
    <row r="4057" s="16" customFormat="1">
      <c r="A4057" s="16"/>
      <c r="B4057" s="266"/>
      <c r="C4057" s="267"/>
      <c r="D4057" s="227" t="s">
        <v>248</v>
      </c>
      <c r="E4057" s="268" t="s">
        <v>19</v>
      </c>
      <c r="F4057" s="269" t="s">
        <v>541</v>
      </c>
      <c r="G4057" s="267"/>
      <c r="H4057" s="270">
        <v>36.960000000000001</v>
      </c>
      <c r="I4057" s="271"/>
      <c r="J4057" s="267"/>
      <c r="K4057" s="267"/>
      <c r="L4057" s="272"/>
      <c r="M4057" s="273"/>
      <c r="N4057" s="274"/>
      <c r="O4057" s="274"/>
      <c r="P4057" s="274"/>
      <c r="Q4057" s="274"/>
      <c r="R4057" s="274"/>
      <c r="S4057" s="274"/>
      <c r="T4057" s="275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T4057" s="276" t="s">
        <v>248</v>
      </c>
      <c r="AU4057" s="276" t="s">
        <v>78</v>
      </c>
      <c r="AV4057" s="16" t="s">
        <v>109</v>
      </c>
      <c r="AW4057" s="16" t="s">
        <v>32</v>
      </c>
      <c r="AX4057" s="16" t="s">
        <v>69</v>
      </c>
      <c r="AY4057" s="276" t="s">
        <v>238</v>
      </c>
    </row>
    <row r="4058" s="13" customFormat="1">
      <c r="A4058" s="13"/>
      <c r="B4058" s="234"/>
      <c r="C4058" s="235"/>
      <c r="D4058" s="227" t="s">
        <v>248</v>
      </c>
      <c r="E4058" s="236" t="s">
        <v>19</v>
      </c>
      <c r="F4058" s="237" t="s">
        <v>549</v>
      </c>
      <c r="G4058" s="235"/>
      <c r="H4058" s="236" t="s">
        <v>19</v>
      </c>
      <c r="I4058" s="238"/>
      <c r="J4058" s="235"/>
      <c r="K4058" s="235"/>
      <c r="L4058" s="239"/>
      <c r="M4058" s="240"/>
      <c r="N4058" s="241"/>
      <c r="O4058" s="241"/>
      <c r="P4058" s="241"/>
      <c r="Q4058" s="241"/>
      <c r="R4058" s="241"/>
      <c r="S4058" s="241"/>
      <c r="T4058" s="242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3" t="s">
        <v>248</v>
      </c>
      <c r="AU4058" s="243" t="s">
        <v>78</v>
      </c>
      <c r="AV4058" s="13" t="s">
        <v>76</v>
      </c>
      <c r="AW4058" s="13" t="s">
        <v>32</v>
      </c>
      <c r="AX4058" s="13" t="s">
        <v>69</v>
      </c>
      <c r="AY4058" s="243" t="s">
        <v>238</v>
      </c>
    </row>
    <row r="4059" s="14" customFormat="1">
      <c r="A4059" s="14"/>
      <c r="B4059" s="244"/>
      <c r="C4059" s="245"/>
      <c r="D4059" s="227" t="s">
        <v>248</v>
      </c>
      <c r="E4059" s="246" t="s">
        <v>19</v>
      </c>
      <c r="F4059" s="247" t="s">
        <v>3397</v>
      </c>
      <c r="G4059" s="245"/>
      <c r="H4059" s="248">
        <v>9.9600000000000009</v>
      </c>
      <c r="I4059" s="249"/>
      <c r="J4059" s="245"/>
      <c r="K4059" s="245"/>
      <c r="L4059" s="250"/>
      <c r="M4059" s="251"/>
      <c r="N4059" s="252"/>
      <c r="O4059" s="252"/>
      <c r="P4059" s="252"/>
      <c r="Q4059" s="252"/>
      <c r="R4059" s="252"/>
      <c r="S4059" s="252"/>
      <c r="T4059" s="253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4" t="s">
        <v>248</v>
      </c>
      <c r="AU4059" s="254" t="s">
        <v>78</v>
      </c>
      <c r="AV4059" s="14" t="s">
        <v>78</v>
      </c>
      <c r="AW4059" s="14" t="s">
        <v>32</v>
      </c>
      <c r="AX4059" s="14" t="s">
        <v>69</v>
      </c>
      <c r="AY4059" s="254" t="s">
        <v>238</v>
      </c>
    </row>
    <row r="4060" s="14" customFormat="1">
      <c r="A4060" s="14"/>
      <c r="B4060" s="244"/>
      <c r="C4060" s="245"/>
      <c r="D4060" s="227" t="s">
        <v>248</v>
      </c>
      <c r="E4060" s="246" t="s">
        <v>19</v>
      </c>
      <c r="F4060" s="247" t="s">
        <v>3369</v>
      </c>
      <c r="G4060" s="245"/>
      <c r="H4060" s="248">
        <v>0.90000000000000002</v>
      </c>
      <c r="I4060" s="249"/>
      <c r="J4060" s="245"/>
      <c r="K4060" s="245"/>
      <c r="L4060" s="250"/>
      <c r="M4060" s="251"/>
      <c r="N4060" s="252"/>
      <c r="O4060" s="252"/>
      <c r="P4060" s="252"/>
      <c r="Q4060" s="252"/>
      <c r="R4060" s="252"/>
      <c r="S4060" s="252"/>
      <c r="T4060" s="253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4" t="s">
        <v>248</v>
      </c>
      <c r="AU4060" s="254" t="s">
        <v>78</v>
      </c>
      <c r="AV4060" s="14" t="s">
        <v>78</v>
      </c>
      <c r="AW4060" s="14" t="s">
        <v>32</v>
      </c>
      <c r="AX4060" s="14" t="s">
        <v>69</v>
      </c>
      <c r="AY4060" s="254" t="s">
        <v>238</v>
      </c>
    </row>
    <row r="4061" s="14" customFormat="1">
      <c r="A4061" s="14"/>
      <c r="B4061" s="244"/>
      <c r="C4061" s="245"/>
      <c r="D4061" s="227" t="s">
        <v>248</v>
      </c>
      <c r="E4061" s="246" t="s">
        <v>19</v>
      </c>
      <c r="F4061" s="247" t="s">
        <v>3398</v>
      </c>
      <c r="G4061" s="245"/>
      <c r="H4061" s="248">
        <v>3.7599999999999998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248</v>
      </c>
      <c r="AU4061" s="254" t="s">
        <v>78</v>
      </c>
      <c r="AV4061" s="14" t="s">
        <v>78</v>
      </c>
      <c r="AW4061" s="14" t="s">
        <v>32</v>
      </c>
      <c r="AX4061" s="14" t="s">
        <v>69</v>
      </c>
      <c r="AY4061" s="254" t="s">
        <v>238</v>
      </c>
    </row>
    <row r="4062" s="14" customFormat="1">
      <c r="A4062" s="14"/>
      <c r="B4062" s="244"/>
      <c r="C4062" s="245"/>
      <c r="D4062" s="227" t="s">
        <v>248</v>
      </c>
      <c r="E4062" s="246" t="s">
        <v>19</v>
      </c>
      <c r="F4062" s="247" t="s">
        <v>3399</v>
      </c>
      <c r="G4062" s="245"/>
      <c r="H4062" s="248">
        <v>12.417999999999999</v>
      </c>
      <c r="I4062" s="249"/>
      <c r="J4062" s="245"/>
      <c r="K4062" s="245"/>
      <c r="L4062" s="250"/>
      <c r="M4062" s="251"/>
      <c r="N4062" s="252"/>
      <c r="O4062" s="252"/>
      <c r="P4062" s="252"/>
      <c r="Q4062" s="252"/>
      <c r="R4062" s="252"/>
      <c r="S4062" s="252"/>
      <c r="T4062" s="253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4" t="s">
        <v>248</v>
      </c>
      <c r="AU4062" s="254" t="s">
        <v>78</v>
      </c>
      <c r="AV4062" s="14" t="s">
        <v>78</v>
      </c>
      <c r="AW4062" s="14" t="s">
        <v>32</v>
      </c>
      <c r="AX4062" s="14" t="s">
        <v>69</v>
      </c>
      <c r="AY4062" s="254" t="s">
        <v>238</v>
      </c>
    </row>
    <row r="4063" s="16" customFormat="1">
      <c r="A4063" s="16"/>
      <c r="B4063" s="266"/>
      <c r="C4063" s="267"/>
      <c r="D4063" s="227" t="s">
        <v>248</v>
      </c>
      <c r="E4063" s="268" t="s">
        <v>19</v>
      </c>
      <c r="F4063" s="269" t="s">
        <v>550</v>
      </c>
      <c r="G4063" s="267"/>
      <c r="H4063" s="270">
        <v>27.038</v>
      </c>
      <c r="I4063" s="271"/>
      <c r="J4063" s="267"/>
      <c r="K4063" s="267"/>
      <c r="L4063" s="272"/>
      <c r="M4063" s="273"/>
      <c r="N4063" s="274"/>
      <c r="O4063" s="274"/>
      <c r="P4063" s="274"/>
      <c r="Q4063" s="274"/>
      <c r="R4063" s="274"/>
      <c r="S4063" s="274"/>
      <c r="T4063" s="275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T4063" s="276" t="s">
        <v>248</v>
      </c>
      <c r="AU4063" s="276" t="s">
        <v>78</v>
      </c>
      <c r="AV4063" s="16" t="s">
        <v>109</v>
      </c>
      <c r="AW4063" s="16" t="s">
        <v>32</v>
      </c>
      <c r="AX4063" s="16" t="s">
        <v>69</v>
      </c>
      <c r="AY4063" s="276" t="s">
        <v>238</v>
      </c>
    </row>
    <row r="4064" s="13" customFormat="1">
      <c r="A4064" s="13"/>
      <c r="B4064" s="234"/>
      <c r="C4064" s="235"/>
      <c r="D4064" s="227" t="s">
        <v>248</v>
      </c>
      <c r="E4064" s="236" t="s">
        <v>19</v>
      </c>
      <c r="F4064" s="237" t="s">
        <v>321</v>
      </c>
      <c r="G4064" s="235"/>
      <c r="H4064" s="236" t="s">
        <v>19</v>
      </c>
      <c r="I4064" s="238"/>
      <c r="J4064" s="235"/>
      <c r="K4064" s="235"/>
      <c r="L4064" s="239"/>
      <c r="M4064" s="240"/>
      <c r="N4064" s="241"/>
      <c r="O4064" s="241"/>
      <c r="P4064" s="241"/>
      <c r="Q4064" s="241"/>
      <c r="R4064" s="241"/>
      <c r="S4064" s="241"/>
      <c r="T4064" s="242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3" t="s">
        <v>248</v>
      </c>
      <c r="AU4064" s="243" t="s">
        <v>78</v>
      </c>
      <c r="AV4064" s="13" t="s">
        <v>76</v>
      </c>
      <c r="AW4064" s="13" t="s">
        <v>32</v>
      </c>
      <c r="AX4064" s="13" t="s">
        <v>69</v>
      </c>
      <c r="AY4064" s="243" t="s">
        <v>238</v>
      </c>
    </row>
    <row r="4065" s="13" customFormat="1">
      <c r="A4065" s="13"/>
      <c r="B4065" s="234"/>
      <c r="C4065" s="235"/>
      <c r="D4065" s="227" t="s">
        <v>248</v>
      </c>
      <c r="E4065" s="236" t="s">
        <v>19</v>
      </c>
      <c r="F4065" s="237" t="s">
        <v>3400</v>
      </c>
      <c r="G4065" s="235"/>
      <c r="H4065" s="236" t="s">
        <v>19</v>
      </c>
      <c r="I4065" s="238"/>
      <c r="J4065" s="235"/>
      <c r="K4065" s="235"/>
      <c r="L4065" s="239"/>
      <c r="M4065" s="240"/>
      <c r="N4065" s="241"/>
      <c r="O4065" s="241"/>
      <c r="P4065" s="241"/>
      <c r="Q4065" s="241"/>
      <c r="R4065" s="241"/>
      <c r="S4065" s="241"/>
      <c r="T4065" s="242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3" t="s">
        <v>248</v>
      </c>
      <c r="AU4065" s="243" t="s">
        <v>78</v>
      </c>
      <c r="AV4065" s="13" t="s">
        <v>76</v>
      </c>
      <c r="AW4065" s="13" t="s">
        <v>32</v>
      </c>
      <c r="AX4065" s="13" t="s">
        <v>69</v>
      </c>
      <c r="AY4065" s="243" t="s">
        <v>238</v>
      </c>
    </row>
    <row r="4066" s="14" customFormat="1">
      <c r="A4066" s="14"/>
      <c r="B4066" s="244"/>
      <c r="C4066" s="245"/>
      <c r="D4066" s="227" t="s">
        <v>248</v>
      </c>
      <c r="E4066" s="246" t="s">
        <v>19</v>
      </c>
      <c r="F4066" s="247" t="s">
        <v>3401</v>
      </c>
      <c r="G4066" s="245"/>
      <c r="H4066" s="248">
        <v>138</v>
      </c>
      <c r="I4066" s="249"/>
      <c r="J4066" s="245"/>
      <c r="K4066" s="245"/>
      <c r="L4066" s="250"/>
      <c r="M4066" s="251"/>
      <c r="N4066" s="252"/>
      <c r="O4066" s="252"/>
      <c r="P4066" s="252"/>
      <c r="Q4066" s="252"/>
      <c r="R4066" s="252"/>
      <c r="S4066" s="252"/>
      <c r="T4066" s="253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4" t="s">
        <v>248</v>
      </c>
      <c r="AU4066" s="254" t="s">
        <v>78</v>
      </c>
      <c r="AV4066" s="14" t="s">
        <v>78</v>
      </c>
      <c r="AW4066" s="14" t="s">
        <v>32</v>
      </c>
      <c r="AX4066" s="14" t="s">
        <v>69</v>
      </c>
      <c r="AY4066" s="254" t="s">
        <v>238</v>
      </c>
    </row>
    <row r="4067" s="16" customFormat="1">
      <c r="A4067" s="16"/>
      <c r="B4067" s="266"/>
      <c r="C4067" s="267"/>
      <c r="D4067" s="227" t="s">
        <v>248</v>
      </c>
      <c r="E4067" s="268" t="s">
        <v>19</v>
      </c>
      <c r="F4067" s="269" t="s">
        <v>561</v>
      </c>
      <c r="G4067" s="267"/>
      <c r="H4067" s="270">
        <v>138</v>
      </c>
      <c r="I4067" s="271"/>
      <c r="J4067" s="267"/>
      <c r="K4067" s="267"/>
      <c r="L4067" s="272"/>
      <c r="M4067" s="273"/>
      <c r="N4067" s="274"/>
      <c r="O4067" s="274"/>
      <c r="P4067" s="274"/>
      <c r="Q4067" s="274"/>
      <c r="R4067" s="274"/>
      <c r="S4067" s="274"/>
      <c r="T4067" s="275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T4067" s="276" t="s">
        <v>248</v>
      </c>
      <c r="AU4067" s="276" t="s">
        <v>78</v>
      </c>
      <c r="AV4067" s="16" t="s">
        <v>109</v>
      </c>
      <c r="AW4067" s="16" t="s">
        <v>32</v>
      </c>
      <c r="AX4067" s="16" t="s">
        <v>69</v>
      </c>
      <c r="AY4067" s="276" t="s">
        <v>238</v>
      </c>
    </row>
    <row r="4068" s="15" customFormat="1">
      <c r="A4068" s="15"/>
      <c r="B4068" s="255"/>
      <c r="C4068" s="256"/>
      <c r="D4068" s="227" t="s">
        <v>248</v>
      </c>
      <c r="E4068" s="257" t="s">
        <v>19</v>
      </c>
      <c r="F4068" s="258" t="s">
        <v>253</v>
      </c>
      <c r="G4068" s="256"/>
      <c r="H4068" s="259">
        <v>271.90199999999999</v>
      </c>
      <c r="I4068" s="260"/>
      <c r="J4068" s="256"/>
      <c r="K4068" s="256"/>
      <c r="L4068" s="261"/>
      <c r="M4068" s="262"/>
      <c r="N4068" s="263"/>
      <c r="O4068" s="263"/>
      <c r="P4068" s="263"/>
      <c r="Q4068" s="263"/>
      <c r="R4068" s="263"/>
      <c r="S4068" s="263"/>
      <c r="T4068" s="264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/>
      <c r="AT4068" s="265" t="s">
        <v>248</v>
      </c>
      <c r="AU4068" s="265" t="s">
        <v>78</v>
      </c>
      <c r="AV4068" s="15" t="s">
        <v>244</v>
      </c>
      <c r="AW4068" s="15" t="s">
        <v>32</v>
      </c>
      <c r="AX4068" s="15" t="s">
        <v>76</v>
      </c>
      <c r="AY4068" s="265" t="s">
        <v>238</v>
      </c>
    </row>
    <row r="4069" s="2" customFormat="1" ht="21.75" customHeight="1">
      <c r="A4069" s="39"/>
      <c r="B4069" s="40"/>
      <c r="C4069" s="214" t="s">
        <v>3402</v>
      </c>
      <c r="D4069" s="214" t="s">
        <v>240</v>
      </c>
      <c r="E4069" s="215" t="s">
        <v>3403</v>
      </c>
      <c r="F4069" s="216" t="s">
        <v>3404</v>
      </c>
      <c r="G4069" s="217" t="s">
        <v>107</v>
      </c>
      <c r="H4069" s="218">
        <v>9.5999999999999996</v>
      </c>
      <c r="I4069" s="219"/>
      <c r="J4069" s="220">
        <f>ROUND(I4069*H4069,2)</f>
        <v>0</v>
      </c>
      <c r="K4069" s="216" t="s">
        <v>581</v>
      </c>
      <c r="L4069" s="45"/>
      <c r="M4069" s="221" t="s">
        <v>19</v>
      </c>
      <c r="N4069" s="222" t="s">
        <v>40</v>
      </c>
      <c r="O4069" s="85"/>
      <c r="P4069" s="223">
        <f>O4069*H4069</f>
        <v>0</v>
      </c>
      <c r="Q4069" s="223">
        <v>0.00050000000000000001</v>
      </c>
      <c r="R4069" s="223">
        <f>Q4069*H4069</f>
        <v>0.0047999999999999996</v>
      </c>
      <c r="S4069" s="223">
        <v>0</v>
      </c>
      <c r="T4069" s="224">
        <f>S4069*H4069</f>
        <v>0</v>
      </c>
      <c r="U4069" s="39"/>
      <c r="V4069" s="39"/>
      <c r="W4069" s="39"/>
      <c r="X4069" s="39"/>
      <c r="Y4069" s="39"/>
      <c r="Z4069" s="39"/>
      <c r="AA4069" s="39"/>
      <c r="AB4069" s="39"/>
      <c r="AC4069" s="39"/>
      <c r="AD4069" s="39"/>
      <c r="AE4069" s="39"/>
      <c r="AR4069" s="225" t="s">
        <v>295</v>
      </c>
      <c r="AT4069" s="225" t="s">
        <v>240</v>
      </c>
      <c r="AU4069" s="225" t="s">
        <v>78</v>
      </c>
      <c r="AY4069" s="18" t="s">
        <v>238</v>
      </c>
      <c r="BE4069" s="226">
        <f>IF(N4069="základní",J4069,0)</f>
        <v>0</v>
      </c>
      <c r="BF4069" s="226">
        <f>IF(N4069="snížená",J4069,0)</f>
        <v>0</v>
      </c>
      <c r="BG4069" s="226">
        <f>IF(N4069="zákl. přenesená",J4069,0)</f>
        <v>0</v>
      </c>
      <c r="BH4069" s="226">
        <f>IF(N4069="sníž. přenesená",J4069,0)</f>
        <v>0</v>
      </c>
      <c r="BI4069" s="226">
        <f>IF(N4069="nulová",J4069,0)</f>
        <v>0</v>
      </c>
      <c r="BJ4069" s="18" t="s">
        <v>76</v>
      </c>
      <c r="BK4069" s="226">
        <f>ROUND(I4069*H4069,2)</f>
        <v>0</v>
      </c>
      <c r="BL4069" s="18" t="s">
        <v>295</v>
      </c>
      <c r="BM4069" s="225" t="s">
        <v>3405</v>
      </c>
    </row>
    <row r="4070" s="2" customFormat="1">
      <c r="A4070" s="39"/>
      <c r="B4070" s="40"/>
      <c r="C4070" s="41"/>
      <c r="D4070" s="227" t="s">
        <v>245</v>
      </c>
      <c r="E4070" s="41"/>
      <c r="F4070" s="228" t="s">
        <v>3404</v>
      </c>
      <c r="G4070" s="41"/>
      <c r="H4070" s="41"/>
      <c r="I4070" s="229"/>
      <c r="J4070" s="41"/>
      <c r="K4070" s="41"/>
      <c r="L4070" s="45"/>
      <c r="M4070" s="230"/>
      <c r="N4070" s="231"/>
      <c r="O4070" s="85"/>
      <c r="P4070" s="85"/>
      <c r="Q4070" s="85"/>
      <c r="R4070" s="85"/>
      <c r="S4070" s="85"/>
      <c r="T4070" s="86"/>
      <c r="U4070" s="39"/>
      <c r="V4070" s="39"/>
      <c r="W4070" s="39"/>
      <c r="X4070" s="39"/>
      <c r="Y4070" s="39"/>
      <c r="Z4070" s="39"/>
      <c r="AA4070" s="39"/>
      <c r="AB4070" s="39"/>
      <c r="AC4070" s="39"/>
      <c r="AD4070" s="39"/>
      <c r="AE4070" s="39"/>
      <c r="AT4070" s="18" t="s">
        <v>245</v>
      </c>
      <c r="AU4070" s="18" t="s">
        <v>78</v>
      </c>
    </row>
    <row r="4071" s="13" customFormat="1">
      <c r="A4071" s="13"/>
      <c r="B4071" s="234"/>
      <c r="C4071" s="235"/>
      <c r="D4071" s="227" t="s">
        <v>248</v>
      </c>
      <c r="E4071" s="236" t="s">
        <v>19</v>
      </c>
      <c r="F4071" s="237" t="s">
        <v>321</v>
      </c>
      <c r="G4071" s="235"/>
      <c r="H4071" s="236" t="s">
        <v>19</v>
      </c>
      <c r="I4071" s="238"/>
      <c r="J4071" s="235"/>
      <c r="K4071" s="235"/>
      <c r="L4071" s="239"/>
      <c r="M4071" s="240"/>
      <c r="N4071" s="241"/>
      <c r="O4071" s="241"/>
      <c r="P4071" s="241"/>
      <c r="Q4071" s="241"/>
      <c r="R4071" s="241"/>
      <c r="S4071" s="241"/>
      <c r="T4071" s="242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3" t="s">
        <v>248</v>
      </c>
      <c r="AU4071" s="243" t="s">
        <v>78</v>
      </c>
      <c r="AV4071" s="13" t="s">
        <v>76</v>
      </c>
      <c r="AW4071" s="13" t="s">
        <v>32</v>
      </c>
      <c r="AX4071" s="13" t="s">
        <v>69</v>
      </c>
      <c r="AY4071" s="243" t="s">
        <v>238</v>
      </c>
    </row>
    <row r="4072" s="13" customFormat="1">
      <c r="A4072" s="13"/>
      <c r="B4072" s="234"/>
      <c r="C4072" s="235"/>
      <c r="D4072" s="227" t="s">
        <v>248</v>
      </c>
      <c r="E4072" s="236" t="s">
        <v>19</v>
      </c>
      <c r="F4072" s="237" t="s">
        <v>3406</v>
      </c>
      <c r="G4072" s="235"/>
      <c r="H4072" s="236" t="s">
        <v>19</v>
      </c>
      <c r="I4072" s="238"/>
      <c r="J4072" s="235"/>
      <c r="K4072" s="235"/>
      <c r="L4072" s="239"/>
      <c r="M4072" s="240"/>
      <c r="N4072" s="241"/>
      <c r="O4072" s="241"/>
      <c r="P4072" s="241"/>
      <c r="Q4072" s="241"/>
      <c r="R4072" s="241"/>
      <c r="S4072" s="241"/>
      <c r="T4072" s="242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3" t="s">
        <v>248</v>
      </c>
      <c r="AU4072" s="243" t="s">
        <v>78</v>
      </c>
      <c r="AV4072" s="13" t="s">
        <v>76</v>
      </c>
      <c r="AW4072" s="13" t="s">
        <v>32</v>
      </c>
      <c r="AX4072" s="13" t="s">
        <v>69</v>
      </c>
      <c r="AY4072" s="243" t="s">
        <v>238</v>
      </c>
    </row>
    <row r="4073" s="14" customFormat="1">
      <c r="A4073" s="14"/>
      <c r="B4073" s="244"/>
      <c r="C4073" s="245"/>
      <c r="D4073" s="227" t="s">
        <v>248</v>
      </c>
      <c r="E4073" s="246" t="s">
        <v>19</v>
      </c>
      <c r="F4073" s="247" t="s">
        <v>3407</v>
      </c>
      <c r="G4073" s="245"/>
      <c r="H4073" s="248">
        <v>9.5999999999999996</v>
      </c>
      <c r="I4073" s="249"/>
      <c r="J4073" s="245"/>
      <c r="K4073" s="245"/>
      <c r="L4073" s="250"/>
      <c r="M4073" s="251"/>
      <c r="N4073" s="252"/>
      <c r="O4073" s="252"/>
      <c r="P4073" s="252"/>
      <c r="Q4073" s="252"/>
      <c r="R4073" s="252"/>
      <c r="S4073" s="252"/>
      <c r="T4073" s="253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4" t="s">
        <v>248</v>
      </c>
      <c r="AU4073" s="254" t="s">
        <v>78</v>
      </c>
      <c r="AV4073" s="14" t="s">
        <v>78</v>
      </c>
      <c r="AW4073" s="14" t="s">
        <v>32</v>
      </c>
      <c r="AX4073" s="14" t="s">
        <v>69</v>
      </c>
      <c r="AY4073" s="254" t="s">
        <v>238</v>
      </c>
    </row>
    <row r="4074" s="16" customFormat="1">
      <c r="A4074" s="16"/>
      <c r="B4074" s="266"/>
      <c r="C4074" s="267"/>
      <c r="D4074" s="227" t="s">
        <v>248</v>
      </c>
      <c r="E4074" s="268" t="s">
        <v>19</v>
      </c>
      <c r="F4074" s="269" t="s">
        <v>561</v>
      </c>
      <c r="G4074" s="267"/>
      <c r="H4074" s="270">
        <v>9.5999999999999996</v>
      </c>
      <c r="I4074" s="271"/>
      <c r="J4074" s="267"/>
      <c r="K4074" s="267"/>
      <c r="L4074" s="272"/>
      <c r="M4074" s="273"/>
      <c r="N4074" s="274"/>
      <c r="O4074" s="274"/>
      <c r="P4074" s="274"/>
      <c r="Q4074" s="274"/>
      <c r="R4074" s="274"/>
      <c r="S4074" s="274"/>
      <c r="T4074" s="275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T4074" s="276" t="s">
        <v>248</v>
      </c>
      <c r="AU4074" s="276" t="s">
        <v>78</v>
      </c>
      <c r="AV4074" s="16" t="s">
        <v>109</v>
      </c>
      <c r="AW4074" s="16" t="s">
        <v>32</v>
      </c>
      <c r="AX4074" s="16" t="s">
        <v>69</v>
      </c>
      <c r="AY4074" s="276" t="s">
        <v>238</v>
      </c>
    </row>
    <row r="4075" s="15" customFormat="1">
      <c r="A4075" s="15"/>
      <c r="B4075" s="255"/>
      <c r="C4075" s="256"/>
      <c r="D4075" s="227" t="s">
        <v>248</v>
      </c>
      <c r="E4075" s="257" t="s">
        <v>19</v>
      </c>
      <c r="F4075" s="258" t="s">
        <v>253</v>
      </c>
      <c r="G4075" s="256"/>
      <c r="H4075" s="259">
        <v>9.5999999999999996</v>
      </c>
      <c r="I4075" s="260"/>
      <c r="J4075" s="256"/>
      <c r="K4075" s="256"/>
      <c r="L4075" s="261"/>
      <c r="M4075" s="262"/>
      <c r="N4075" s="263"/>
      <c r="O4075" s="263"/>
      <c r="P4075" s="263"/>
      <c r="Q4075" s="263"/>
      <c r="R4075" s="263"/>
      <c r="S4075" s="263"/>
      <c r="T4075" s="264"/>
      <c r="U4075" s="15"/>
      <c r="V4075" s="15"/>
      <c r="W4075" s="15"/>
      <c r="X4075" s="15"/>
      <c r="Y4075" s="15"/>
      <c r="Z4075" s="15"/>
      <c r="AA4075" s="15"/>
      <c r="AB4075" s="15"/>
      <c r="AC4075" s="15"/>
      <c r="AD4075" s="15"/>
      <c r="AE4075" s="15"/>
      <c r="AT4075" s="265" t="s">
        <v>248</v>
      </c>
      <c r="AU4075" s="265" t="s">
        <v>78</v>
      </c>
      <c r="AV4075" s="15" t="s">
        <v>244</v>
      </c>
      <c r="AW4075" s="15" t="s">
        <v>32</v>
      </c>
      <c r="AX4075" s="15" t="s">
        <v>76</v>
      </c>
      <c r="AY4075" s="265" t="s">
        <v>238</v>
      </c>
    </row>
    <row r="4076" s="2" customFormat="1" ht="16.5" customHeight="1">
      <c r="A4076" s="39"/>
      <c r="B4076" s="40"/>
      <c r="C4076" s="214" t="s">
        <v>2687</v>
      </c>
      <c r="D4076" s="214" t="s">
        <v>240</v>
      </c>
      <c r="E4076" s="215" t="s">
        <v>3408</v>
      </c>
      <c r="F4076" s="216" t="s">
        <v>3409</v>
      </c>
      <c r="G4076" s="217" t="s">
        <v>107</v>
      </c>
      <c r="H4076" s="218">
        <v>353.702</v>
      </c>
      <c r="I4076" s="219"/>
      <c r="J4076" s="220">
        <f>ROUND(I4076*H4076,2)</f>
        <v>0</v>
      </c>
      <c r="K4076" s="216" t="s">
        <v>243</v>
      </c>
      <c r="L4076" s="45"/>
      <c r="M4076" s="221" t="s">
        <v>19</v>
      </c>
      <c r="N4076" s="222" t="s">
        <v>40</v>
      </c>
      <c r="O4076" s="85"/>
      <c r="P4076" s="223">
        <f>O4076*H4076</f>
        <v>0</v>
      </c>
      <c r="Q4076" s="223">
        <v>3.0000000000000001E-05</v>
      </c>
      <c r="R4076" s="223">
        <f>Q4076*H4076</f>
        <v>0.01061106</v>
      </c>
      <c r="S4076" s="223">
        <v>0</v>
      </c>
      <c r="T4076" s="224">
        <f>S4076*H4076</f>
        <v>0</v>
      </c>
      <c r="U4076" s="39"/>
      <c r="V4076" s="39"/>
      <c r="W4076" s="39"/>
      <c r="X4076" s="39"/>
      <c r="Y4076" s="39"/>
      <c r="Z4076" s="39"/>
      <c r="AA4076" s="39"/>
      <c r="AB4076" s="39"/>
      <c r="AC4076" s="39"/>
      <c r="AD4076" s="39"/>
      <c r="AE4076" s="39"/>
      <c r="AR4076" s="225" t="s">
        <v>295</v>
      </c>
      <c r="AT4076" s="225" t="s">
        <v>240</v>
      </c>
      <c r="AU4076" s="225" t="s">
        <v>78</v>
      </c>
      <c r="AY4076" s="18" t="s">
        <v>238</v>
      </c>
      <c r="BE4076" s="226">
        <f>IF(N4076="základní",J4076,0)</f>
        <v>0</v>
      </c>
      <c r="BF4076" s="226">
        <f>IF(N4076="snížená",J4076,0)</f>
        <v>0</v>
      </c>
      <c r="BG4076" s="226">
        <f>IF(N4076="zákl. přenesená",J4076,0)</f>
        <v>0</v>
      </c>
      <c r="BH4076" s="226">
        <f>IF(N4076="sníž. přenesená",J4076,0)</f>
        <v>0</v>
      </c>
      <c r="BI4076" s="226">
        <f>IF(N4076="nulová",J4076,0)</f>
        <v>0</v>
      </c>
      <c r="BJ4076" s="18" t="s">
        <v>76</v>
      </c>
      <c r="BK4076" s="226">
        <f>ROUND(I4076*H4076,2)</f>
        <v>0</v>
      </c>
      <c r="BL4076" s="18" t="s">
        <v>295</v>
      </c>
      <c r="BM4076" s="225" t="s">
        <v>3410</v>
      </c>
    </row>
    <row r="4077" s="2" customFormat="1">
      <c r="A4077" s="39"/>
      <c r="B4077" s="40"/>
      <c r="C4077" s="41"/>
      <c r="D4077" s="227" t="s">
        <v>245</v>
      </c>
      <c r="E4077" s="41"/>
      <c r="F4077" s="228" t="s">
        <v>3409</v>
      </c>
      <c r="G4077" s="41"/>
      <c r="H4077" s="41"/>
      <c r="I4077" s="229"/>
      <c r="J4077" s="41"/>
      <c r="K4077" s="41"/>
      <c r="L4077" s="45"/>
      <c r="M4077" s="230"/>
      <c r="N4077" s="231"/>
      <c r="O4077" s="85"/>
      <c r="P4077" s="85"/>
      <c r="Q4077" s="85"/>
      <c r="R4077" s="85"/>
      <c r="S4077" s="85"/>
      <c r="T4077" s="86"/>
      <c r="U4077" s="39"/>
      <c r="V4077" s="39"/>
      <c r="W4077" s="39"/>
      <c r="X4077" s="39"/>
      <c r="Y4077" s="39"/>
      <c r="Z4077" s="39"/>
      <c r="AA4077" s="39"/>
      <c r="AB4077" s="39"/>
      <c r="AC4077" s="39"/>
      <c r="AD4077" s="39"/>
      <c r="AE4077" s="39"/>
      <c r="AT4077" s="18" t="s">
        <v>245</v>
      </c>
      <c r="AU4077" s="18" t="s">
        <v>78</v>
      </c>
    </row>
    <row r="4078" s="2" customFormat="1">
      <c r="A4078" s="39"/>
      <c r="B4078" s="40"/>
      <c r="C4078" s="41"/>
      <c r="D4078" s="232" t="s">
        <v>246</v>
      </c>
      <c r="E4078" s="41"/>
      <c r="F4078" s="233" t="s">
        <v>3411</v>
      </c>
      <c r="G4078" s="41"/>
      <c r="H4078" s="41"/>
      <c r="I4078" s="229"/>
      <c r="J4078" s="41"/>
      <c r="K4078" s="41"/>
      <c r="L4078" s="45"/>
      <c r="M4078" s="230"/>
      <c r="N4078" s="231"/>
      <c r="O4078" s="85"/>
      <c r="P4078" s="85"/>
      <c r="Q4078" s="85"/>
      <c r="R4078" s="85"/>
      <c r="S4078" s="85"/>
      <c r="T4078" s="86"/>
      <c r="U4078" s="39"/>
      <c r="V4078" s="39"/>
      <c r="W4078" s="39"/>
      <c r="X4078" s="39"/>
      <c r="Y4078" s="39"/>
      <c r="Z4078" s="39"/>
      <c r="AA4078" s="39"/>
      <c r="AB4078" s="39"/>
      <c r="AC4078" s="39"/>
      <c r="AD4078" s="39"/>
      <c r="AE4078" s="39"/>
      <c r="AT4078" s="18" t="s">
        <v>246</v>
      </c>
      <c r="AU4078" s="18" t="s">
        <v>78</v>
      </c>
    </row>
    <row r="4079" s="13" customFormat="1">
      <c r="A4079" s="13"/>
      <c r="B4079" s="234"/>
      <c r="C4079" s="235"/>
      <c r="D4079" s="227" t="s">
        <v>248</v>
      </c>
      <c r="E4079" s="236" t="s">
        <v>19</v>
      </c>
      <c r="F4079" s="237" t="s">
        <v>3412</v>
      </c>
      <c r="G4079" s="235"/>
      <c r="H4079" s="236" t="s">
        <v>19</v>
      </c>
      <c r="I4079" s="238"/>
      <c r="J4079" s="235"/>
      <c r="K4079" s="235"/>
      <c r="L4079" s="239"/>
      <c r="M4079" s="240"/>
      <c r="N4079" s="241"/>
      <c r="O4079" s="241"/>
      <c r="P4079" s="241"/>
      <c r="Q4079" s="241"/>
      <c r="R4079" s="241"/>
      <c r="S4079" s="241"/>
      <c r="T4079" s="242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3" t="s">
        <v>248</v>
      </c>
      <c r="AU4079" s="243" t="s">
        <v>78</v>
      </c>
      <c r="AV4079" s="13" t="s">
        <v>76</v>
      </c>
      <c r="AW4079" s="13" t="s">
        <v>32</v>
      </c>
      <c r="AX4079" s="13" t="s">
        <v>69</v>
      </c>
      <c r="AY4079" s="243" t="s">
        <v>238</v>
      </c>
    </row>
    <row r="4080" s="14" customFormat="1">
      <c r="A4080" s="14"/>
      <c r="B4080" s="244"/>
      <c r="C4080" s="245"/>
      <c r="D4080" s="227" t="s">
        <v>248</v>
      </c>
      <c r="E4080" s="246" t="s">
        <v>19</v>
      </c>
      <c r="F4080" s="247" t="s">
        <v>3413</v>
      </c>
      <c r="G4080" s="245"/>
      <c r="H4080" s="248">
        <v>133.90199999999999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248</v>
      </c>
      <c r="AU4080" s="254" t="s">
        <v>78</v>
      </c>
      <c r="AV4080" s="14" t="s">
        <v>78</v>
      </c>
      <c r="AW4080" s="14" t="s">
        <v>32</v>
      </c>
      <c r="AX4080" s="14" t="s">
        <v>69</v>
      </c>
      <c r="AY4080" s="254" t="s">
        <v>238</v>
      </c>
    </row>
    <row r="4081" s="13" customFormat="1">
      <c r="A4081" s="13"/>
      <c r="B4081" s="234"/>
      <c r="C4081" s="235"/>
      <c r="D4081" s="227" t="s">
        <v>248</v>
      </c>
      <c r="E4081" s="236" t="s">
        <v>19</v>
      </c>
      <c r="F4081" s="237" t="s">
        <v>3414</v>
      </c>
      <c r="G4081" s="235"/>
      <c r="H4081" s="236" t="s">
        <v>19</v>
      </c>
      <c r="I4081" s="238"/>
      <c r="J4081" s="235"/>
      <c r="K4081" s="235"/>
      <c r="L4081" s="239"/>
      <c r="M4081" s="240"/>
      <c r="N4081" s="241"/>
      <c r="O4081" s="241"/>
      <c r="P4081" s="241"/>
      <c r="Q4081" s="241"/>
      <c r="R4081" s="241"/>
      <c r="S4081" s="241"/>
      <c r="T4081" s="242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3" t="s">
        <v>248</v>
      </c>
      <c r="AU4081" s="243" t="s">
        <v>78</v>
      </c>
      <c r="AV4081" s="13" t="s">
        <v>76</v>
      </c>
      <c r="AW4081" s="13" t="s">
        <v>32</v>
      </c>
      <c r="AX4081" s="13" t="s">
        <v>69</v>
      </c>
      <c r="AY4081" s="243" t="s">
        <v>238</v>
      </c>
    </row>
    <row r="4082" s="14" customFormat="1">
      <c r="A4082" s="14"/>
      <c r="B4082" s="244"/>
      <c r="C4082" s="245"/>
      <c r="D4082" s="227" t="s">
        <v>248</v>
      </c>
      <c r="E4082" s="246" t="s">
        <v>19</v>
      </c>
      <c r="F4082" s="247" t="s">
        <v>3415</v>
      </c>
      <c r="G4082" s="245"/>
      <c r="H4082" s="248">
        <v>216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248</v>
      </c>
      <c r="AU4082" s="254" t="s">
        <v>78</v>
      </c>
      <c r="AV4082" s="14" t="s">
        <v>78</v>
      </c>
      <c r="AW4082" s="14" t="s">
        <v>32</v>
      </c>
      <c r="AX4082" s="14" t="s">
        <v>69</v>
      </c>
      <c r="AY4082" s="254" t="s">
        <v>238</v>
      </c>
    </row>
    <row r="4083" s="16" customFormat="1">
      <c r="A4083" s="16"/>
      <c r="B4083" s="266"/>
      <c r="C4083" s="267"/>
      <c r="D4083" s="227" t="s">
        <v>248</v>
      </c>
      <c r="E4083" s="268" t="s">
        <v>19</v>
      </c>
      <c r="F4083" s="269" t="s">
        <v>561</v>
      </c>
      <c r="G4083" s="267"/>
      <c r="H4083" s="270">
        <v>349.90199999999999</v>
      </c>
      <c r="I4083" s="271"/>
      <c r="J4083" s="267"/>
      <c r="K4083" s="267"/>
      <c r="L4083" s="272"/>
      <c r="M4083" s="273"/>
      <c r="N4083" s="274"/>
      <c r="O4083" s="274"/>
      <c r="P4083" s="274"/>
      <c r="Q4083" s="274"/>
      <c r="R4083" s="274"/>
      <c r="S4083" s="274"/>
      <c r="T4083" s="275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T4083" s="276" t="s">
        <v>248</v>
      </c>
      <c r="AU4083" s="276" t="s">
        <v>78</v>
      </c>
      <c r="AV4083" s="16" t="s">
        <v>109</v>
      </c>
      <c r="AW4083" s="16" t="s">
        <v>32</v>
      </c>
      <c r="AX4083" s="16" t="s">
        <v>69</v>
      </c>
      <c r="AY4083" s="276" t="s">
        <v>238</v>
      </c>
    </row>
    <row r="4084" s="13" customFormat="1">
      <c r="A4084" s="13"/>
      <c r="B4084" s="234"/>
      <c r="C4084" s="235"/>
      <c r="D4084" s="227" t="s">
        <v>248</v>
      </c>
      <c r="E4084" s="236" t="s">
        <v>19</v>
      </c>
      <c r="F4084" s="237" t="s">
        <v>321</v>
      </c>
      <c r="G4084" s="235"/>
      <c r="H4084" s="236" t="s">
        <v>19</v>
      </c>
      <c r="I4084" s="238"/>
      <c r="J4084" s="235"/>
      <c r="K4084" s="235"/>
      <c r="L4084" s="239"/>
      <c r="M4084" s="240"/>
      <c r="N4084" s="241"/>
      <c r="O4084" s="241"/>
      <c r="P4084" s="241"/>
      <c r="Q4084" s="241"/>
      <c r="R4084" s="241"/>
      <c r="S4084" s="241"/>
      <c r="T4084" s="242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3" t="s">
        <v>248</v>
      </c>
      <c r="AU4084" s="243" t="s">
        <v>78</v>
      </c>
      <c r="AV4084" s="13" t="s">
        <v>76</v>
      </c>
      <c r="AW4084" s="13" t="s">
        <v>32</v>
      </c>
      <c r="AX4084" s="13" t="s">
        <v>69</v>
      </c>
      <c r="AY4084" s="243" t="s">
        <v>238</v>
      </c>
    </row>
    <row r="4085" s="14" customFormat="1">
      <c r="A4085" s="14"/>
      <c r="B4085" s="244"/>
      <c r="C4085" s="245"/>
      <c r="D4085" s="227" t="s">
        <v>248</v>
      </c>
      <c r="E4085" s="246" t="s">
        <v>19</v>
      </c>
      <c r="F4085" s="247" t="s">
        <v>3416</v>
      </c>
      <c r="G4085" s="245"/>
      <c r="H4085" s="248">
        <v>3.7999999999999998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248</v>
      </c>
      <c r="AU4085" s="254" t="s">
        <v>78</v>
      </c>
      <c r="AV4085" s="14" t="s">
        <v>78</v>
      </c>
      <c r="AW4085" s="14" t="s">
        <v>32</v>
      </c>
      <c r="AX4085" s="14" t="s">
        <v>69</v>
      </c>
      <c r="AY4085" s="254" t="s">
        <v>238</v>
      </c>
    </row>
    <row r="4086" s="16" customFormat="1">
      <c r="A4086" s="16"/>
      <c r="B4086" s="266"/>
      <c r="C4086" s="267"/>
      <c r="D4086" s="227" t="s">
        <v>248</v>
      </c>
      <c r="E4086" s="268" t="s">
        <v>19</v>
      </c>
      <c r="F4086" s="269" t="s">
        <v>561</v>
      </c>
      <c r="G4086" s="267"/>
      <c r="H4086" s="270">
        <v>3.7999999999999998</v>
      </c>
      <c r="I4086" s="271"/>
      <c r="J4086" s="267"/>
      <c r="K4086" s="267"/>
      <c r="L4086" s="272"/>
      <c r="M4086" s="273"/>
      <c r="N4086" s="274"/>
      <c r="O4086" s="274"/>
      <c r="P4086" s="274"/>
      <c r="Q4086" s="274"/>
      <c r="R4086" s="274"/>
      <c r="S4086" s="274"/>
      <c r="T4086" s="275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T4086" s="276" t="s">
        <v>248</v>
      </c>
      <c r="AU4086" s="276" t="s">
        <v>78</v>
      </c>
      <c r="AV4086" s="16" t="s">
        <v>109</v>
      </c>
      <c r="AW4086" s="16" t="s">
        <v>32</v>
      </c>
      <c r="AX4086" s="16" t="s">
        <v>69</v>
      </c>
      <c r="AY4086" s="276" t="s">
        <v>238</v>
      </c>
    </row>
    <row r="4087" s="15" customFormat="1">
      <c r="A4087" s="15"/>
      <c r="B4087" s="255"/>
      <c r="C4087" s="256"/>
      <c r="D4087" s="227" t="s">
        <v>248</v>
      </c>
      <c r="E4087" s="257" t="s">
        <v>19</v>
      </c>
      <c r="F4087" s="258" t="s">
        <v>253</v>
      </c>
      <c r="G4087" s="256"/>
      <c r="H4087" s="259">
        <v>353.702</v>
      </c>
      <c r="I4087" s="260"/>
      <c r="J4087" s="256"/>
      <c r="K4087" s="256"/>
      <c r="L4087" s="261"/>
      <c r="M4087" s="262"/>
      <c r="N4087" s="263"/>
      <c r="O4087" s="263"/>
      <c r="P4087" s="263"/>
      <c r="Q4087" s="263"/>
      <c r="R4087" s="263"/>
      <c r="S4087" s="263"/>
      <c r="T4087" s="264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T4087" s="265" t="s">
        <v>248</v>
      </c>
      <c r="AU4087" s="265" t="s">
        <v>78</v>
      </c>
      <c r="AV4087" s="15" t="s">
        <v>244</v>
      </c>
      <c r="AW4087" s="15" t="s">
        <v>32</v>
      </c>
      <c r="AX4087" s="15" t="s">
        <v>76</v>
      </c>
      <c r="AY4087" s="265" t="s">
        <v>238</v>
      </c>
    </row>
    <row r="4088" s="2" customFormat="1" ht="21.75" customHeight="1">
      <c r="A4088" s="39"/>
      <c r="B4088" s="40"/>
      <c r="C4088" s="214" t="s">
        <v>3417</v>
      </c>
      <c r="D4088" s="214" t="s">
        <v>240</v>
      </c>
      <c r="E4088" s="215" t="s">
        <v>3418</v>
      </c>
      <c r="F4088" s="216" t="s">
        <v>3419</v>
      </c>
      <c r="G4088" s="217" t="s">
        <v>107</v>
      </c>
      <c r="H4088" s="218">
        <v>216</v>
      </c>
      <c r="I4088" s="219"/>
      <c r="J4088" s="220">
        <f>ROUND(I4088*H4088,2)</f>
        <v>0</v>
      </c>
      <c r="K4088" s="216" t="s">
        <v>243</v>
      </c>
      <c r="L4088" s="45"/>
      <c r="M4088" s="221" t="s">
        <v>19</v>
      </c>
      <c r="N4088" s="222" t="s">
        <v>40</v>
      </c>
      <c r="O4088" s="85"/>
      <c r="P4088" s="223">
        <f>O4088*H4088</f>
        <v>0</v>
      </c>
      <c r="Q4088" s="223">
        <v>2.0000000000000002E-05</v>
      </c>
      <c r="R4088" s="223">
        <f>Q4088*H4088</f>
        <v>0.0043200000000000001</v>
      </c>
      <c r="S4088" s="223">
        <v>0</v>
      </c>
      <c r="T4088" s="224">
        <f>S4088*H4088</f>
        <v>0</v>
      </c>
      <c r="U4088" s="39"/>
      <c r="V4088" s="39"/>
      <c r="W4088" s="39"/>
      <c r="X4088" s="39"/>
      <c r="Y4088" s="39"/>
      <c r="Z4088" s="39"/>
      <c r="AA4088" s="39"/>
      <c r="AB4088" s="39"/>
      <c r="AC4088" s="39"/>
      <c r="AD4088" s="39"/>
      <c r="AE4088" s="39"/>
      <c r="AR4088" s="225" t="s">
        <v>295</v>
      </c>
      <c r="AT4088" s="225" t="s">
        <v>240</v>
      </c>
      <c r="AU4088" s="225" t="s">
        <v>78</v>
      </c>
      <c r="AY4088" s="18" t="s">
        <v>238</v>
      </c>
      <c r="BE4088" s="226">
        <f>IF(N4088="základní",J4088,0)</f>
        <v>0</v>
      </c>
      <c r="BF4088" s="226">
        <f>IF(N4088="snížená",J4088,0)</f>
        <v>0</v>
      </c>
      <c r="BG4088" s="226">
        <f>IF(N4088="zákl. přenesená",J4088,0)</f>
        <v>0</v>
      </c>
      <c r="BH4088" s="226">
        <f>IF(N4088="sníž. přenesená",J4088,0)</f>
        <v>0</v>
      </c>
      <c r="BI4088" s="226">
        <f>IF(N4088="nulová",J4088,0)</f>
        <v>0</v>
      </c>
      <c r="BJ4088" s="18" t="s">
        <v>76</v>
      </c>
      <c r="BK4088" s="226">
        <f>ROUND(I4088*H4088,2)</f>
        <v>0</v>
      </c>
      <c r="BL4088" s="18" t="s">
        <v>295</v>
      </c>
      <c r="BM4088" s="225" t="s">
        <v>3420</v>
      </c>
    </row>
    <row r="4089" s="2" customFormat="1">
      <c r="A4089" s="39"/>
      <c r="B4089" s="40"/>
      <c r="C4089" s="41"/>
      <c r="D4089" s="227" t="s">
        <v>245</v>
      </c>
      <c r="E4089" s="41"/>
      <c r="F4089" s="228" t="s">
        <v>3419</v>
      </c>
      <c r="G4089" s="41"/>
      <c r="H4089" s="41"/>
      <c r="I4089" s="229"/>
      <c r="J4089" s="41"/>
      <c r="K4089" s="41"/>
      <c r="L4089" s="45"/>
      <c r="M4089" s="230"/>
      <c r="N4089" s="231"/>
      <c r="O4089" s="85"/>
      <c r="P4089" s="85"/>
      <c r="Q4089" s="85"/>
      <c r="R4089" s="85"/>
      <c r="S4089" s="85"/>
      <c r="T4089" s="86"/>
      <c r="U4089" s="39"/>
      <c r="V4089" s="39"/>
      <c r="W4089" s="39"/>
      <c r="X4089" s="39"/>
      <c r="Y4089" s="39"/>
      <c r="Z4089" s="39"/>
      <c r="AA4089" s="39"/>
      <c r="AB4089" s="39"/>
      <c r="AC4089" s="39"/>
      <c r="AD4089" s="39"/>
      <c r="AE4089" s="39"/>
      <c r="AT4089" s="18" t="s">
        <v>245</v>
      </c>
      <c r="AU4089" s="18" t="s">
        <v>78</v>
      </c>
    </row>
    <row r="4090" s="2" customFormat="1">
      <c r="A4090" s="39"/>
      <c r="B4090" s="40"/>
      <c r="C4090" s="41"/>
      <c r="D4090" s="232" t="s">
        <v>246</v>
      </c>
      <c r="E4090" s="41"/>
      <c r="F4090" s="233" t="s">
        <v>3421</v>
      </c>
      <c r="G4090" s="41"/>
      <c r="H4090" s="41"/>
      <c r="I4090" s="229"/>
      <c r="J4090" s="41"/>
      <c r="K4090" s="41"/>
      <c r="L4090" s="45"/>
      <c r="M4090" s="230"/>
      <c r="N4090" s="231"/>
      <c r="O4090" s="85"/>
      <c r="P4090" s="85"/>
      <c r="Q4090" s="85"/>
      <c r="R4090" s="85"/>
      <c r="S4090" s="85"/>
      <c r="T4090" s="86"/>
      <c r="U4090" s="39"/>
      <c r="V4090" s="39"/>
      <c r="W4090" s="39"/>
      <c r="X4090" s="39"/>
      <c r="Y4090" s="39"/>
      <c r="Z4090" s="39"/>
      <c r="AA4090" s="39"/>
      <c r="AB4090" s="39"/>
      <c r="AC4090" s="39"/>
      <c r="AD4090" s="39"/>
      <c r="AE4090" s="39"/>
      <c r="AT4090" s="18" t="s">
        <v>246</v>
      </c>
      <c r="AU4090" s="18" t="s">
        <v>78</v>
      </c>
    </row>
    <row r="4091" s="13" customFormat="1">
      <c r="A4091" s="13"/>
      <c r="B4091" s="234"/>
      <c r="C4091" s="235"/>
      <c r="D4091" s="227" t="s">
        <v>248</v>
      </c>
      <c r="E4091" s="236" t="s">
        <v>19</v>
      </c>
      <c r="F4091" s="237" t="s">
        <v>341</v>
      </c>
      <c r="G4091" s="235"/>
      <c r="H4091" s="236" t="s">
        <v>19</v>
      </c>
      <c r="I4091" s="238"/>
      <c r="J4091" s="235"/>
      <c r="K4091" s="235"/>
      <c r="L4091" s="239"/>
      <c r="M4091" s="240"/>
      <c r="N4091" s="241"/>
      <c r="O4091" s="241"/>
      <c r="P4091" s="241"/>
      <c r="Q4091" s="241"/>
      <c r="R4091" s="241"/>
      <c r="S4091" s="241"/>
      <c r="T4091" s="242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3" t="s">
        <v>248</v>
      </c>
      <c r="AU4091" s="243" t="s">
        <v>78</v>
      </c>
      <c r="AV4091" s="13" t="s">
        <v>76</v>
      </c>
      <c r="AW4091" s="13" t="s">
        <v>32</v>
      </c>
      <c r="AX4091" s="13" t="s">
        <v>69</v>
      </c>
      <c r="AY4091" s="243" t="s">
        <v>238</v>
      </c>
    </row>
    <row r="4092" s="13" customFormat="1">
      <c r="A4092" s="13"/>
      <c r="B4092" s="234"/>
      <c r="C4092" s="235"/>
      <c r="D4092" s="227" t="s">
        <v>248</v>
      </c>
      <c r="E4092" s="236" t="s">
        <v>19</v>
      </c>
      <c r="F4092" s="237" t="s">
        <v>540</v>
      </c>
      <c r="G4092" s="235"/>
      <c r="H4092" s="236" t="s">
        <v>19</v>
      </c>
      <c r="I4092" s="238"/>
      <c r="J4092" s="235"/>
      <c r="K4092" s="235"/>
      <c r="L4092" s="239"/>
      <c r="M4092" s="240"/>
      <c r="N4092" s="241"/>
      <c r="O4092" s="241"/>
      <c r="P4092" s="241"/>
      <c r="Q4092" s="241"/>
      <c r="R4092" s="241"/>
      <c r="S4092" s="241"/>
      <c r="T4092" s="242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3" t="s">
        <v>248</v>
      </c>
      <c r="AU4092" s="243" t="s">
        <v>78</v>
      </c>
      <c r="AV4092" s="13" t="s">
        <v>76</v>
      </c>
      <c r="AW4092" s="13" t="s">
        <v>32</v>
      </c>
      <c r="AX4092" s="13" t="s">
        <v>69</v>
      </c>
      <c r="AY4092" s="243" t="s">
        <v>238</v>
      </c>
    </row>
    <row r="4093" s="13" customFormat="1">
      <c r="A4093" s="13"/>
      <c r="B4093" s="234"/>
      <c r="C4093" s="235"/>
      <c r="D4093" s="227" t="s">
        <v>248</v>
      </c>
      <c r="E4093" s="236" t="s">
        <v>19</v>
      </c>
      <c r="F4093" s="237" t="s">
        <v>549</v>
      </c>
      <c r="G4093" s="235"/>
      <c r="H4093" s="236" t="s">
        <v>19</v>
      </c>
      <c r="I4093" s="238"/>
      <c r="J4093" s="235"/>
      <c r="K4093" s="235"/>
      <c r="L4093" s="239"/>
      <c r="M4093" s="240"/>
      <c r="N4093" s="241"/>
      <c r="O4093" s="241"/>
      <c r="P4093" s="241"/>
      <c r="Q4093" s="241"/>
      <c r="R4093" s="241"/>
      <c r="S4093" s="241"/>
      <c r="T4093" s="242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3" t="s">
        <v>248</v>
      </c>
      <c r="AU4093" s="243" t="s">
        <v>78</v>
      </c>
      <c r="AV4093" s="13" t="s">
        <v>76</v>
      </c>
      <c r="AW4093" s="13" t="s">
        <v>32</v>
      </c>
      <c r="AX4093" s="13" t="s">
        <v>69</v>
      </c>
      <c r="AY4093" s="243" t="s">
        <v>238</v>
      </c>
    </row>
    <row r="4094" s="14" customFormat="1">
      <c r="A4094" s="14"/>
      <c r="B4094" s="244"/>
      <c r="C4094" s="245"/>
      <c r="D4094" s="227" t="s">
        <v>248</v>
      </c>
      <c r="E4094" s="246" t="s">
        <v>19</v>
      </c>
      <c r="F4094" s="247" t="s">
        <v>3422</v>
      </c>
      <c r="G4094" s="245"/>
      <c r="H4094" s="248">
        <v>216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248</v>
      </c>
      <c r="AU4094" s="254" t="s">
        <v>78</v>
      </c>
      <c r="AV4094" s="14" t="s">
        <v>78</v>
      </c>
      <c r="AW4094" s="14" t="s">
        <v>32</v>
      </c>
      <c r="AX4094" s="14" t="s">
        <v>69</v>
      </c>
      <c r="AY4094" s="254" t="s">
        <v>238</v>
      </c>
    </row>
    <row r="4095" s="15" customFormat="1">
      <c r="A4095" s="15"/>
      <c r="B4095" s="255"/>
      <c r="C4095" s="256"/>
      <c r="D4095" s="227" t="s">
        <v>248</v>
      </c>
      <c r="E4095" s="257" t="s">
        <v>19</v>
      </c>
      <c r="F4095" s="258" t="s">
        <v>253</v>
      </c>
      <c r="G4095" s="256"/>
      <c r="H4095" s="259">
        <v>216</v>
      </c>
      <c r="I4095" s="260"/>
      <c r="J4095" s="256"/>
      <c r="K4095" s="256"/>
      <c r="L4095" s="261"/>
      <c r="M4095" s="262"/>
      <c r="N4095" s="263"/>
      <c r="O4095" s="263"/>
      <c r="P4095" s="263"/>
      <c r="Q4095" s="263"/>
      <c r="R4095" s="263"/>
      <c r="S4095" s="263"/>
      <c r="T4095" s="264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T4095" s="265" t="s">
        <v>248</v>
      </c>
      <c r="AU4095" s="265" t="s">
        <v>78</v>
      </c>
      <c r="AV4095" s="15" t="s">
        <v>244</v>
      </c>
      <c r="AW4095" s="15" t="s">
        <v>32</v>
      </c>
      <c r="AX4095" s="15" t="s">
        <v>76</v>
      </c>
      <c r="AY4095" s="265" t="s">
        <v>238</v>
      </c>
    </row>
    <row r="4096" s="2" customFormat="1" ht="16.5" customHeight="1">
      <c r="A4096" s="39"/>
      <c r="B4096" s="40"/>
      <c r="C4096" s="214" t="s">
        <v>2693</v>
      </c>
      <c r="D4096" s="214" t="s">
        <v>240</v>
      </c>
      <c r="E4096" s="215" t="s">
        <v>3423</v>
      </c>
      <c r="F4096" s="216" t="s">
        <v>3424</v>
      </c>
      <c r="G4096" s="217" t="s">
        <v>281</v>
      </c>
      <c r="H4096" s="218">
        <v>48</v>
      </c>
      <c r="I4096" s="219"/>
      <c r="J4096" s="220">
        <f>ROUND(I4096*H4096,2)</f>
        <v>0</v>
      </c>
      <c r="K4096" s="216" t="s">
        <v>243</v>
      </c>
      <c r="L4096" s="45"/>
      <c r="M4096" s="221" t="s">
        <v>19</v>
      </c>
      <c r="N4096" s="222" t="s">
        <v>40</v>
      </c>
      <c r="O4096" s="85"/>
      <c r="P4096" s="223">
        <f>O4096*H4096</f>
        <v>0</v>
      </c>
      <c r="Q4096" s="223">
        <v>0</v>
      </c>
      <c r="R4096" s="223">
        <f>Q4096*H4096</f>
        <v>0</v>
      </c>
      <c r="S4096" s="223">
        <v>0</v>
      </c>
      <c r="T4096" s="224">
        <f>S4096*H4096</f>
        <v>0</v>
      </c>
      <c r="U4096" s="39"/>
      <c r="V4096" s="39"/>
      <c r="W4096" s="39"/>
      <c r="X4096" s="39"/>
      <c r="Y4096" s="39"/>
      <c r="Z4096" s="39"/>
      <c r="AA4096" s="39"/>
      <c r="AB4096" s="39"/>
      <c r="AC4096" s="39"/>
      <c r="AD4096" s="39"/>
      <c r="AE4096" s="39"/>
      <c r="AR4096" s="225" t="s">
        <v>295</v>
      </c>
      <c r="AT4096" s="225" t="s">
        <v>240</v>
      </c>
      <c r="AU4096" s="225" t="s">
        <v>78</v>
      </c>
      <c r="AY4096" s="18" t="s">
        <v>238</v>
      </c>
      <c r="BE4096" s="226">
        <f>IF(N4096="základní",J4096,0)</f>
        <v>0</v>
      </c>
      <c r="BF4096" s="226">
        <f>IF(N4096="snížená",J4096,0)</f>
        <v>0</v>
      </c>
      <c r="BG4096" s="226">
        <f>IF(N4096="zákl. přenesená",J4096,0)</f>
        <v>0</v>
      </c>
      <c r="BH4096" s="226">
        <f>IF(N4096="sníž. přenesená",J4096,0)</f>
        <v>0</v>
      </c>
      <c r="BI4096" s="226">
        <f>IF(N4096="nulová",J4096,0)</f>
        <v>0</v>
      </c>
      <c r="BJ4096" s="18" t="s">
        <v>76</v>
      </c>
      <c r="BK4096" s="226">
        <f>ROUND(I4096*H4096,2)</f>
        <v>0</v>
      </c>
      <c r="BL4096" s="18" t="s">
        <v>295</v>
      </c>
      <c r="BM4096" s="225" t="s">
        <v>3425</v>
      </c>
    </row>
    <row r="4097" s="2" customFormat="1">
      <c r="A4097" s="39"/>
      <c r="B4097" s="40"/>
      <c r="C4097" s="41"/>
      <c r="D4097" s="227" t="s">
        <v>245</v>
      </c>
      <c r="E4097" s="41"/>
      <c r="F4097" s="228" t="s">
        <v>3424</v>
      </c>
      <c r="G4097" s="41"/>
      <c r="H4097" s="41"/>
      <c r="I4097" s="229"/>
      <c r="J4097" s="41"/>
      <c r="K4097" s="41"/>
      <c r="L4097" s="45"/>
      <c r="M4097" s="230"/>
      <c r="N4097" s="231"/>
      <c r="O4097" s="85"/>
      <c r="P4097" s="85"/>
      <c r="Q4097" s="85"/>
      <c r="R4097" s="85"/>
      <c r="S4097" s="85"/>
      <c r="T4097" s="86"/>
      <c r="U4097" s="39"/>
      <c r="V4097" s="39"/>
      <c r="W4097" s="39"/>
      <c r="X4097" s="39"/>
      <c r="Y4097" s="39"/>
      <c r="Z4097" s="39"/>
      <c r="AA4097" s="39"/>
      <c r="AB4097" s="39"/>
      <c r="AC4097" s="39"/>
      <c r="AD4097" s="39"/>
      <c r="AE4097" s="39"/>
      <c r="AT4097" s="18" t="s">
        <v>245</v>
      </c>
      <c r="AU4097" s="18" t="s">
        <v>78</v>
      </c>
    </row>
    <row r="4098" s="2" customFormat="1">
      <c r="A4098" s="39"/>
      <c r="B4098" s="40"/>
      <c r="C4098" s="41"/>
      <c r="D4098" s="232" t="s">
        <v>246</v>
      </c>
      <c r="E4098" s="41"/>
      <c r="F4098" s="233" t="s">
        <v>3426</v>
      </c>
      <c r="G4098" s="41"/>
      <c r="H4098" s="41"/>
      <c r="I4098" s="229"/>
      <c r="J4098" s="41"/>
      <c r="K4098" s="41"/>
      <c r="L4098" s="45"/>
      <c r="M4098" s="230"/>
      <c r="N4098" s="231"/>
      <c r="O4098" s="85"/>
      <c r="P4098" s="85"/>
      <c r="Q4098" s="85"/>
      <c r="R4098" s="85"/>
      <c r="S4098" s="85"/>
      <c r="T4098" s="86"/>
      <c r="U4098" s="39"/>
      <c r="V4098" s="39"/>
      <c r="W4098" s="39"/>
      <c r="X4098" s="39"/>
      <c r="Y4098" s="39"/>
      <c r="Z4098" s="39"/>
      <c r="AA4098" s="39"/>
      <c r="AB4098" s="39"/>
      <c r="AC4098" s="39"/>
      <c r="AD4098" s="39"/>
      <c r="AE4098" s="39"/>
      <c r="AT4098" s="18" t="s">
        <v>246</v>
      </c>
      <c r="AU4098" s="18" t="s">
        <v>78</v>
      </c>
    </row>
    <row r="4099" s="13" customFormat="1">
      <c r="A4099" s="13"/>
      <c r="B4099" s="234"/>
      <c r="C4099" s="235"/>
      <c r="D4099" s="227" t="s">
        <v>248</v>
      </c>
      <c r="E4099" s="236" t="s">
        <v>19</v>
      </c>
      <c r="F4099" s="237" t="s">
        <v>321</v>
      </c>
      <c r="G4099" s="235"/>
      <c r="H4099" s="236" t="s">
        <v>19</v>
      </c>
      <c r="I4099" s="238"/>
      <c r="J4099" s="235"/>
      <c r="K4099" s="235"/>
      <c r="L4099" s="239"/>
      <c r="M4099" s="240"/>
      <c r="N4099" s="241"/>
      <c r="O4099" s="241"/>
      <c r="P4099" s="241"/>
      <c r="Q4099" s="241"/>
      <c r="R4099" s="241"/>
      <c r="S4099" s="241"/>
      <c r="T4099" s="242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3" t="s">
        <v>248</v>
      </c>
      <c r="AU4099" s="243" t="s">
        <v>78</v>
      </c>
      <c r="AV4099" s="13" t="s">
        <v>76</v>
      </c>
      <c r="AW4099" s="13" t="s">
        <v>32</v>
      </c>
      <c r="AX4099" s="13" t="s">
        <v>69</v>
      </c>
      <c r="AY4099" s="243" t="s">
        <v>238</v>
      </c>
    </row>
    <row r="4100" s="13" customFormat="1">
      <c r="A4100" s="13"/>
      <c r="B4100" s="234"/>
      <c r="C4100" s="235"/>
      <c r="D4100" s="227" t="s">
        <v>248</v>
      </c>
      <c r="E4100" s="236" t="s">
        <v>19</v>
      </c>
      <c r="F4100" s="237" t="s">
        <v>3427</v>
      </c>
      <c r="G4100" s="235"/>
      <c r="H4100" s="236" t="s">
        <v>19</v>
      </c>
      <c r="I4100" s="238"/>
      <c r="J4100" s="235"/>
      <c r="K4100" s="235"/>
      <c r="L4100" s="239"/>
      <c r="M4100" s="240"/>
      <c r="N4100" s="241"/>
      <c r="O4100" s="241"/>
      <c r="P4100" s="241"/>
      <c r="Q4100" s="241"/>
      <c r="R4100" s="241"/>
      <c r="S4100" s="241"/>
      <c r="T4100" s="242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3" t="s">
        <v>248</v>
      </c>
      <c r="AU4100" s="243" t="s">
        <v>78</v>
      </c>
      <c r="AV4100" s="13" t="s">
        <v>76</v>
      </c>
      <c r="AW4100" s="13" t="s">
        <v>32</v>
      </c>
      <c r="AX4100" s="13" t="s">
        <v>69</v>
      </c>
      <c r="AY4100" s="243" t="s">
        <v>238</v>
      </c>
    </row>
    <row r="4101" s="14" customFormat="1">
      <c r="A4101" s="14"/>
      <c r="B4101" s="244"/>
      <c r="C4101" s="245"/>
      <c r="D4101" s="227" t="s">
        <v>248</v>
      </c>
      <c r="E4101" s="246" t="s">
        <v>19</v>
      </c>
      <c r="F4101" s="247" t="s">
        <v>3428</v>
      </c>
      <c r="G4101" s="245"/>
      <c r="H4101" s="248">
        <v>20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248</v>
      </c>
      <c r="AU4101" s="254" t="s">
        <v>78</v>
      </c>
      <c r="AV4101" s="14" t="s">
        <v>78</v>
      </c>
      <c r="AW4101" s="14" t="s">
        <v>32</v>
      </c>
      <c r="AX4101" s="14" t="s">
        <v>69</v>
      </c>
      <c r="AY4101" s="254" t="s">
        <v>238</v>
      </c>
    </row>
    <row r="4102" s="13" customFormat="1">
      <c r="A4102" s="13"/>
      <c r="B4102" s="234"/>
      <c r="C4102" s="235"/>
      <c r="D4102" s="227" t="s">
        <v>248</v>
      </c>
      <c r="E4102" s="236" t="s">
        <v>19</v>
      </c>
      <c r="F4102" s="237" t="s">
        <v>3429</v>
      </c>
      <c r="G4102" s="235"/>
      <c r="H4102" s="236" t="s">
        <v>19</v>
      </c>
      <c r="I4102" s="238"/>
      <c r="J4102" s="235"/>
      <c r="K4102" s="235"/>
      <c r="L4102" s="239"/>
      <c r="M4102" s="240"/>
      <c r="N4102" s="241"/>
      <c r="O4102" s="241"/>
      <c r="P4102" s="241"/>
      <c r="Q4102" s="241"/>
      <c r="R4102" s="241"/>
      <c r="S4102" s="241"/>
      <c r="T4102" s="242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3" t="s">
        <v>248</v>
      </c>
      <c r="AU4102" s="243" t="s">
        <v>78</v>
      </c>
      <c r="AV4102" s="13" t="s">
        <v>76</v>
      </c>
      <c r="AW4102" s="13" t="s">
        <v>32</v>
      </c>
      <c r="AX4102" s="13" t="s">
        <v>69</v>
      </c>
      <c r="AY4102" s="243" t="s">
        <v>238</v>
      </c>
    </row>
    <row r="4103" s="14" customFormat="1">
      <c r="A4103" s="14"/>
      <c r="B4103" s="244"/>
      <c r="C4103" s="245"/>
      <c r="D4103" s="227" t="s">
        <v>248</v>
      </c>
      <c r="E4103" s="246" t="s">
        <v>19</v>
      </c>
      <c r="F4103" s="247" t="s">
        <v>3430</v>
      </c>
      <c r="G4103" s="245"/>
      <c r="H4103" s="248">
        <v>18</v>
      </c>
      <c r="I4103" s="249"/>
      <c r="J4103" s="245"/>
      <c r="K4103" s="245"/>
      <c r="L4103" s="250"/>
      <c r="M4103" s="251"/>
      <c r="N4103" s="252"/>
      <c r="O4103" s="252"/>
      <c r="P4103" s="252"/>
      <c r="Q4103" s="252"/>
      <c r="R4103" s="252"/>
      <c r="S4103" s="252"/>
      <c r="T4103" s="253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4" t="s">
        <v>248</v>
      </c>
      <c r="AU4103" s="254" t="s">
        <v>78</v>
      </c>
      <c r="AV4103" s="14" t="s">
        <v>78</v>
      </c>
      <c r="AW4103" s="14" t="s">
        <v>32</v>
      </c>
      <c r="AX4103" s="14" t="s">
        <v>69</v>
      </c>
      <c r="AY4103" s="254" t="s">
        <v>238</v>
      </c>
    </row>
    <row r="4104" s="13" customFormat="1">
      <c r="A4104" s="13"/>
      <c r="B4104" s="234"/>
      <c r="C4104" s="235"/>
      <c r="D4104" s="227" t="s">
        <v>248</v>
      </c>
      <c r="E4104" s="236" t="s">
        <v>19</v>
      </c>
      <c r="F4104" s="237" t="s">
        <v>3431</v>
      </c>
      <c r="G4104" s="235"/>
      <c r="H4104" s="236" t="s">
        <v>19</v>
      </c>
      <c r="I4104" s="238"/>
      <c r="J4104" s="235"/>
      <c r="K4104" s="235"/>
      <c r="L4104" s="239"/>
      <c r="M4104" s="240"/>
      <c r="N4104" s="241"/>
      <c r="O4104" s="241"/>
      <c r="P4104" s="241"/>
      <c r="Q4104" s="241"/>
      <c r="R4104" s="241"/>
      <c r="S4104" s="241"/>
      <c r="T4104" s="242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3" t="s">
        <v>248</v>
      </c>
      <c r="AU4104" s="243" t="s">
        <v>78</v>
      </c>
      <c r="AV4104" s="13" t="s">
        <v>76</v>
      </c>
      <c r="AW4104" s="13" t="s">
        <v>32</v>
      </c>
      <c r="AX4104" s="13" t="s">
        <v>69</v>
      </c>
      <c r="AY4104" s="243" t="s">
        <v>238</v>
      </c>
    </row>
    <row r="4105" s="14" customFormat="1">
      <c r="A4105" s="14"/>
      <c r="B4105" s="244"/>
      <c r="C4105" s="245"/>
      <c r="D4105" s="227" t="s">
        <v>248</v>
      </c>
      <c r="E4105" s="246" t="s">
        <v>19</v>
      </c>
      <c r="F4105" s="247" t="s">
        <v>3432</v>
      </c>
      <c r="G4105" s="245"/>
      <c r="H4105" s="248">
        <v>10</v>
      </c>
      <c r="I4105" s="249"/>
      <c r="J4105" s="245"/>
      <c r="K4105" s="245"/>
      <c r="L4105" s="250"/>
      <c r="M4105" s="251"/>
      <c r="N4105" s="252"/>
      <c r="O4105" s="252"/>
      <c r="P4105" s="252"/>
      <c r="Q4105" s="252"/>
      <c r="R4105" s="252"/>
      <c r="S4105" s="252"/>
      <c r="T4105" s="253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4" t="s">
        <v>248</v>
      </c>
      <c r="AU4105" s="254" t="s">
        <v>78</v>
      </c>
      <c r="AV4105" s="14" t="s">
        <v>78</v>
      </c>
      <c r="AW4105" s="14" t="s">
        <v>32</v>
      </c>
      <c r="AX4105" s="14" t="s">
        <v>69</v>
      </c>
      <c r="AY4105" s="254" t="s">
        <v>238</v>
      </c>
    </row>
    <row r="4106" s="15" customFormat="1">
      <c r="A4106" s="15"/>
      <c r="B4106" s="255"/>
      <c r="C4106" s="256"/>
      <c r="D4106" s="227" t="s">
        <v>248</v>
      </c>
      <c r="E4106" s="257" t="s">
        <v>19</v>
      </c>
      <c r="F4106" s="258" t="s">
        <v>253</v>
      </c>
      <c r="G4106" s="256"/>
      <c r="H4106" s="259">
        <v>48</v>
      </c>
      <c r="I4106" s="260"/>
      <c r="J4106" s="256"/>
      <c r="K4106" s="256"/>
      <c r="L4106" s="261"/>
      <c r="M4106" s="262"/>
      <c r="N4106" s="263"/>
      <c r="O4106" s="263"/>
      <c r="P4106" s="263"/>
      <c r="Q4106" s="263"/>
      <c r="R4106" s="263"/>
      <c r="S4106" s="263"/>
      <c r="T4106" s="264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65" t="s">
        <v>248</v>
      </c>
      <c r="AU4106" s="265" t="s">
        <v>78</v>
      </c>
      <c r="AV4106" s="15" t="s">
        <v>244</v>
      </c>
      <c r="AW4106" s="15" t="s">
        <v>32</v>
      </c>
      <c r="AX4106" s="15" t="s">
        <v>76</v>
      </c>
      <c r="AY4106" s="265" t="s">
        <v>238</v>
      </c>
    </row>
    <row r="4107" s="2" customFormat="1" ht="16.5" customHeight="1">
      <c r="A4107" s="39"/>
      <c r="B4107" s="40"/>
      <c r="C4107" s="214" t="s">
        <v>3433</v>
      </c>
      <c r="D4107" s="214" t="s">
        <v>240</v>
      </c>
      <c r="E4107" s="215" t="s">
        <v>3434</v>
      </c>
      <c r="F4107" s="216" t="s">
        <v>3435</v>
      </c>
      <c r="G4107" s="217" t="s">
        <v>107</v>
      </c>
      <c r="H4107" s="218">
        <v>60</v>
      </c>
      <c r="I4107" s="219"/>
      <c r="J4107" s="220">
        <f>ROUND(I4107*H4107,2)</f>
        <v>0</v>
      </c>
      <c r="K4107" s="216" t="s">
        <v>243</v>
      </c>
      <c r="L4107" s="45"/>
      <c r="M4107" s="221" t="s">
        <v>19</v>
      </c>
      <c r="N4107" s="222" t="s">
        <v>40</v>
      </c>
      <c r="O4107" s="85"/>
      <c r="P4107" s="223">
        <f>O4107*H4107</f>
        <v>0</v>
      </c>
      <c r="Q4107" s="223">
        <v>0</v>
      </c>
      <c r="R4107" s="223">
        <f>Q4107*H4107</f>
        <v>0</v>
      </c>
      <c r="S4107" s="223">
        <v>0</v>
      </c>
      <c r="T4107" s="224">
        <f>S4107*H4107</f>
        <v>0</v>
      </c>
      <c r="U4107" s="39"/>
      <c r="V4107" s="39"/>
      <c r="W4107" s="39"/>
      <c r="X4107" s="39"/>
      <c r="Y4107" s="39"/>
      <c r="Z4107" s="39"/>
      <c r="AA4107" s="39"/>
      <c r="AB4107" s="39"/>
      <c r="AC4107" s="39"/>
      <c r="AD4107" s="39"/>
      <c r="AE4107" s="39"/>
      <c r="AR4107" s="225" t="s">
        <v>295</v>
      </c>
      <c r="AT4107" s="225" t="s">
        <v>240</v>
      </c>
      <c r="AU4107" s="225" t="s">
        <v>78</v>
      </c>
      <c r="AY4107" s="18" t="s">
        <v>238</v>
      </c>
      <c r="BE4107" s="226">
        <f>IF(N4107="základní",J4107,0)</f>
        <v>0</v>
      </c>
      <c r="BF4107" s="226">
        <f>IF(N4107="snížená",J4107,0)</f>
        <v>0</v>
      </c>
      <c r="BG4107" s="226">
        <f>IF(N4107="zákl. přenesená",J4107,0)</f>
        <v>0</v>
      </c>
      <c r="BH4107" s="226">
        <f>IF(N4107="sníž. přenesená",J4107,0)</f>
        <v>0</v>
      </c>
      <c r="BI4107" s="226">
        <f>IF(N4107="nulová",J4107,0)</f>
        <v>0</v>
      </c>
      <c r="BJ4107" s="18" t="s">
        <v>76</v>
      </c>
      <c r="BK4107" s="226">
        <f>ROUND(I4107*H4107,2)</f>
        <v>0</v>
      </c>
      <c r="BL4107" s="18" t="s">
        <v>295</v>
      </c>
      <c r="BM4107" s="225" t="s">
        <v>3436</v>
      </c>
    </row>
    <row r="4108" s="2" customFormat="1">
      <c r="A4108" s="39"/>
      <c r="B4108" s="40"/>
      <c r="C4108" s="41"/>
      <c r="D4108" s="227" t="s">
        <v>245</v>
      </c>
      <c r="E4108" s="41"/>
      <c r="F4108" s="228" t="s">
        <v>3435</v>
      </c>
      <c r="G4108" s="41"/>
      <c r="H4108" s="41"/>
      <c r="I4108" s="229"/>
      <c r="J4108" s="41"/>
      <c r="K4108" s="41"/>
      <c r="L4108" s="45"/>
      <c r="M4108" s="230"/>
      <c r="N4108" s="231"/>
      <c r="O4108" s="85"/>
      <c r="P4108" s="85"/>
      <c r="Q4108" s="85"/>
      <c r="R4108" s="85"/>
      <c r="S4108" s="85"/>
      <c r="T4108" s="86"/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39"/>
      <c r="AE4108" s="39"/>
      <c r="AT4108" s="18" t="s">
        <v>245</v>
      </c>
      <c r="AU4108" s="18" t="s">
        <v>78</v>
      </c>
    </row>
    <row r="4109" s="2" customFormat="1">
      <c r="A4109" s="39"/>
      <c r="B4109" s="40"/>
      <c r="C4109" s="41"/>
      <c r="D4109" s="232" t="s">
        <v>246</v>
      </c>
      <c r="E4109" s="41"/>
      <c r="F4109" s="233" t="s">
        <v>3437</v>
      </c>
      <c r="G4109" s="41"/>
      <c r="H4109" s="41"/>
      <c r="I4109" s="229"/>
      <c r="J4109" s="41"/>
      <c r="K4109" s="41"/>
      <c r="L4109" s="45"/>
      <c r="M4109" s="230"/>
      <c r="N4109" s="231"/>
      <c r="O4109" s="85"/>
      <c r="P4109" s="85"/>
      <c r="Q4109" s="85"/>
      <c r="R4109" s="85"/>
      <c r="S4109" s="85"/>
      <c r="T4109" s="86"/>
      <c r="U4109" s="39"/>
      <c r="V4109" s="39"/>
      <c r="W4109" s="39"/>
      <c r="X4109" s="39"/>
      <c r="Y4109" s="39"/>
      <c r="Z4109" s="39"/>
      <c r="AA4109" s="39"/>
      <c r="AB4109" s="39"/>
      <c r="AC4109" s="39"/>
      <c r="AD4109" s="39"/>
      <c r="AE4109" s="39"/>
      <c r="AT4109" s="18" t="s">
        <v>246</v>
      </c>
      <c r="AU4109" s="18" t="s">
        <v>78</v>
      </c>
    </row>
    <row r="4110" s="2" customFormat="1" ht="24.15" customHeight="1">
      <c r="A4110" s="39"/>
      <c r="B4110" s="40"/>
      <c r="C4110" s="214" t="s">
        <v>2704</v>
      </c>
      <c r="D4110" s="214" t="s">
        <v>240</v>
      </c>
      <c r="E4110" s="215" t="s">
        <v>3438</v>
      </c>
      <c r="F4110" s="216" t="s">
        <v>3439</v>
      </c>
      <c r="G4110" s="217" t="s">
        <v>112</v>
      </c>
      <c r="H4110" s="218">
        <v>276.92399999999998</v>
      </c>
      <c r="I4110" s="219"/>
      <c r="J4110" s="220">
        <f>ROUND(I4110*H4110,2)</f>
        <v>0</v>
      </c>
      <c r="K4110" s="216" t="s">
        <v>243</v>
      </c>
      <c r="L4110" s="45"/>
      <c r="M4110" s="221" t="s">
        <v>19</v>
      </c>
      <c r="N4110" s="222" t="s">
        <v>40</v>
      </c>
      <c r="O4110" s="85"/>
      <c r="P4110" s="223">
        <f>O4110*H4110</f>
        <v>0</v>
      </c>
      <c r="Q4110" s="223">
        <v>5.0000000000000002E-05</v>
      </c>
      <c r="R4110" s="223">
        <f>Q4110*H4110</f>
        <v>0.0138462</v>
      </c>
      <c r="S4110" s="223">
        <v>0</v>
      </c>
      <c r="T4110" s="224">
        <f>S4110*H4110</f>
        <v>0</v>
      </c>
      <c r="U4110" s="39"/>
      <c r="V4110" s="39"/>
      <c r="W4110" s="39"/>
      <c r="X4110" s="39"/>
      <c r="Y4110" s="39"/>
      <c r="Z4110" s="39"/>
      <c r="AA4110" s="39"/>
      <c r="AB4110" s="39"/>
      <c r="AC4110" s="39"/>
      <c r="AD4110" s="39"/>
      <c r="AE4110" s="39"/>
      <c r="AR4110" s="225" t="s">
        <v>295</v>
      </c>
      <c r="AT4110" s="225" t="s">
        <v>240</v>
      </c>
      <c r="AU4110" s="225" t="s">
        <v>78</v>
      </c>
      <c r="AY4110" s="18" t="s">
        <v>238</v>
      </c>
      <c r="BE4110" s="226">
        <f>IF(N4110="základní",J4110,0)</f>
        <v>0</v>
      </c>
      <c r="BF4110" s="226">
        <f>IF(N4110="snížená",J4110,0)</f>
        <v>0</v>
      </c>
      <c r="BG4110" s="226">
        <f>IF(N4110="zákl. přenesená",J4110,0)</f>
        <v>0</v>
      </c>
      <c r="BH4110" s="226">
        <f>IF(N4110="sníž. přenesená",J4110,0)</f>
        <v>0</v>
      </c>
      <c r="BI4110" s="226">
        <f>IF(N4110="nulová",J4110,0)</f>
        <v>0</v>
      </c>
      <c r="BJ4110" s="18" t="s">
        <v>76</v>
      </c>
      <c r="BK4110" s="226">
        <f>ROUND(I4110*H4110,2)</f>
        <v>0</v>
      </c>
      <c r="BL4110" s="18" t="s">
        <v>295</v>
      </c>
      <c r="BM4110" s="225" t="s">
        <v>3440</v>
      </c>
    </row>
    <row r="4111" s="2" customFormat="1">
      <c r="A4111" s="39"/>
      <c r="B4111" s="40"/>
      <c r="C4111" s="41"/>
      <c r="D4111" s="227" t="s">
        <v>245</v>
      </c>
      <c r="E4111" s="41"/>
      <c r="F4111" s="228" t="s">
        <v>3439</v>
      </c>
      <c r="G4111" s="41"/>
      <c r="H4111" s="41"/>
      <c r="I4111" s="229"/>
      <c r="J4111" s="41"/>
      <c r="K4111" s="41"/>
      <c r="L4111" s="45"/>
      <c r="M4111" s="230"/>
      <c r="N4111" s="231"/>
      <c r="O4111" s="85"/>
      <c r="P4111" s="85"/>
      <c r="Q4111" s="85"/>
      <c r="R4111" s="85"/>
      <c r="S4111" s="85"/>
      <c r="T4111" s="86"/>
      <c r="U4111" s="39"/>
      <c r="V4111" s="39"/>
      <c r="W4111" s="39"/>
      <c r="X4111" s="39"/>
      <c r="Y4111" s="39"/>
      <c r="Z4111" s="39"/>
      <c r="AA4111" s="39"/>
      <c r="AB4111" s="39"/>
      <c r="AC4111" s="39"/>
      <c r="AD4111" s="39"/>
      <c r="AE4111" s="39"/>
      <c r="AT4111" s="18" t="s">
        <v>245</v>
      </c>
      <c r="AU4111" s="18" t="s">
        <v>78</v>
      </c>
    </row>
    <row r="4112" s="2" customFormat="1">
      <c r="A4112" s="39"/>
      <c r="B4112" s="40"/>
      <c r="C4112" s="41"/>
      <c r="D4112" s="232" t="s">
        <v>246</v>
      </c>
      <c r="E4112" s="41"/>
      <c r="F4112" s="233" t="s">
        <v>3441</v>
      </c>
      <c r="G4112" s="41"/>
      <c r="H4112" s="41"/>
      <c r="I4112" s="229"/>
      <c r="J4112" s="41"/>
      <c r="K4112" s="41"/>
      <c r="L4112" s="45"/>
      <c r="M4112" s="230"/>
      <c r="N4112" s="231"/>
      <c r="O4112" s="85"/>
      <c r="P4112" s="85"/>
      <c r="Q4112" s="85"/>
      <c r="R4112" s="85"/>
      <c r="S4112" s="85"/>
      <c r="T4112" s="86"/>
      <c r="U4112" s="39"/>
      <c r="V4112" s="39"/>
      <c r="W4112" s="39"/>
      <c r="X4112" s="39"/>
      <c r="Y4112" s="39"/>
      <c r="Z4112" s="39"/>
      <c r="AA4112" s="39"/>
      <c r="AB4112" s="39"/>
      <c r="AC4112" s="39"/>
      <c r="AD4112" s="39"/>
      <c r="AE4112" s="39"/>
      <c r="AT4112" s="18" t="s">
        <v>246</v>
      </c>
      <c r="AU4112" s="18" t="s">
        <v>78</v>
      </c>
    </row>
    <row r="4113" s="13" customFormat="1">
      <c r="A4113" s="13"/>
      <c r="B4113" s="234"/>
      <c r="C4113" s="235"/>
      <c r="D4113" s="227" t="s">
        <v>248</v>
      </c>
      <c r="E4113" s="236" t="s">
        <v>19</v>
      </c>
      <c r="F4113" s="237" t="s">
        <v>3246</v>
      </c>
      <c r="G4113" s="235"/>
      <c r="H4113" s="236" t="s">
        <v>19</v>
      </c>
      <c r="I4113" s="238"/>
      <c r="J4113" s="235"/>
      <c r="K4113" s="235"/>
      <c r="L4113" s="239"/>
      <c r="M4113" s="240"/>
      <c r="N4113" s="241"/>
      <c r="O4113" s="241"/>
      <c r="P4113" s="241"/>
      <c r="Q4113" s="241"/>
      <c r="R4113" s="241"/>
      <c r="S4113" s="241"/>
      <c r="T4113" s="242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3" t="s">
        <v>248</v>
      </c>
      <c r="AU4113" s="243" t="s">
        <v>78</v>
      </c>
      <c r="AV4113" s="13" t="s">
        <v>76</v>
      </c>
      <c r="AW4113" s="13" t="s">
        <v>32</v>
      </c>
      <c r="AX4113" s="13" t="s">
        <v>69</v>
      </c>
      <c r="AY4113" s="243" t="s">
        <v>238</v>
      </c>
    </row>
    <row r="4114" s="14" customFormat="1">
      <c r="A4114" s="14"/>
      <c r="B4114" s="244"/>
      <c r="C4114" s="245"/>
      <c r="D4114" s="227" t="s">
        <v>248</v>
      </c>
      <c r="E4114" s="246" t="s">
        <v>19</v>
      </c>
      <c r="F4114" s="247" t="s">
        <v>3247</v>
      </c>
      <c r="G4114" s="245"/>
      <c r="H4114" s="248">
        <v>267.80399999999997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248</v>
      </c>
      <c r="AU4114" s="254" t="s">
        <v>78</v>
      </c>
      <c r="AV4114" s="14" t="s">
        <v>78</v>
      </c>
      <c r="AW4114" s="14" t="s">
        <v>32</v>
      </c>
      <c r="AX4114" s="14" t="s">
        <v>69</v>
      </c>
      <c r="AY4114" s="254" t="s">
        <v>238</v>
      </c>
    </row>
    <row r="4115" s="13" customFormat="1">
      <c r="A4115" s="13"/>
      <c r="B4115" s="234"/>
      <c r="C4115" s="235"/>
      <c r="D4115" s="227" t="s">
        <v>248</v>
      </c>
      <c r="E4115" s="236" t="s">
        <v>19</v>
      </c>
      <c r="F4115" s="237" t="s">
        <v>321</v>
      </c>
      <c r="G4115" s="235"/>
      <c r="H4115" s="236" t="s">
        <v>19</v>
      </c>
      <c r="I4115" s="238"/>
      <c r="J4115" s="235"/>
      <c r="K4115" s="235"/>
      <c r="L4115" s="239"/>
      <c r="M4115" s="240"/>
      <c r="N4115" s="241"/>
      <c r="O4115" s="241"/>
      <c r="P4115" s="241"/>
      <c r="Q4115" s="241"/>
      <c r="R4115" s="241"/>
      <c r="S4115" s="241"/>
      <c r="T4115" s="242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3" t="s">
        <v>248</v>
      </c>
      <c r="AU4115" s="243" t="s">
        <v>78</v>
      </c>
      <c r="AV4115" s="13" t="s">
        <v>76</v>
      </c>
      <c r="AW4115" s="13" t="s">
        <v>32</v>
      </c>
      <c r="AX4115" s="13" t="s">
        <v>69</v>
      </c>
      <c r="AY4115" s="243" t="s">
        <v>238</v>
      </c>
    </row>
    <row r="4116" s="14" customFormat="1">
      <c r="A4116" s="14"/>
      <c r="B4116" s="244"/>
      <c r="C4116" s="245"/>
      <c r="D4116" s="227" t="s">
        <v>248</v>
      </c>
      <c r="E4116" s="246" t="s">
        <v>19</v>
      </c>
      <c r="F4116" s="247" t="s">
        <v>132</v>
      </c>
      <c r="G4116" s="245"/>
      <c r="H4116" s="248">
        <v>9.1199999999999992</v>
      </c>
      <c r="I4116" s="249"/>
      <c r="J4116" s="245"/>
      <c r="K4116" s="245"/>
      <c r="L4116" s="250"/>
      <c r="M4116" s="251"/>
      <c r="N4116" s="252"/>
      <c r="O4116" s="252"/>
      <c r="P4116" s="252"/>
      <c r="Q4116" s="252"/>
      <c r="R4116" s="252"/>
      <c r="S4116" s="252"/>
      <c r="T4116" s="253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4" t="s">
        <v>248</v>
      </c>
      <c r="AU4116" s="254" t="s">
        <v>78</v>
      </c>
      <c r="AV4116" s="14" t="s">
        <v>78</v>
      </c>
      <c r="AW4116" s="14" t="s">
        <v>32</v>
      </c>
      <c r="AX4116" s="14" t="s">
        <v>69</v>
      </c>
      <c r="AY4116" s="254" t="s">
        <v>238</v>
      </c>
    </row>
    <row r="4117" s="16" customFormat="1">
      <c r="A4117" s="16"/>
      <c r="B4117" s="266"/>
      <c r="C4117" s="267"/>
      <c r="D4117" s="227" t="s">
        <v>248</v>
      </c>
      <c r="E4117" s="268" t="s">
        <v>19</v>
      </c>
      <c r="F4117" s="269" t="s">
        <v>561</v>
      </c>
      <c r="G4117" s="267"/>
      <c r="H4117" s="270">
        <v>276.92399999999998</v>
      </c>
      <c r="I4117" s="271"/>
      <c r="J4117" s="267"/>
      <c r="K4117" s="267"/>
      <c r="L4117" s="272"/>
      <c r="M4117" s="273"/>
      <c r="N4117" s="274"/>
      <c r="O4117" s="274"/>
      <c r="P4117" s="274"/>
      <c r="Q4117" s="274"/>
      <c r="R4117" s="274"/>
      <c r="S4117" s="274"/>
      <c r="T4117" s="275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T4117" s="276" t="s">
        <v>248</v>
      </c>
      <c r="AU4117" s="276" t="s">
        <v>78</v>
      </c>
      <c r="AV4117" s="16" t="s">
        <v>109</v>
      </c>
      <c r="AW4117" s="16" t="s">
        <v>32</v>
      </c>
      <c r="AX4117" s="16" t="s">
        <v>69</v>
      </c>
      <c r="AY4117" s="276" t="s">
        <v>238</v>
      </c>
    </row>
    <row r="4118" s="15" customFormat="1">
      <c r="A4118" s="15"/>
      <c r="B4118" s="255"/>
      <c r="C4118" s="256"/>
      <c r="D4118" s="227" t="s">
        <v>248</v>
      </c>
      <c r="E4118" s="257" t="s">
        <v>19</v>
      </c>
      <c r="F4118" s="258" t="s">
        <v>253</v>
      </c>
      <c r="G4118" s="256"/>
      <c r="H4118" s="259">
        <v>276.92399999999998</v>
      </c>
      <c r="I4118" s="260"/>
      <c r="J4118" s="256"/>
      <c r="K4118" s="256"/>
      <c r="L4118" s="261"/>
      <c r="M4118" s="262"/>
      <c r="N4118" s="263"/>
      <c r="O4118" s="263"/>
      <c r="P4118" s="263"/>
      <c r="Q4118" s="263"/>
      <c r="R4118" s="263"/>
      <c r="S4118" s="263"/>
      <c r="T4118" s="264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65" t="s">
        <v>248</v>
      </c>
      <c r="AU4118" s="265" t="s">
        <v>78</v>
      </c>
      <c r="AV4118" s="15" t="s">
        <v>244</v>
      </c>
      <c r="AW4118" s="15" t="s">
        <v>32</v>
      </c>
      <c r="AX4118" s="15" t="s">
        <v>76</v>
      </c>
      <c r="AY4118" s="265" t="s">
        <v>238</v>
      </c>
    </row>
    <row r="4119" s="2" customFormat="1" ht="24.15" customHeight="1">
      <c r="A4119" s="39"/>
      <c r="B4119" s="40"/>
      <c r="C4119" s="214" t="s">
        <v>3442</v>
      </c>
      <c r="D4119" s="214" t="s">
        <v>240</v>
      </c>
      <c r="E4119" s="215" t="s">
        <v>3443</v>
      </c>
      <c r="F4119" s="216" t="s">
        <v>3444</v>
      </c>
      <c r="G4119" s="217" t="s">
        <v>384</v>
      </c>
      <c r="H4119" s="218">
        <v>6.0529999999999999</v>
      </c>
      <c r="I4119" s="219"/>
      <c r="J4119" s="220">
        <f>ROUND(I4119*H4119,2)</f>
        <v>0</v>
      </c>
      <c r="K4119" s="216" t="s">
        <v>243</v>
      </c>
      <c r="L4119" s="45"/>
      <c r="M4119" s="221" t="s">
        <v>19</v>
      </c>
      <c r="N4119" s="222" t="s">
        <v>40</v>
      </c>
      <c r="O4119" s="85"/>
      <c r="P4119" s="223">
        <f>O4119*H4119</f>
        <v>0</v>
      </c>
      <c r="Q4119" s="223">
        <v>0</v>
      </c>
      <c r="R4119" s="223">
        <f>Q4119*H4119</f>
        <v>0</v>
      </c>
      <c r="S4119" s="223">
        <v>0</v>
      </c>
      <c r="T4119" s="224">
        <f>S4119*H4119</f>
        <v>0</v>
      </c>
      <c r="U4119" s="39"/>
      <c r="V4119" s="39"/>
      <c r="W4119" s="39"/>
      <c r="X4119" s="39"/>
      <c r="Y4119" s="39"/>
      <c r="Z4119" s="39"/>
      <c r="AA4119" s="39"/>
      <c r="AB4119" s="39"/>
      <c r="AC4119" s="39"/>
      <c r="AD4119" s="39"/>
      <c r="AE4119" s="39"/>
      <c r="AR4119" s="225" t="s">
        <v>295</v>
      </c>
      <c r="AT4119" s="225" t="s">
        <v>240</v>
      </c>
      <c r="AU4119" s="225" t="s">
        <v>78</v>
      </c>
      <c r="AY4119" s="18" t="s">
        <v>238</v>
      </c>
      <c r="BE4119" s="226">
        <f>IF(N4119="základní",J4119,0)</f>
        <v>0</v>
      </c>
      <c r="BF4119" s="226">
        <f>IF(N4119="snížená",J4119,0)</f>
        <v>0</v>
      </c>
      <c r="BG4119" s="226">
        <f>IF(N4119="zákl. přenesená",J4119,0)</f>
        <v>0</v>
      </c>
      <c r="BH4119" s="226">
        <f>IF(N4119="sníž. přenesená",J4119,0)</f>
        <v>0</v>
      </c>
      <c r="BI4119" s="226">
        <f>IF(N4119="nulová",J4119,0)</f>
        <v>0</v>
      </c>
      <c r="BJ4119" s="18" t="s">
        <v>76</v>
      </c>
      <c r="BK4119" s="226">
        <f>ROUND(I4119*H4119,2)</f>
        <v>0</v>
      </c>
      <c r="BL4119" s="18" t="s">
        <v>295</v>
      </c>
      <c r="BM4119" s="225" t="s">
        <v>3445</v>
      </c>
    </row>
    <row r="4120" s="2" customFormat="1">
      <c r="A4120" s="39"/>
      <c r="B4120" s="40"/>
      <c r="C4120" s="41"/>
      <c r="D4120" s="227" t="s">
        <v>245</v>
      </c>
      <c r="E4120" s="41"/>
      <c r="F4120" s="228" t="s">
        <v>3444</v>
      </c>
      <c r="G4120" s="41"/>
      <c r="H4120" s="41"/>
      <c r="I4120" s="229"/>
      <c r="J4120" s="41"/>
      <c r="K4120" s="41"/>
      <c r="L4120" s="45"/>
      <c r="M4120" s="230"/>
      <c r="N4120" s="231"/>
      <c r="O4120" s="85"/>
      <c r="P4120" s="85"/>
      <c r="Q4120" s="85"/>
      <c r="R4120" s="85"/>
      <c r="S4120" s="85"/>
      <c r="T4120" s="86"/>
      <c r="U4120" s="39"/>
      <c r="V4120" s="39"/>
      <c r="W4120" s="39"/>
      <c r="X4120" s="39"/>
      <c r="Y4120" s="39"/>
      <c r="Z4120" s="39"/>
      <c r="AA4120" s="39"/>
      <c r="AB4120" s="39"/>
      <c r="AC4120" s="39"/>
      <c r="AD4120" s="39"/>
      <c r="AE4120" s="39"/>
      <c r="AT4120" s="18" t="s">
        <v>245</v>
      </c>
      <c r="AU4120" s="18" t="s">
        <v>78</v>
      </c>
    </row>
    <row r="4121" s="2" customFormat="1">
      <c r="A4121" s="39"/>
      <c r="B4121" s="40"/>
      <c r="C4121" s="41"/>
      <c r="D4121" s="232" t="s">
        <v>246</v>
      </c>
      <c r="E4121" s="41"/>
      <c r="F4121" s="233" t="s">
        <v>3446</v>
      </c>
      <c r="G4121" s="41"/>
      <c r="H4121" s="41"/>
      <c r="I4121" s="229"/>
      <c r="J4121" s="41"/>
      <c r="K4121" s="41"/>
      <c r="L4121" s="45"/>
      <c r="M4121" s="230"/>
      <c r="N4121" s="231"/>
      <c r="O4121" s="85"/>
      <c r="P4121" s="85"/>
      <c r="Q4121" s="85"/>
      <c r="R4121" s="85"/>
      <c r="S4121" s="85"/>
      <c r="T4121" s="86"/>
      <c r="U4121" s="39"/>
      <c r="V4121" s="39"/>
      <c r="W4121" s="39"/>
      <c r="X4121" s="39"/>
      <c r="Y4121" s="39"/>
      <c r="Z4121" s="39"/>
      <c r="AA4121" s="39"/>
      <c r="AB4121" s="39"/>
      <c r="AC4121" s="39"/>
      <c r="AD4121" s="39"/>
      <c r="AE4121" s="39"/>
      <c r="AT4121" s="18" t="s">
        <v>246</v>
      </c>
      <c r="AU4121" s="18" t="s">
        <v>78</v>
      </c>
    </row>
    <row r="4122" s="2" customFormat="1" ht="24.15" customHeight="1">
      <c r="A4122" s="39"/>
      <c r="B4122" s="40"/>
      <c r="C4122" s="214" t="s">
        <v>2755</v>
      </c>
      <c r="D4122" s="214" t="s">
        <v>240</v>
      </c>
      <c r="E4122" s="215" t="s">
        <v>3447</v>
      </c>
      <c r="F4122" s="216" t="s">
        <v>3448</v>
      </c>
      <c r="G4122" s="217" t="s">
        <v>384</v>
      </c>
      <c r="H4122" s="218">
        <v>6.0529999999999999</v>
      </c>
      <c r="I4122" s="219"/>
      <c r="J4122" s="220">
        <f>ROUND(I4122*H4122,2)</f>
        <v>0</v>
      </c>
      <c r="K4122" s="216" t="s">
        <v>243</v>
      </c>
      <c r="L4122" s="45"/>
      <c r="M4122" s="221" t="s">
        <v>19</v>
      </c>
      <c r="N4122" s="222" t="s">
        <v>40</v>
      </c>
      <c r="O4122" s="85"/>
      <c r="P4122" s="223">
        <f>O4122*H4122</f>
        <v>0</v>
      </c>
      <c r="Q4122" s="223">
        <v>0</v>
      </c>
      <c r="R4122" s="223">
        <f>Q4122*H4122</f>
        <v>0</v>
      </c>
      <c r="S4122" s="223">
        <v>0</v>
      </c>
      <c r="T4122" s="224">
        <f>S4122*H4122</f>
        <v>0</v>
      </c>
      <c r="U4122" s="39"/>
      <c r="V4122" s="39"/>
      <c r="W4122" s="39"/>
      <c r="X4122" s="39"/>
      <c r="Y4122" s="39"/>
      <c r="Z4122" s="39"/>
      <c r="AA4122" s="39"/>
      <c r="AB4122" s="39"/>
      <c r="AC4122" s="39"/>
      <c r="AD4122" s="39"/>
      <c r="AE4122" s="39"/>
      <c r="AR4122" s="225" t="s">
        <v>295</v>
      </c>
      <c r="AT4122" s="225" t="s">
        <v>240</v>
      </c>
      <c r="AU4122" s="225" t="s">
        <v>78</v>
      </c>
      <c r="AY4122" s="18" t="s">
        <v>238</v>
      </c>
      <c r="BE4122" s="226">
        <f>IF(N4122="základní",J4122,0)</f>
        <v>0</v>
      </c>
      <c r="BF4122" s="226">
        <f>IF(N4122="snížená",J4122,0)</f>
        <v>0</v>
      </c>
      <c r="BG4122" s="226">
        <f>IF(N4122="zákl. přenesená",J4122,0)</f>
        <v>0</v>
      </c>
      <c r="BH4122" s="226">
        <f>IF(N4122="sníž. přenesená",J4122,0)</f>
        <v>0</v>
      </c>
      <c r="BI4122" s="226">
        <f>IF(N4122="nulová",J4122,0)</f>
        <v>0</v>
      </c>
      <c r="BJ4122" s="18" t="s">
        <v>76</v>
      </c>
      <c r="BK4122" s="226">
        <f>ROUND(I4122*H4122,2)</f>
        <v>0</v>
      </c>
      <c r="BL4122" s="18" t="s">
        <v>295</v>
      </c>
      <c r="BM4122" s="225" t="s">
        <v>3449</v>
      </c>
    </row>
    <row r="4123" s="2" customFormat="1">
      <c r="A4123" s="39"/>
      <c r="B4123" s="40"/>
      <c r="C4123" s="41"/>
      <c r="D4123" s="227" t="s">
        <v>245</v>
      </c>
      <c r="E4123" s="41"/>
      <c r="F4123" s="228" t="s">
        <v>3448</v>
      </c>
      <c r="G4123" s="41"/>
      <c r="H4123" s="41"/>
      <c r="I4123" s="229"/>
      <c r="J4123" s="41"/>
      <c r="K4123" s="41"/>
      <c r="L4123" s="45"/>
      <c r="M4123" s="230"/>
      <c r="N4123" s="231"/>
      <c r="O4123" s="85"/>
      <c r="P4123" s="85"/>
      <c r="Q4123" s="85"/>
      <c r="R4123" s="85"/>
      <c r="S4123" s="85"/>
      <c r="T4123" s="86"/>
      <c r="U4123" s="39"/>
      <c r="V4123" s="39"/>
      <c r="W4123" s="39"/>
      <c r="X4123" s="39"/>
      <c r="Y4123" s="39"/>
      <c r="Z4123" s="39"/>
      <c r="AA4123" s="39"/>
      <c r="AB4123" s="39"/>
      <c r="AC4123" s="39"/>
      <c r="AD4123" s="39"/>
      <c r="AE4123" s="39"/>
      <c r="AT4123" s="18" t="s">
        <v>245</v>
      </c>
      <c r="AU4123" s="18" t="s">
        <v>78</v>
      </c>
    </row>
    <row r="4124" s="2" customFormat="1">
      <c r="A4124" s="39"/>
      <c r="B4124" s="40"/>
      <c r="C4124" s="41"/>
      <c r="D4124" s="232" t="s">
        <v>246</v>
      </c>
      <c r="E4124" s="41"/>
      <c r="F4124" s="233" t="s">
        <v>3450</v>
      </c>
      <c r="G4124" s="41"/>
      <c r="H4124" s="41"/>
      <c r="I4124" s="229"/>
      <c r="J4124" s="41"/>
      <c r="K4124" s="41"/>
      <c r="L4124" s="45"/>
      <c r="M4124" s="230"/>
      <c r="N4124" s="231"/>
      <c r="O4124" s="85"/>
      <c r="P4124" s="85"/>
      <c r="Q4124" s="85"/>
      <c r="R4124" s="85"/>
      <c r="S4124" s="85"/>
      <c r="T4124" s="86"/>
      <c r="U4124" s="39"/>
      <c r="V4124" s="39"/>
      <c r="W4124" s="39"/>
      <c r="X4124" s="39"/>
      <c r="Y4124" s="39"/>
      <c r="Z4124" s="39"/>
      <c r="AA4124" s="39"/>
      <c r="AB4124" s="39"/>
      <c r="AC4124" s="39"/>
      <c r="AD4124" s="39"/>
      <c r="AE4124" s="39"/>
      <c r="AT4124" s="18" t="s">
        <v>246</v>
      </c>
      <c r="AU4124" s="18" t="s">
        <v>78</v>
      </c>
    </row>
    <row r="4125" s="12" customFormat="1" ht="22.8" customHeight="1">
      <c r="A4125" s="12"/>
      <c r="B4125" s="198"/>
      <c r="C4125" s="199"/>
      <c r="D4125" s="200" t="s">
        <v>68</v>
      </c>
      <c r="E4125" s="212" t="s">
        <v>3451</v>
      </c>
      <c r="F4125" s="212" t="s">
        <v>3452</v>
      </c>
      <c r="G4125" s="199"/>
      <c r="H4125" s="199"/>
      <c r="I4125" s="202"/>
      <c r="J4125" s="213">
        <f>BK4125</f>
        <v>0</v>
      </c>
      <c r="K4125" s="199"/>
      <c r="L4125" s="204"/>
      <c r="M4125" s="205"/>
      <c r="N4125" s="206"/>
      <c r="O4125" s="206"/>
      <c r="P4125" s="207">
        <f>SUM(P4126:P4288)</f>
        <v>0</v>
      </c>
      <c r="Q4125" s="206"/>
      <c r="R4125" s="207">
        <f>SUM(R4126:R4288)</f>
        <v>0.13656251000000003</v>
      </c>
      <c r="S4125" s="206"/>
      <c r="T4125" s="208">
        <f>SUM(T4126:T4288)</f>
        <v>0</v>
      </c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R4125" s="209" t="s">
        <v>78</v>
      </c>
      <c r="AT4125" s="210" t="s">
        <v>68</v>
      </c>
      <c r="AU4125" s="210" t="s">
        <v>76</v>
      </c>
      <c r="AY4125" s="209" t="s">
        <v>238</v>
      </c>
      <c r="BK4125" s="211">
        <f>SUM(BK4126:BK4288)</f>
        <v>0</v>
      </c>
    </row>
    <row r="4126" s="2" customFormat="1" ht="24.15" customHeight="1">
      <c r="A4126" s="39"/>
      <c r="B4126" s="40"/>
      <c r="C4126" s="214" t="s">
        <v>3453</v>
      </c>
      <c r="D4126" s="214" t="s">
        <v>240</v>
      </c>
      <c r="E4126" s="215" t="s">
        <v>3454</v>
      </c>
      <c r="F4126" s="216" t="s">
        <v>3455</v>
      </c>
      <c r="G4126" s="217" t="s">
        <v>107</v>
      </c>
      <c r="H4126" s="218">
        <v>307.12</v>
      </c>
      <c r="I4126" s="219"/>
      <c r="J4126" s="220">
        <f>ROUND(I4126*H4126,2)</f>
        <v>0</v>
      </c>
      <c r="K4126" s="216" t="s">
        <v>243</v>
      </c>
      <c r="L4126" s="45"/>
      <c r="M4126" s="221" t="s">
        <v>19</v>
      </c>
      <c r="N4126" s="222" t="s">
        <v>40</v>
      </c>
      <c r="O4126" s="85"/>
      <c r="P4126" s="223">
        <f>O4126*H4126</f>
        <v>0</v>
      </c>
      <c r="Q4126" s="223">
        <v>0</v>
      </c>
      <c r="R4126" s="223">
        <f>Q4126*H4126</f>
        <v>0</v>
      </c>
      <c r="S4126" s="223">
        <v>0</v>
      </c>
      <c r="T4126" s="224">
        <f>S4126*H4126</f>
        <v>0</v>
      </c>
      <c r="U4126" s="39"/>
      <c r="V4126" s="39"/>
      <c r="W4126" s="39"/>
      <c r="X4126" s="39"/>
      <c r="Y4126" s="39"/>
      <c r="Z4126" s="39"/>
      <c r="AA4126" s="39"/>
      <c r="AB4126" s="39"/>
      <c r="AC4126" s="39"/>
      <c r="AD4126" s="39"/>
      <c r="AE4126" s="39"/>
      <c r="AR4126" s="225" t="s">
        <v>295</v>
      </c>
      <c r="AT4126" s="225" t="s">
        <v>240</v>
      </c>
      <c r="AU4126" s="225" t="s">
        <v>78</v>
      </c>
      <c r="AY4126" s="18" t="s">
        <v>238</v>
      </c>
      <c r="BE4126" s="226">
        <f>IF(N4126="základní",J4126,0)</f>
        <v>0</v>
      </c>
      <c r="BF4126" s="226">
        <f>IF(N4126="snížená",J4126,0)</f>
        <v>0</v>
      </c>
      <c r="BG4126" s="226">
        <f>IF(N4126="zákl. přenesená",J4126,0)</f>
        <v>0</v>
      </c>
      <c r="BH4126" s="226">
        <f>IF(N4126="sníž. přenesená",J4126,0)</f>
        <v>0</v>
      </c>
      <c r="BI4126" s="226">
        <f>IF(N4126="nulová",J4126,0)</f>
        <v>0</v>
      </c>
      <c r="BJ4126" s="18" t="s">
        <v>76</v>
      </c>
      <c r="BK4126" s="226">
        <f>ROUND(I4126*H4126,2)</f>
        <v>0</v>
      </c>
      <c r="BL4126" s="18" t="s">
        <v>295</v>
      </c>
      <c r="BM4126" s="225" t="s">
        <v>3456</v>
      </c>
    </row>
    <row r="4127" s="2" customFormat="1">
      <c r="A4127" s="39"/>
      <c r="B4127" s="40"/>
      <c r="C4127" s="41"/>
      <c r="D4127" s="227" t="s">
        <v>245</v>
      </c>
      <c r="E4127" s="41"/>
      <c r="F4127" s="228" t="s">
        <v>3455</v>
      </c>
      <c r="G4127" s="41"/>
      <c r="H4127" s="41"/>
      <c r="I4127" s="229"/>
      <c r="J4127" s="41"/>
      <c r="K4127" s="41"/>
      <c r="L4127" s="45"/>
      <c r="M4127" s="230"/>
      <c r="N4127" s="231"/>
      <c r="O4127" s="85"/>
      <c r="P4127" s="85"/>
      <c r="Q4127" s="85"/>
      <c r="R4127" s="85"/>
      <c r="S4127" s="85"/>
      <c r="T4127" s="86"/>
      <c r="U4127" s="39"/>
      <c r="V4127" s="39"/>
      <c r="W4127" s="39"/>
      <c r="X4127" s="39"/>
      <c r="Y4127" s="39"/>
      <c r="Z4127" s="39"/>
      <c r="AA4127" s="39"/>
      <c r="AB4127" s="39"/>
      <c r="AC4127" s="39"/>
      <c r="AD4127" s="39"/>
      <c r="AE4127" s="39"/>
      <c r="AT4127" s="18" t="s">
        <v>245</v>
      </c>
      <c r="AU4127" s="18" t="s">
        <v>78</v>
      </c>
    </row>
    <row r="4128" s="2" customFormat="1">
      <c r="A4128" s="39"/>
      <c r="B4128" s="40"/>
      <c r="C4128" s="41"/>
      <c r="D4128" s="232" t="s">
        <v>246</v>
      </c>
      <c r="E4128" s="41"/>
      <c r="F4128" s="233" t="s">
        <v>3457</v>
      </c>
      <c r="G4128" s="41"/>
      <c r="H4128" s="41"/>
      <c r="I4128" s="229"/>
      <c r="J4128" s="41"/>
      <c r="K4128" s="41"/>
      <c r="L4128" s="45"/>
      <c r="M4128" s="230"/>
      <c r="N4128" s="231"/>
      <c r="O4128" s="85"/>
      <c r="P4128" s="85"/>
      <c r="Q4128" s="85"/>
      <c r="R4128" s="85"/>
      <c r="S4128" s="85"/>
      <c r="T4128" s="86"/>
      <c r="U4128" s="39"/>
      <c r="V4128" s="39"/>
      <c r="W4128" s="39"/>
      <c r="X4128" s="39"/>
      <c r="Y4128" s="39"/>
      <c r="Z4128" s="39"/>
      <c r="AA4128" s="39"/>
      <c r="AB4128" s="39"/>
      <c r="AC4128" s="39"/>
      <c r="AD4128" s="39"/>
      <c r="AE4128" s="39"/>
      <c r="AT4128" s="18" t="s">
        <v>246</v>
      </c>
      <c r="AU4128" s="18" t="s">
        <v>78</v>
      </c>
    </row>
    <row r="4129" s="13" customFormat="1">
      <c r="A4129" s="13"/>
      <c r="B4129" s="234"/>
      <c r="C4129" s="235"/>
      <c r="D4129" s="227" t="s">
        <v>248</v>
      </c>
      <c r="E4129" s="236" t="s">
        <v>19</v>
      </c>
      <c r="F4129" s="237" t="s">
        <v>533</v>
      </c>
      <c r="G4129" s="235"/>
      <c r="H4129" s="236" t="s">
        <v>19</v>
      </c>
      <c r="I4129" s="238"/>
      <c r="J4129" s="235"/>
      <c r="K4129" s="235"/>
      <c r="L4129" s="239"/>
      <c r="M4129" s="240"/>
      <c r="N4129" s="241"/>
      <c r="O4129" s="241"/>
      <c r="P4129" s="241"/>
      <c r="Q4129" s="241"/>
      <c r="R4129" s="241"/>
      <c r="S4129" s="241"/>
      <c r="T4129" s="242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3" t="s">
        <v>248</v>
      </c>
      <c r="AU4129" s="243" t="s">
        <v>78</v>
      </c>
      <c r="AV4129" s="13" t="s">
        <v>76</v>
      </c>
      <c r="AW4129" s="13" t="s">
        <v>32</v>
      </c>
      <c r="AX4129" s="13" t="s">
        <v>69</v>
      </c>
      <c r="AY4129" s="243" t="s">
        <v>238</v>
      </c>
    </row>
    <row r="4130" s="14" customFormat="1">
      <c r="A4130" s="14"/>
      <c r="B4130" s="244"/>
      <c r="C4130" s="245"/>
      <c r="D4130" s="227" t="s">
        <v>248</v>
      </c>
      <c r="E4130" s="246" t="s">
        <v>19</v>
      </c>
      <c r="F4130" s="247" t="s">
        <v>3458</v>
      </c>
      <c r="G4130" s="245"/>
      <c r="H4130" s="248">
        <v>307.12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248</v>
      </c>
      <c r="AU4130" s="254" t="s">
        <v>78</v>
      </c>
      <c r="AV4130" s="14" t="s">
        <v>78</v>
      </c>
      <c r="AW4130" s="14" t="s">
        <v>32</v>
      </c>
      <c r="AX4130" s="14" t="s">
        <v>69</v>
      </c>
      <c r="AY4130" s="254" t="s">
        <v>238</v>
      </c>
    </row>
    <row r="4131" s="15" customFormat="1">
      <c r="A4131" s="15"/>
      <c r="B4131" s="255"/>
      <c r="C4131" s="256"/>
      <c r="D4131" s="227" t="s">
        <v>248</v>
      </c>
      <c r="E4131" s="257" t="s">
        <v>19</v>
      </c>
      <c r="F4131" s="258" t="s">
        <v>253</v>
      </c>
      <c r="G4131" s="256"/>
      <c r="H4131" s="259">
        <v>307.12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248</v>
      </c>
      <c r="AU4131" s="265" t="s">
        <v>78</v>
      </c>
      <c r="AV4131" s="15" t="s">
        <v>244</v>
      </c>
      <c r="AW4131" s="15" t="s">
        <v>32</v>
      </c>
      <c r="AX4131" s="15" t="s">
        <v>76</v>
      </c>
      <c r="AY4131" s="265" t="s">
        <v>238</v>
      </c>
    </row>
    <row r="4132" s="2" customFormat="1" ht="24.15" customHeight="1">
      <c r="A4132" s="39"/>
      <c r="B4132" s="40"/>
      <c r="C4132" s="277" t="s">
        <v>2761</v>
      </c>
      <c r="D4132" s="277" t="s">
        <v>425</v>
      </c>
      <c r="E4132" s="278" t="s">
        <v>3459</v>
      </c>
      <c r="F4132" s="279" t="s">
        <v>3460</v>
      </c>
      <c r="G4132" s="280" t="s">
        <v>107</v>
      </c>
      <c r="H4132" s="281">
        <v>322.476</v>
      </c>
      <c r="I4132" s="282"/>
      <c r="J4132" s="283">
        <f>ROUND(I4132*H4132,2)</f>
        <v>0</v>
      </c>
      <c r="K4132" s="279" t="s">
        <v>243</v>
      </c>
      <c r="L4132" s="284"/>
      <c r="M4132" s="285" t="s">
        <v>19</v>
      </c>
      <c r="N4132" s="286" t="s">
        <v>40</v>
      </c>
      <c r="O4132" s="85"/>
      <c r="P4132" s="223">
        <f>O4132*H4132</f>
        <v>0</v>
      </c>
      <c r="Q4132" s="223">
        <v>0</v>
      </c>
      <c r="R4132" s="223">
        <f>Q4132*H4132</f>
        <v>0</v>
      </c>
      <c r="S4132" s="223">
        <v>0</v>
      </c>
      <c r="T4132" s="224">
        <f>S4132*H4132</f>
        <v>0</v>
      </c>
      <c r="U4132" s="39"/>
      <c r="V4132" s="39"/>
      <c r="W4132" s="39"/>
      <c r="X4132" s="39"/>
      <c r="Y4132" s="39"/>
      <c r="Z4132" s="39"/>
      <c r="AA4132" s="39"/>
      <c r="AB4132" s="39"/>
      <c r="AC4132" s="39"/>
      <c r="AD4132" s="39"/>
      <c r="AE4132" s="39"/>
      <c r="AR4132" s="225" t="s">
        <v>371</v>
      </c>
      <c r="AT4132" s="225" t="s">
        <v>425</v>
      </c>
      <c r="AU4132" s="225" t="s">
        <v>78</v>
      </c>
      <c r="AY4132" s="18" t="s">
        <v>238</v>
      </c>
      <c r="BE4132" s="226">
        <f>IF(N4132="základní",J4132,0)</f>
        <v>0</v>
      </c>
      <c r="BF4132" s="226">
        <f>IF(N4132="snížená",J4132,0)</f>
        <v>0</v>
      </c>
      <c r="BG4132" s="226">
        <f>IF(N4132="zákl. přenesená",J4132,0)</f>
        <v>0</v>
      </c>
      <c r="BH4132" s="226">
        <f>IF(N4132="sníž. přenesená",J4132,0)</f>
        <v>0</v>
      </c>
      <c r="BI4132" s="226">
        <f>IF(N4132="nulová",J4132,0)</f>
        <v>0</v>
      </c>
      <c r="BJ4132" s="18" t="s">
        <v>76</v>
      </c>
      <c r="BK4132" s="226">
        <f>ROUND(I4132*H4132,2)</f>
        <v>0</v>
      </c>
      <c r="BL4132" s="18" t="s">
        <v>295</v>
      </c>
      <c r="BM4132" s="225" t="s">
        <v>3461</v>
      </c>
    </row>
    <row r="4133" s="2" customFormat="1">
      <c r="A4133" s="39"/>
      <c r="B4133" s="40"/>
      <c r="C4133" s="41"/>
      <c r="D4133" s="227" t="s">
        <v>245</v>
      </c>
      <c r="E4133" s="41"/>
      <c r="F4133" s="228" t="s">
        <v>3460</v>
      </c>
      <c r="G4133" s="41"/>
      <c r="H4133" s="41"/>
      <c r="I4133" s="229"/>
      <c r="J4133" s="41"/>
      <c r="K4133" s="41"/>
      <c r="L4133" s="45"/>
      <c r="M4133" s="230"/>
      <c r="N4133" s="231"/>
      <c r="O4133" s="85"/>
      <c r="P4133" s="85"/>
      <c r="Q4133" s="85"/>
      <c r="R4133" s="85"/>
      <c r="S4133" s="85"/>
      <c r="T4133" s="86"/>
      <c r="U4133" s="39"/>
      <c r="V4133" s="39"/>
      <c r="W4133" s="39"/>
      <c r="X4133" s="39"/>
      <c r="Y4133" s="39"/>
      <c r="Z4133" s="39"/>
      <c r="AA4133" s="39"/>
      <c r="AB4133" s="39"/>
      <c r="AC4133" s="39"/>
      <c r="AD4133" s="39"/>
      <c r="AE4133" s="39"/>
      <c r="AT4133" s="18" t="s">
        <v>245</v>
      </c>
      <c r="AU4133" s="18" t="s">
        <v>78</v>
      </c>
    </row>
    <row r="4134" s="14" customFormat="1">
      <c r="A4134" s="14"/>
      <c r="B4134" s="244"/>
      <c r="C4134" s="245"/>
      <c r="D4134" s="227" t="s">
        <v>248</v>
      </c>
      <c r="E4134" s="246" t="s">
        <v>19</v>
      </c>
      <c r="F4134" s="247" t="s">
        <v>3462</v>
      </c>
      <c r="G4134" s="245"/>
      <c r="H4134" s="248">
        <v>322.476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248</v>
      </c>
      <c r="AU4134" s="254" t="s">
        <v>78</v>
      </c>
      <c r="AV4134" s="14" t="s">
        <v>78</v>
      </c>
      <c r="AW4134" s="14" t="s">
        <v>32</v>
      </c>
      <c r="AX4134" s="14" t="s">
        <v>69</v>
      </c>
      <c r="AY4134" s="254" t="s">
        <v>238</v>
      </c>
    </row>
    <row r="4135" s="15" customFormat="1">
      <c r="A4135" s="15"/>
      <c r="B4135" s="255"/>
      <c r="C4135" s="256"/>
      <c r="D4135" s="227" t="s">
        <v>248</v>
      </c>
      <c r="E4135" s="257" t="s">
        <v>19</v>
      </c>
      <c r="F4135" s="258" t="s">
        <v>253</v>
      </c>
      <c r="G4135" s="256"/>
      <c r="H4135" s="259">
        <v>322.476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248</v>
      </c>
      <c r="AU4135" s="265" t="s">
        <v>78</v>
      </c>
      <c r="AV4135" s="15" t="s">
        <v>244</v>
      </c>
      <c r="AW4135" s="15" t="s">
        <v>32</v>
      </c>
      <c r="AX4135" s="15" t="s">
        <v>76</v>
      </c>
      <c r="AY4135" s="265" t="s">
        <v>238</v>
      </c>
    </row>
    <row r="4136" s="2" customFormat="1" ht="24.15" customHeight="1">
      <c r="A4136" s="39"/>
      <c r="B4136" s="40"/>
      <c r="C4136" s="214" t="s">
        <v>3463</v>
      </c>
      <c r="D4136" s="214" t="s">
        <v>240</v>
      </c>
      <c r="E4136" s="215" t="s">
        <v>3464</v>
      </c>
      <c r="F4136" s="216" t="s">
        <v>3465</v>
      </c>
      <c r="G4136" s="217" t="s">
        <v>112</v>
      </c>
      <c r="H4136" s="218">
        <v>82.156999999999996</v>
      </c>
      <c r="I4136" s="219"/>
      <c r="J4136" s="220">
        <f>ROUND(I4136*H4136,2)</f>
        <v>0</v>
      </c>
      <c r="K4136" s="216" t="s">
        <v>243</v>
      </c>
      <c r="L4136" s="45"/>
      <c r="M4136" s="221" t="s">
        <v>19</v>
      </c>
      <c r="N4136" s="222" t="s">
        <v>40</v>
      </c>
      <c r="O4136" s="85"/>
      <c r="P4136" s="223">
        <f>O4136*H4136</f>
        <v>0</v>
      </c>
      <c r="Q4136" s="223">
        <v>6.9999999999999994E-05</v>
      </c>
      <c r="R4136" s="223">
        <f>Q4136*H4136</f>
        <v>0.0057509899999999992</v>
      </c>
      <c r="S4136" s="223">
        <v>0</v>
      </c>
      <c r="T4136" s="224">
        <f>S4136*H4136</f>
        <v>0</v>
      </c>
      <c r="U4136" s="39"/>
      <c r="V4136" s="39"/>
      <c r="W4136" s="39"/>
      <c r="X4136" s="39"/>
      <c r="Y4136" s="39"/>
      <c r="Z4136" s="39"/>
      <c r="AA4136" s="39"/>
      <c r="AB4136" s="39"/>
      <c r="AC4136" s="39"/>
      <c r="AD4136" s="39"/>
      <c r="AE4136" s="39"/>
      <c r="AR4136" s="225" t="s">
        <v>295</v>
      </c>
      <c r="AT4136" s="225" t="s">
        <v>240</v>
      </c>
      <c r="AU4136" s="225" t="s">
        <v>78</v>
      </c>
      <c r="AY4136" s="18" t="s">
        <v>238</v>
      </c>
      <c r="BE4136" s="226">
        <f>IF(N4136="základní",J4136,0)</f>
        <v>0</v>
      </c>
      <c r="BF4136" s="226">
        <f>IF(N4136="snížená",J4136,0)</f>
        <v>0</v>
      </c>
      <c r="BG4136" s="226">
        <f>IF(N4136="zákl. přenesená",J4136,0)</f>
        <v>0</v>
      </c>
      <c r="BH4136" s="226">
        <f>IF(N4136="sníž. přenesená",J4136,0)</f>
        <v>0</v>
      </c>
      <c r="BI4136" s="226">
        <f>IF(N4136="nulová",J4136,0)</f>
        <v>0</v>
      </c>
      <c r="BJ4136" s="18" t="s">
        <v>76</v>
      </c>
      <c r="BK4136" s="226">
        <f>ROUND(I4136*H4136,2)</f>
        <v>0</v>
      </c>
      <c r="BL4136" s="18" t="s">
        <v>295</v>
      </c>
      <c r="BM4136" s="225" t="s">
        <v>3466</v>
      </c>
    </row>
    <row r="4137" s="2" customFormat="1">
      <c r="A4137" s="39"/>
      <c r="B4137" s="40"/>
      <c r="C4137" s="41"/>
      <c r="D4137" s="227" t="s">
        <v>245</v>
      </c>
      <c r="E4137" s="41"/>
      <c r="F4137" s="228" t="s">
        <v>3465</v>
      </c>
      <c r="G4137" s="41"/>
      <c r="H4137" s="41"/>
      <c r="I4137" s="229"/>
      <c r="J4137" s="41"/>
      <c r="K4137" s="41"/>
      <c r="L4137" s="45"/>
      <c r="M4137" s="230"/>
      <c r="N4137" s="231"/>
      <c r="O4137" s="85"/>
      <c r="P4137" s="85"/>
      <c r="Q4137" s="85"/>
      <c r="R4137" s="85"/>
      <c r="S4137" s="85"/>
      <c r="T4137" s="86"/>
      <c r="U4137" s="39"/>
      <c r="V4137" s="39"/>
      <c r="W4137" s="39"/>
      <c r="X4137" s="39"/>
      <c r="Y4137" s="39"/>
      <c r="Z4137" s="39"/>
      <c r="AA4137" s="39"/>
      <c r="AB4137" s="39"/>
      <c r="AC4137" s="39"/>
      <c r="AD4137" s="39"/>
      <c r="AE4137" s="39"/>
      <c r="AT4137" s="18" t="s">
        <v>245</v>
      </c>
      <c r="AU4137" s="18" t="s">
        <v>78</v>
      </c>
    </row>
    <row r="4138" s="2" customFormat="1">
      <c r="A4138" s="39"/>
      <c r="B4138" s="40"/>
      <c r="C4138" s="41"/>
      <c r="D4138" s="232" t="s">
        <v>246</v>
      </c>
      <c r="E4138" s="41"/>
      <c r="F4138" s="233" t="s">
        <v>3467</v>
      </c>
      <c r="G4138" s="41"/>
      <c r="H4138" s="41"/>
      <c r="I4138" s="229"/>
      <c r="J4138" s="41"/>
      <c r="K4138" s="41"/>
      <c r="L4138" s="45"/>
      <c r="M4138" s="230"/>
      <c r="N4138" s="231"/>
      <c r="O4138" s="85"/>
      <c r="P4138" s="85"/>
      <c r="Q4138" s="85"/>
      <c r="R4138" s="85"/>
      <c r="S4138" s="85"/>
      <c r="T4138" s="86"/>
      <c r="U4138" s="39"/>
      <c r="V4138" s="39"/>
      <c r="W4138" s="39"/>
      <c r="X4138" s="39"/>
      <c r="Y4138" s="39"/>
      <c r="Z4138" s="39"/>
      <c r="AA4138" s="39"/>
      <c r="AB4138" s="39"/>
      <c r="AC4138" s="39"/>
      <c r="AD4138" s="39"/>
      <c r="AE4138" s="39"/>
      <c r="AT4138" s="18" t="s">
        <v>246</v>
      </c>
      <c r="AU4138" s="18" t="s">
        <v>78</v>
      </c>
    </row>
    <row r="4139" s="13" customFormat="1">
      <c r="A4139" s="13"/>
      <c r="B4139" s="234"/>
      <c r="C4139" s="235"/>
      <c r="D4139" s="227" t="s">
        <v>248</v>
      </c>
      <c r="E4139" s="236" t="s">
        <v>19</v>
      </c>
      <c r="F4139" s="237" t="s">
        <v>533</v>
      </c>
      <c r="G4139" s="235"/>
      <c r="H4139" s="236" t="s">
        <v>19</v>
      </c>
      <c r="I4139" s="238"/>
      <c r="J4139" s="235"/>
      <c r="K4139" s="235"/>
      <c r="L4139" s="239"/>
      <c r="M4139" s="240"/>
      <c r="N4139" s="241"/>
      <c r="O4139" s="241"/>
      <c r="P4139" s="241"/>
      <c r="Q4139" s="241"/>
      <c r="R4139" s="241"/>
      <c r="S4139" s="241"/>
      <c r="T4139" s="242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3" t="s">
        <v>248</v>
      </c>
      <c r="AU4139" s="243" t="s">
        <v>78</v>
      </c>
      <c r="AV4139" s="13" t="s">
        <v>76</v>
      </c>
      <c r="AW4139" s="13" t="s">
        <v>32</v>
      </c>
      <c r="AX4139" s="13" t="s">
        <v>69</v>
      </c>
      <c r="AY4139" s="243" t="s">
        <v>238</v>
      </c>
    </row>
    <row r="4140" s="14" customFormat="1">
      <c r="A4140" s="14"/>
      <c r="B4140" s="244"/>
      <c r="C4140" s="245"/>
      <c r="D4140" s="227" t="s">
        <v>248</v>
      </c>
      <c r="E4140" s="246" t="s">
        <v>19</v>
      </c>
      <c r="F4140" s="247" t="s">
        <v>115</v>
      </c>
      <c r="G4140" s="245"/>
      <c r="H4140" s="248">
        <v>49.948999999999998</v>
      </c>
      <c r="I4140" s="249"/>
      <c r="J4140" s="245"/>
      <c r="K4140" s="245"/>
      <c r="L4140" s="250"/>
      <c r="M4140" s="251"/>
      <c r="N4140" s="252"/>
      <c r="O4140" s="252"/>
      <c r="P4140" s="252"/>
      <c r="Q4140" s="252"/>
      <c r="R4140" s="252"/>
      <c r="S4140" s="252"/>
      <c r="T4140" s="253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4" t="s">
        <v>248</v>
      </c>
      <c r="AU4140" s="254" t="s">
        <v>78</v>
      </c>
      <c r="AV4140" s="14" t="s">
        <v>78</v>
      </c>
      <c r="AW4140" s="14" t="s">
        <v>32</v>
      </c>
      <c r="AX4140" s="14" t="s">
        <v>69</v>
      </c>
      <c r="AY4140" s="254" t="s">
        <v>238</v>
      </c>
    </row>
    <row r="4141" s="14" customFormat="1">
      <c r="A4141" s="14"/>
      <c r="B4141" s="244"/>
      <c r="C4141" s="245"/>
      <c r="D4141" s="227" t="s">
        <v>248</v>
      </c>
      <c r="E4141" s="246" t="s">
        <v>19</v>
      </c>
      <c r="F4141" s="247" t="s">
        <v>110</v>
      </c>
      <c r="G4141" s="245"/>
      <c r="H4141" s="248">
        <v>32.207999999999998</v>
      </c>
      <c r="I4141" s="249"/>
      <c r="J4141" s="245"/>
      <c r="K4141" s="245"/>
      <c r="L4141" s="250"/>
      <c r="M4141" s="251"/>
      <c r="N4141" s="252"/>
      <c r="O4141" s="252"/>
      <c r="P4141" s="252"/>
      <c r="Q4141" s="252"/>
      <c r="R4141" s="252"/>
      <c r="S4141" s="252"/>
      <c r="T4141" s="253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4" t="s">
        <v>248</v>
      </c>
      <c r="AU4141" s="254" t="s">
        <v>78</v>
      </c>
      <c r="AV4141" s="14" t="s">
        <v>78</v>
      </c>
      <c r="AW4141" s="14" t="s">
        <v>32</v>
      </c>
      <c r="AX4141" s="14" t="s">
        <v>69</v>
      </c>
      <c r="AY4141" s="254" t="s">
        <v>238</v>
      </c>
    </row>
    <row r="4142" s="15" customFormat="1">
      <c r="A4142" s="15"/>
      <c r="B4142" s="255"/>
      <c r="C4142" s="256"/>
      <c r="D4142" s="227" t="s">
        <v>248</v>
      </c>
      <c r="E4142" s="257" t="s">
        <v>19</v>
      </c>
      <c r="F4142" s="258" t="s">
        <v>253</v>
      </c>
      <c r="G4142" s="256"/>
      <c r="H4142" s="259">
        <v>82.156999999999996</v>
      </c>
      <c r="I4142" s="260"/>
      <c r="J4142" s="256"/>
      <c r="K4142" s="256"/>
      <c r="L4142" s="261"/>
      <c r="M4142" s="262"/>
      <c r="N4142" s="263"/>
      <c r="O4142" s="263"/>
      <c r="P4142" s="263"/>
      <c r="Q4142" s="263"/>
      <c r="R4142" s="263"/>
      <c r="S4142" s="263"/>
      <c r="T4142" s="264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T4142" s="265" t="s">
        <v>248</v>
      </c>
      <c r="AU4142" s="265" t="s">
        <v>78</v>
      </c>
      <c r="AV4142" s="15" t="s">
        <v>244</v>
      </c>
      <c r="AW4142" s="15" t="s">
        <v>32</v>
      </c>
      <c r="AX4142" s="15" t="s">
        <v>76</v>
      </c>
      <c r="AY4142" s="265" t="s">
        <v>238</v>
      </c>
    </row>
    <row r="4143" s="2" customFormat="1" ht="16.5" customHeight="1">
      <c r="A4143" s="39"/>
      <c r="B4143" s="40"/>
      <c r="C4143" s="214" t="s">
        <v>2765</v>
      </c>
      <c r="D4143" s="214" t="s">
        <v>240</v>
      </c>
      <c r="E4143" s="215" t="s">
        <v>3468</v>
      </c>
      <c r="F4143" s="216" t="s">
        <v>3469</v>
      </c>
      <c r="G4143" s="217" t="s">
        <v>112</v>
      </c>
      <c r="H4143" s="218">
        <v>91.781999999999996</v>
      </c>
      <c r="I4143" s="219"/>
      <c r="J4143" s="220">
        <f>ROUND(I4143*H4143,2)</f>
        <v>0</v>
      </c>
      <c r="K4143" s="216" t="s">
        <v>243</v>
      </c>
      <c r="L4143" s="45"/>
      <c r="M4143" s="221" t="s">
        <v>19</v>
      </c>
      <c r="N4143" s="222" t="s">
        <v>40</v>
      </c>
      <c r="O4143" s="85"/>
      <c r="P4143" s="223">
        <f>O4143*H4143</f>
        <v>0</v>
      </c>
      <c r="Q4143" s="223">
        <v>0</v>
      </c>
      <c r="R4143" s="223">
        <f>Q4143*H4143</f>
        <v>0</v>
      </c>
      <c r="S4143" s="223">
        <v>0</v>
      </c>
      <c r="T4143" s="224">
        <f>S4143*H4143</f>
        <v>0</v>
      </c>
      <c r="U4143" s="39"/>
      <c r="V4143" s="39"/>
      <c r="W4143" s="39"/>
      <c r="X4143" s="39"/>
      <c r="Y4143" s="39"/>
      <c r="Z4143" s="39"/>
      <c r="AA4143" s="39"/>
      <c r="AB4143" s="39"/>
      <c r="AC4143" s="39"/>
      <c r="AD4143" s="39"/>
      <c r="AE4143" s="39"/>
      <c r="AR4143" s="225" t="s">
        <v>295</v>
      </c>
      <c r="AT4143" s="225" t="s">
        <v>240</v>
      </c>
      <c r="AU4143" s="225" t="s">
        <v>78</v>
      </c>
      <c r="AY4143" s="18" t="s">
        <v>238</v>
      </c>
      <c r="BE4143" s="226">
        <f>IF(N4143="základní",J4143,0)</f>
        <v>0</v>
      </c>
      <c r="BF4143" s="226">
        <f>IF(N4143="snížená",J4143,0)</f>
        <v>0</v>
      </c>
      <c r="BG4143" s="226">
        <f>IF(N4143="zákl. přenesená",J4143,0)</f>
        <v>0</v>
      </c>
      <c r="BH4143" s="226">
        <f>IF(N4143="sníž. přenesená",J4143,0)</f>
        <v>0</v>
      </c>
      <c r="BI4143" s="226">
        <f>IF(N4143="nulová",J4143,0)</f>
        <v>0</v>
      </c>
      <c r="BJ4143" s="18" t="s">
        <v>76</v>
      </c>
      <c r="BK4143" s="226">
        <f>ROUND(I4143*H4143,2)</f>
        <v>0</v>
      </c>
      <c r="BL4143" s="18" t="s">
        <v>295</v>
      </c>
      <c r="BM4143" s="225" t="s">
        <v>3470</v>
      </c>
    </row>
    <row r="4144" s="2" customFormat="1">
      <c r="A4144" s="39"/>
      <c r="B4144" s="40"/>
      <c r="C4144" s="41"/>
      <c r="D4144" s="227" t="s">
        <v>245</v>
      </c>
      <c r="E4144" s="41"/>
      <c r="F4144" s="228" t="s">
        <v>3469</v>
      </c>
      <c r="G4144" s="41"/>
      <c r="H4144" s="41"/>
      <c r="I4144" s="229"/>
      <c r="J4144" s="41"/>
      <c r="K4144" s="41"/>
      <c r="L4144" s="45"/>
      <c r="M4144" s="230"/>
      <c r="N4144" s="231"/>
      <c r="O4144" s="85"/>
      <c r="P4144" s="85"/>
      <c r="Q4144" s="85"/>
      <c r="R4144" s="85"/>
      <c r="S4144" s="85"/>
      <c r="T4144" s="86"/>
      <c r="U4144" s="39"/>
      <c r="V4144" s="39"/>
      <c r="W4144" s="39"/>
      <c r="X4144" s="39"/>
      <c r="Y4144" s="39"/>
      <c r="Z4144" s="39"/>
      <c r="AA4144" s="39"/>
      <c r="AB4144" s="39"/>
      <c r="AC4144" s="39"/>
      <c r="AD4144" s="39"/>
      <c r="AE4144" s="39"/>
      <c r="AT4144" s="18" t="s">
        <v>245</v>
      </c>
      <c r="AU4144" s="18" t="s">
        <v>78</v>
      </c>
    </row>
    <row r="4145" s="2" customFormat="1">
      <c r="A4145" s="39"/>
      <c r="B4145" s="40"/>
      <c r="C4145" s="41"/>
      <c r="D4145" s="232" t="s">
        <v>246</v>
      </c>
      <c r="E4145" s="41"/>
      <c r="F4145" s="233" t="s">
        <v>3471</v>
      </c>
      <c r="G4145" s="41"/>
      <c r="H4145" s="41"/>
      <c r="I4145" s="229"/>
      <c r="J4145" s="41"/>
      <c r="K4145" s="41"/>
      <c r="L4145" s="45"/>
      <c r="M4145" s="230"/>
      <c r="N4145" s="231"/>
      <c r="O4145" s="85"/>
      <c r="P4145" s="85"/>
      <c r="Q4145" s="85"/>
      <c r="R4145" s="85"/>
      <c r="S4145" s="85"/>
      <c r="T4145" s="86"/>
      <c r="U4145" s="39"/>
      <c r="V4145" s="39"/>
      <c r="W4145" s="39"/>
      <c r="X4145" s="39"/>
      <c r="Y4145" s="39"/>
      <c r="Z4145" s="39"/>
      <c r="AA4145" s="39"/>
      <c r="AB4145" s="39"/>
      <c r="AC4145" s="39"/>
      <c r="AD4145" s="39"/>
      <c r="AE4145" s="39"/>
      <c r="AT4145" s="18" t="s">
        <v>246</v>
      </c>
      <c r="AU4145" s="18" t="s">
        <v>78</v>
      </c>
    </row>
    <row r="4146" s="13" customFormat="1">
      <c r="A4146" s="13"/>
      <c r="B4146" s="234"/>
      <c r="C4146" s="235"/>
      <c r="D4146" s="227" t="s">
        <v>248</v>
      </c>
      <c r="E4146" s="236" t="s">
        <v>19</v>
      </c>
      <c r="F4146" s="237" t="s">
        <v>533</v>
      </c>
      <c r="G4146" s="235"/>
      <c r="H4146" s="236" t="s">
        <v>19</v>
      </c>
      <c r="I4146" s="238"/>
      <c r="J4146" s="235"/>
      <c r="K4146" s="235"/>
      <c r="L4146" s="239"/>
      <c r="M4146" s="240"/>
      <c r="N4146" s="241"/>
      <c r="O4146" s="241"/>
      <c r="P4146" s="241"/>
      <c r="Q4146" s="241"/>
      <c r="R4146" s="241"/>
      <c r="S4146" s="241"/>
      <c r="T4146" s="242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3" t="s">
        <v>248</v>
      </c>
      <c r="AU4146" s="243" t="s">
        <v>78</v>
      </c>
      <c r="AV4146" s="13" t="s">
        <v>76</v>
      </c>
      <c r="AW4146" s="13" t="s">
        <v>32</v>
      </c>
      <c r="AX4146" s="13" t="s">
        <v>69</v>
      </c>
      <c r="AY4146" s="243" t="s">
        <v>238</v>
      </c>
    </row>
    <row r="4147" s="14" customFormat="1">
      <c r="A4147" s="14"/>
      <c r="B4147" s="244"/>
      <c r="C4147" s="245"/>
      <c r="D4147" s="227" t="s">
        <v>248</v>
      </c>
      <c r="E4147" s="246" t="s">
        <v>19</v>
      </c>
      <c r="F4147" s="247" t="s">
        <v>115</v>
      </c>
      <c r="G4147" s="245"/>
      <c r="H4147" s="248">
        <v>49.948999999999998</v>
      </c>
      <c r="I4147" s="249"/>
      <c r="J4147" s="245"/>
      <c r="K4147" s="245"/>
      <c r="L4147" s="250"/>
      <c r="M4147" s="251"/>
      <c r="N4147" s="252"/>
      <c r="O4147" s="252"/>
      <c r="P4147" s="252"/>
      <c r="Q4147" s="252"/>
      <c r="R4147" s="252"/>
      <c r="S4147" s="252"/>
      <c r="T4147" s="253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4" t="s">
        <v>248</v>
      </c>
      <c r="AU4147" s="254" t="s">
        <v>78</v>
      </c>
      <c r="AV4147" s="14" t="s">
        <v>78</v>
      </c>
      <c r="AW4147" s="14" t="s">
        <v>32</v>
      </c>
      <c r="AX4147" s="14" t="s">
        <v>69</v>
      </c>
      <c r="AY4147" s="254" t="s">
        <v>238</v>
      </c>
    </row>
    <row r="4148" s="14" customFormat="1">
      <c r="A4148" s="14"/>
      <c r="B4148" s="244"/>
      <c r="C4148" s="245"/>
      <c r="D4148" s="227" t="s">
        <v>248</v>
      </c>
      <c r="E4148" s="246" t="s">
        <v>19</v>
      </c>
      <c r="F4148" s="247" t="s">
        <v>110</v>
      </c>
      <c r="G4148" s="245"/>
      <c r="H4148" s="248">
        <v>32.207999999999998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248</v>
      </c>
      <c r="AU4148" s="254" t="s">
        <v>78</v>
      </c>
      <c r="AV4148" s="14" t="s">
        <v>78</v>
      </c>
      <c r="AW4148" s="14" t="s">
        <v>32</v>
      </c>
      <c r="AX4148" s="14" t="s">
        <v>69</v>
      </c>
      <c r="AY4148" s="254" t="s">
        <v>238</v>
      </c>
    </row>
    <row r="4149" s="13" customFormat="1">
      <c r="A4149" s="13"/>
      <c r="B4149" s="234"/>
      <c r="C4149" s="235"/>
      <c r="D4149" s="227" t="s">
        <v>248</v>
      </c>
      <c r="E4149" s="236" t="s">
        <v>19</v>
      </c>
      <c r="F4149" s="237" t="s">
        <v>321</v>
      </c>
      <c r="G4149" s="235"/>
      <c r="H4149" s="236" t="s">
        <v>19</v>
      </c>
      <c r="I4149" s="238"/>
      <c r="J4149" s="235"/>
      <c r="K4149" s="235"/>
      <c r="L4149" s="239"/>
      <c r="M4149" s="240"/>
      <c r="N4149" s="241"/>
      <c r="O4149" s="241"/>
      <c r="P4149" s="241"/>
      <c r="Q4149" s="241"/>
      <c r="R4149" s="241"/>
      <c r="S4149" s="241"/>
      <c r="T4149" s="242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3" t="s">
        <v>248</v>
      </c>
      <c r="AU4149" s="243" t="s">
        <v>78</v>
      </c>
      <c r="AV4149" s="13" t="s">
        <v>76</v>
      </c>
      <c r="AW4149" s="13" t="s">
        <v>32</v>
      </c>
      <c r="AX4149" s="13" t="s">
        <v>69</v>
      </c>
      <c r="AY4149" s="243" t="s">
        <v>238</v>
      </c>
    </row>
    <row r="4150" s="13" customFormat="1">
      <c r="A4150" s="13"/>
      <c r="B4150" s="234"/>
      <c r="C4150" s="235"/>
      <c r="D4150" s="227" t="s">
        <v>248</v>
      </c>
      <c r="E4150" s="236" t="s">
        <v>19</v>
      </c>
      <c r="F4150" s="237" t="s">
        <v>2650</v>
      </c>
      <c r="G4150" s="235"/>
      <c r="H4150" s="236" t="s">
        <v>19</v>
      </c>
      <c r="I4150" s="238"/>
      <c r="J4150" s="235"/>
      <c r="K4150" s="235"/>
      <c r="L4150" s="239"/>
      <c r="M4150" s="240"/>
      <c r="N4150" s="241"/>
      <c r="O4150" s="241"/>
      <c r="P4150" s="241"/>
      <c r="Q4150" s="241"/>
      <c r="R4150" s="241"/>
      <c r="S4150" s="241"/>
      <c r="T4150" s="242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3" t="s">
        <v>248</v>
      </c>
      <c r="AU4150" s="243" t="s">
        <v>78</v>
      </c>
      <c r="AV4150" s="13" t="s">
        <v>76</v>
      </c>
      <c r="AW4150" s="13" t="s">
        <v>32</v>
      </c>
      <c r="AX4150" s="13" t="s">
        <v>69</v>
      </c>
      <c r="AY4150" s="243" t="s">
        <v>238</v>
      </c>
    </row>
    <row r="4151" s="14" customFormat="1">
      <c r="A4151" s="14"/>
      <c r="B4151" s="244"/>
      <c r="C4151" s="245"/>
      <c r="D4151" s="227" t="s">
        <v>248</v>
      </c>
      <c r="E4151" s="246" t="s">
        <v>19</v>
      </c>
      <c r="F4151" s="247" t="s">
        <v>3472</v>
      </c>
      <c r="G4151" s="245"/>
      <c r="H4151" s="248">
        <v>9.625</v>
      </c>
      <c r="I4151" s="249"/>
      <c r="J4151" s="245"/>
      <c r="K4151" s="245"/>
      <c r="L4151" s="250"/>
      <c r="M4151" s="251"/>
      <c r="N4151" s="252"/>
      <c r="O4151" s="252"/>
      <c r="P4151" s="252"/>
      <c r="Q4151" s="252"/>
      <c r="R4151" s="252"/>
      <c r="S4151" s="252"/>
      <c r="T4151" s="253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4" t="s">
        <v>248</v>
      </c>
      <c r="AU4151" s="254" t="s">
        <v>78</v>
      </c>
      <c r="AV4151" s="14" t="s">
        <v>78</v>
      </c>
      <c r="AW4151" s="14" t="s">
        <v>32</v>
      </c>
      <c r="AX4151" s="14" t="s">
        <v>69</v>
      </c>
      <c r="AY4151" s="254" t="s">
        <v>238</v>
      </c>
    </row>
    <row r="4152" s="15" customFormat="1">
      <c r="A4152" s="15"/>
      <c r="B4152" s="255"/>
      <c r="C4152" s="256"/>
      <c r="D4152" s="227" t="s">
        <v>248</v>
      </c>
      <c r="E4152" s="257" t="s">
        <v>19</v>
      </c>
      <c r="F4152" s="258" t="s">
        <v>253</v>
      </c>
      <c r="G4152" s="256"/>
      <c r="H4152" s="259">
        <v>91.781999999999996</v>
      </c>
      <c r="I4152" s="260"/>
      <c r="J4152" s="256"/>
      <c r="K4152" s="256"/>
      <c r="L4152" s="261"/>
      <c r="M4152" s="262"/>
      <c r="N4152" s="263"/>
      <c r="O4152" s="263"/>
      <c r="P4152" s="263"/>
      <c r="Q4152" s="263"/>
      <c r="R4152" s="263"/>
      <c r="S4152" s="263"/>
      <c r="T4152" s="264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5" t="s">
        <v>248</v>
      </c>
      <c r="AU4152" s="265" t="s">
        <v>78</v>
      </c>
      <c r="AV4152" s="15" t="s">
        <v>244</v>
      </c>
      <c r="AW4152" s="15" t="s">
        <v>32</v>
      </c>
      <c r="AX4152" s="15" t="s">
        <v>76</v>
      </c>
      <c r="AY4152" s="265" t="s">
        <v>238</v>
      </c>
    </row>
    <row r="4153" s="2" customFormat="1" ht="24.15" customHeight="1">
      <c r="A4153" s="39"/>
      <c r="B4153" s="40"/>
      <c r="C4153" s="214" t="s">
        <v>3473</v>
      </c>
      <c r="D4153" s="214" t="s">
        <v>240</v>
      </c>
      <c r="E4153" s="215" t="s">
        <v>3474</v>
      </c>
      <c r="F4153" s="216" t="s">
        <v>3475</v>
      </c>
      <c r="G4153" s="217" t="s">
        <v>112</v>
      </c>
      <c r="H4153" s="218">
        <v>123.477</v>
      </c>
      <c r="I4153" s="219"/>
      <c r="J4153" s="220">
        <f>ROUND(I4153*H4153,2)</f>
        <v>0</v>
      </c>
      <c r="K4153" s="216" t="s">
        <v>243</v>
      </c>
      <c r="L4153" s="45"/>
      <c r="M4153" s="221" t="s">
        <v>19</v>
      </c>
      <c r="N4153" s="222" t="s">
        <v>40</v>
      </c>
      <c r="O4153" s="85"/>
      <c r="P4153" s="223">
        <f>O4153*H4153</f>
        <v>0</v>
      </c>
      <c r="Q4153" s="223">
        <v>0.00012</v>
      </c>
      <c r="R4153" s="223">
        <f>Q4153*H4153</f>
        <v>0.014817240000000001</v>
      </c>
      <c r="S4153" s="223">
        <v>0</v>
      </c>
      <c r="T4153" s="224">
        <f>S4153*H4153</f>
        <v>0</v>
      </c>
      <c r="U4153" s="39"/>
      <c r="V4153" s="39"/>
      <c r="W4153" s="39"/>
      <c r="X4153" s="39"/>
      <c r="Y4153" s="39"/>
      <c r="Z4153" s="39"/>
      <c r="AA4153" s="39"/>
      <c r="AB4153" s="39"/>
      <c r="AC4153" s="39"/>
      <c r="AD4153" s="39"/>
      <c r="AE4153" s="39"/>
      <c r="AR4153" s="225" t="s">
        <v>295</v>
      </c>
      <c r="AT4153" s="225" t="s">
        <v>240</v>
      </c>
      <c r="AU4153" s="225" t="s">
        <v>78</v>
      </c>
      <c r="AY4153" s="18" t="s">
        <v>238</v>
      </c>
      <c r="BE4153" s="226">
        <f>IF(N4153="základní",J4153,0)</f>
        <v>0</v>
      </c>
      <c r="BF4153" s="226">
        <f>IF(N4153="snížená",J4153,0)</f>
        <v>0</v>
      </c>
      <c r="BG4153" s="226">
        <f>IF(N4153="zákl. přenesená",J4153,0)</f>
        <v>0</v>
      </c>
      <c r="BH4153" s="226">
        <f>IF(N4153="sníž. přenesená",J4153,0)</f>
        <v>0</v>
      </c>
      <c r="BI4153" s="226">
        <f>IF(N4153="nulová",J4153,0)</f>
        <v>0</v>
      </c>
      <c r="BJ4153" s="18" t="s">
        <v>76</v>
      </c>
      <c r="BK4153" s="226">
        <f>ROUND(I4153*H4153,2)</f>
        <v>0</v>
      </c>
      <c r="BL4153" s="18" t="s">
        <v>295</v>
      </c>
      <c r="BM4153" s="225" t="s">
        <v>3476</v>
      </c>
    </row>
    <row r="4154" s="2" customFormat="1">
      <c r="A4154" s="39"/>
      <c r="B4154" s="40"/>
      <c r="C4154" s="41"/>
      <c r="D4154" s="227" t="s">
        <v>245</v>
      </c>
      <c r="E4154" s="41"/>
      <c r="F4154" s="228" t="s">
        <v>3475</v>
      </c>
      <c r="G4154" s="41"/>
      <c r="H4154" s="41"/>
      <c r="I4154" s="229"/>
      <c r="J4154" s="41"/>
      <c r="K4154" s="41"/>
      <c r="L4154" s="45"/>
      <c r="M4154" s="230"/>
      <c r="N4154" s="231"/>
      <c r="O4154" s="85"/>
      <c r="P4154" s="85"/>
      <c r="Q4154" s="85"/>
      <c r="R4154" s="85"/>
      <c r="S4154" s="85"/>
      <c r="T4154" s="86"/>
      <c r="U4154" s="39"/>
      <c r="V4154" s="39"/>
      <c r="W4154" s="39"/>
      <c r="X4154" s="39"/>
      <c r="Y4154" s="39"/>
      <c r="Z4154" s="39"/>
      <c r="AA4154" s="39"/>
      <c r="AB4154" s="39"/>
      <c r="AC4154" s="39"/>
      <c r="AD4154" s="39"/>
      <c r="AE4154" s="39"/>
      <c r="AT4154" s="18" t="s">
        <v>245</v>
      </c>
      <c r="AU4154" s="18" t="s">
        <v>78</v>
      </c>
    </row>
    <row r="4155" s="2" customFormat="1">
      <c r="A4155" s="39"/>
      <c r="B4155" s="40"/>
      <c r="C4155" s="41"/>
      <c r="D4155" s="232" t="s">
        <v>246</v>
      </c>
      <c r="E4155" s="41"/>
      <c r="F4155" s="233" t="s">
        <v>3477</v>
      </c>
      <c r="G4155" s="41"/>
      <c r="H4155" s="41"/>
      <c r="I4155" s="229"/>
      <c r="J4155" s="41"/>
      <c r="K4155" s="41"/>
      <c r="L4155" s="45"/>
      <c r="M4155" s="230"/>
      <c r="N4155" s="231"/>
      <c r="O4155" s="85"/>
      <c r="P4155" s="85"/>
      <c r="Q4155" s="85"/>
      <c r="R4155" s="85"/>
      <c r="S4155" s="85"/>
      <c r="T4155" s="86"/>
      <c r="U4155" s="39"/>
      <c r="V4155" s="39"/>
      <c r="W4155" s="39"/>
      <c r="X4155" s="39"/>
      <c r="Y4155" s="39"/>
      <c r="Z4155" s="39"/>
      <c r="AA4155" s="39"/>
      <c r="AB4155" s="39"/>
      <c r="AC4155" s="39"/>
      <c r="AD4155" s="39"/>
      <c r="AE4155" s="39"/>
      <c r="AT4155" s="18" t="s">
        <v>246</v>
      </c>
      <c r="AU4155" s="18" t="s">
        <v>78</v>
      </c>
    </row>
    <row r="4156" s="13" customFormat="1">
      <c r="A4156" s="13"/>
      <c r="B4156" s="234"/>
      <c r="C4156" s="235"/>
      <c r="D4156" s="227" t="s">
        <v>248</v>
      </c>
      <c r="E4156" s="236" t="s">
        <v>19</v>
      </c>
      <c r="F4156" s="237" t="s">
        <v>533</v>
      </c>
      <c r="G4156" s="235"/>
      <c r="H4156" s="236" t="s">
        <v>19</v>
      </c>
      <c r="I4156" s="238"/>
      <c r="J4156" s="235"/>
      <c r="K4156" s="235"/>
      <c r="L4156" s="239"/>
      <c r="M4156" s="240"/>
      <c r="N4156" s="241"/>
      <c r="O4156" s="241"/>
      <c r="P4156" s="241"/>
      <c r="Q4156" s="241"/>
      <c r="R4156" s="241"/>
      <c r="S4156" s="241"/>
      <c r="T4156" s="242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3" t="s">
        <v>248</v>
      </c>
      <c r="AU4156" s="243" t="s">
        <v>78</v>
      </c>
      <c r="AV4156" s="13" t="s">
        <v>76</v>
      </c>
      <c r="AW4156" s="13" t="s">
        <v>32</v>
      </c>
      <c r="AX4156" s="13" t="s">
        <v>69</v>
      </c>
      <c r="AY4156" s="243" t="s">
        <v>238</v>
      </c>
    </row>
    <row r="4157" s="14" customFormat="1">
      <c r="A4157" s="14"/>
      <c r="B4157" s="244"/>
      <c r="C4157" s="245"/>
      <c r="D4157" s="227" t="s">
        <v>248</v>
      </c>
      <c r="E4157" s="246" t="s">
        <v>19</v>
      </c>
      <c r="F4157" s="247" t="s">
        <v>118</v>
      </c>
      <c r="G4157" s="245"/>
      <c r="H4157" s="248">
        <v>18.254000000000001</v>
      </c>
      <c r="I4157" s="249"/>
      <c r="J4157" s="245"/>
      <c r="K4157" s="245"/>
      <c r="L4157" s="250"/>
      <c r="M4157" s="251"/>
      <c r="N4157" s="252"/>
      <c r="O4157" s="252"/>
      <c r="P4157" s="252"/>
      <c r="Q4157" s="252"/>
      <c r="R4157" s="252"/>
      <c r="S4157" s="252"/>
      <c r="T4157" s="253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4" t="s">
        <v>248</v>
      </c>
      <c r="AU4157" s="254" t="s">
        <v>78</v>
      </c>
      <c r="AV4157" s="14" t="s">
        <v>78</v>
      </c>
      <c r="AW4157" s="14" t="s">
        <v>32</v>
      </c>
      <c r="AX4157" s="14" t="s">
        <v>69</v>
      </c>
      <c r="AY4157" s="254" t="s">
        <v>238</v>
      </c>
    </row>
    <row r="4158" s="14" customFormat="1">
      <c r="A4158" s="14"/>
      <c r="B4158" s="244"/>
      <c r="C4158" s="245"/>
      <c r="D4158" s="227" t="s">
        <v>248</v>
      </c>
      <c r="E4158" s="246" t="s">
        <v>19</v>
      </c>
      <c r="F4158" s="247" t="s">
        <v>3478</v>
      </c>
      <c r="G4158" s="245"/>
      <c r="H4158" s="248">
        <v>46.799999999999997</v>
      </c>
      <c r="I4158" s="249"/>
      <c r="J4158" s="245"/>
      <c r="K4158" s="245"/>
      <c r="L4158" s="250"/>
      <c r="M4158" s="251"/>
      <c r="N4158" s="252"/>
      <c r="O4158" s="252"/>
      <c r="P4158" s="252"/>
      <c r="Q4158" s="252"/>
      <c r="R4158" s="252"/>
      <c r="S4158" s="252"/>
      <c r="T4158" s="253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4" t="s">
        <v>248</v>
      </c>
      <c r="AU4158" s="254" t="s">
        <v>78</v>
      </c>
      <c r="AV4158" s="14" t="s">
        <v>78</v>
      </c>
      <c r="AW4158" s="14" t="s">
        <v>32</v>
      </c>
      <c r="AX4158" s="14" t="s">
        <v>69</v>
      </c>
      <c r="AY4158" s="254" t="s">
        <v>238</v>
      </c>
    </row>
    <row r="4159" s="14" customFormat="1">
      <c r="A4159" s="14"/>
      <c r="B4159" s="244"/>
      <c r="C4159" s="245"/>
      <c r="D4159" s="227" t="s">
        <v>248</v>
      </c>
      <c r="E4159" s="246" t="s">
        <v>19</v>
      </c>
      <c r="F4159" s="247" t="s">
        <v>3479</v>
      </c>
      <c r="G4159" s="245"/>
      <c r="H4159" s="248">
        <v>16.59</v>
      </c>
      <c r="I4159" s="249"/>
      <c r="J4159" s="245"/>
      <c r="K4159" s="245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248</v>
      </c>
      <c r="AU4159" s="254" t="s">
        <v>78</v>
      </c>
      <c r="AV4159" s="14" t="s">
        <v>78</v>
      </c>
      <c r="AW4159" s="14" t="s">
        <v>32</v>
      </c>
      <c r="AX4159" s="14" t="s">
        <v>69</v>
      </c>
      <c r="AY4159" s="254" t="s">
        <v>238</v>
      </c>
    </row>
    <row r="4160" s="14" customFormat="1">
      <c r="A4160" s="14"/>
      <c r="B4160" s="244"/>
      <c r="C4160" s="245"/>
      <c r="D4160" s="227" t="s">
        <v>248</v>
      </c>
      <c r="E4160" s="246" t="s">
        <v>19</v>
      </c>
      <c r="F4160" s="247" t="s">
        <v>110</v>
      </c>
      <c r="G4160" s="245"/>
      <c r="H4160" s="248">
        <v>32.207999999999998</v>
      </c>
      <c r="I4160" s="249"/>
      <c r="J4160" s="245"/>
      <c r="K4160" s="245"/>
      <c r="L4160" s="250"/>
      <c r="M4160" s="251"/>
      <c r="N4160" s="252"/>
      <c r="O4160" s="252"/>
      <c r="P4160" s="252"/>
      <c r="Q4160" s="252"/>
      <c r="R4160" s="252"/>
      <c r="S4160" s="252"/>
      <c r="T4160" s="253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4" t="s">
        <v>248</v>
      </c>
      <c r="AU4160" s="254" t="s">
        <v>78</v>
      </c>
      <c r="AV4160" s="14" t="s">
        <v>78</v>
      </c>
      <c r="AW4160" s="14" t="s">
        <v>32</v>
      </c>
      <c r="AX4160" s="14" t="s">
        <v>69</v>
      </c>
      <c r="AY4160" s="254" t="s">
        <v>238</v>
      </c>
    </row>
    <row r="4161" s="13" customFormat="1">
      <c r="A4161" s="13"/>
      <c r="B4161" s="234"/>
      <c r="C4161" s="235"/>
      <c r="D4161" s="227" t="s">
        <v>248</v>
      </c>
      <c r="E4161" s="236" t="s">
        <v>19</v>
      </c>
      <c r="F4161" s="237" t="s">
        <v>321</v>
      </c>
      <c r="G4161" s="235"/>
      <c r="H4161" s="236" t="s">
        <v>19</v>
      </c>
      <c r="I4161" s="238"/>
      <c r="J4161" s="235"/>
      <c r="K4161" s="235"/>
      <c r="L4161" s="239"/>
      <c r="M4161" s="240"/>
      <c r="N4161" s="241"/>
      <c r="O4161" s="241"/>
      <c r="P4161" s="241"/>
      <c r="Q4161" s="241"/>
      <c r="R4161" s="241"/>
      <c r="S4161" s="241"/>
      <c r="T4161" s="242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3" t="s">
        <v>248</v>
      </c>
      <c r="AU4161" s="243" t="s">
        <v>78</v>
      </c>
      <c r="AV4161" s="13" t="s">
        <v>76</v>
      </c>
      <c r="AW4161" s="13" t="s">
        <v>32</v>
      </c>
      <c r="AX4161" s="13" t="s">
        <v>69</v>
      </c>
      <c r="AY4161" s="243" t="s">
        <v>238</v>
      </c>
    </row>
    <row r="4162" s="13" customFormat="1">
      <c r="A4162" s="13"/>
      <c r="B4162" s="234"/>
      <c r="C4162" s="235"/>
      <c r="D4162" s="227" t="s">
        <v>248</v>
      </c>
      <c r="E4162" s="236" t="s">
        <v>19</v>
      </c>
      <c r="F4162" s="237" t="s">
        <v>2650</v>
      </c>
      <c r="G4162" s="235"/>
      <c r="H4162" s="236" t="s">
        <v>19</v>
      </c>
      <c r="I4162" s="238"/>
      <c r="J4162" s="235"/>
      <c r="K4162" s="235"/>
      <c r="L4162" s="239"/>
      <c r="M4162" s="240"/>
      <c r="N4162" s="241"/>
      <c r="O4162" s="241"/>
      <c r="P4162" s="241"/>
      <c r="Q4162" s="241"/>
      <c r="R4162" s="241"/>
      <c r="S4162" s="241"/>
      <c r="T4162" s="242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3" t="s">
        <v>248</v>
      </c>
      <c r="AU4162" s="243" t="s">
        <v>78</v>
      </c>
      <c r="AV4162" s="13" t="s">
        <v>76</v>
      </c>
      <c r="AW4162" s="13" t="s">
        <v>32</v>
      </c>
      <c r="AX4162" s="13" t="s">
        <v>69</v>
      </c>
      <c r="AY4162" s="243" t="s">
        <v>238</v>
      </c>
    </row>
    <row r="4163" s="14" customFormat="1">
      <c r="A4163" s="14"/>
      <c r="B4163" s="244"/>
      <c r="C4163" s="245"/>
      <c r="D4163" s="227" t="s">
        <v>248</v>
      </c>
      <c r="E4163" s="246" t="s">
        <v>19</v>
      </c>
      <c r="F4163" s="247" t="s">
        <v>3472</v>
      </c>
      <c r="G4163" s="245"/>
      <c r="H4163" s="248">
        <v>9.625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248</v>
      </c>
      <c r="AU4163" s="254" t="s">
        <v>78</v>
      </c>
      <c r="AV4163" s="14" t="s">
        <v>78</v>
      </c>
      <c r="AW4163" s="14" t="s">
        <v>32</v>
      </c>
      <c r="AX4163" s="14" t="s">
        <v>69</v>
      </c>
      <c r="AY4163" s="254" t="s">
        <v>238</v>
      </c>
    </row>
    <row r="4164" s="15" customFormat="1">
      <c r="A4164" s="15"/>
      <c r="B4164" s="255"/>
      <c r="C4164" s="256"/>
      <c r="D4164" s="227" t="s">
        <v>248</v>
      </c>
      <c r="E4164" s="257" t="s">
        <v>19</v>
      </c>
      <c r="F4164" s="258" t="s">
        <v>253</v>
      </c>
      <c r="G4164" s="256"/>
      <c r="H4164" s="259">
        <v>123.477</v>
      </c>
      <c r="I4164" s="260"/>
      <c r="J4164" s="256"/>
      <c r="K4164" s="256"/>
      <c r="L4164" s="261"/>
      <c r="M4164" s="262"/>
      <c r="N4164" s="263"/>
      <c r="O4164" s="263"/>
      <c r="P4164" s="263"/>
      <c r="Q4164" s="263"/>
      <c r="R4164" s="263"/>
      <c r="S4164" s="263"/>
      <c r="T4164" s="264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5" t="s">
        <v>248</v>
      </c>
      <c r="AU4164" s="265" t="s">
        <v>78</v>
      </c>
      <c r="AV4164" s="15" t="s">
        <v>244</v>
      </c>
      <c r="AW4164" s="15" t="s">
        <v>32</v>
      </c>
      <c r="AX4164" s="15" t="s">
        <v>76</v>
      </c>
      <c r="AY4164" s="265" t="s">
        <v>238</v>
      </c>
    </row>
    <row r="4165" s="2" customFormat="1" ht="24.15" customHeight="1">
      <c r="A4165" s="39"/>
      <c r="B4165" s="40"/>
      <c r="C4165" s="214" t="s">
        <v>2772</v>
      </c>
      <c r="D4165" s="214" t="s">
        <v>240</v>
      </c>
      <c r="E4165" s="215" t="s">
        <v>3480</v>
      </c>
      <c r="F4165" s="216" t="s">
        <v>3481</v>
      </c>
      <c r="G4165" s="217" t="s">
        <v>112</v>
      </c>
      <c r="H4165" s="218">
        <v>150.87299999999999</v>
      </c>
      <c r="I4165" s="219"/>
      <c r="J4165" s="220">
        <f>ROUND(I4165*H4165,2)</f>
        <v>0</v>
      </c>
      <c r="K4165" s="216" t="s">
        <v>243</v>
      </c>
      <c r="L4165" s="45"/>
      <c r="M4165" s="221" t="s">
        <v>19</v>
      </c>
      <c r="N4165" s="222" t="s">
        <v>40</v>
      </c>
      <c r="O4165" s="85"/>
      <c r="P4165" s="223">
        <f>O4165*H4165</f>
        <v>0</v>
      </c>
      <c r="Q4165" s="223">
        <v>0.00012</v>
      </c>
      <c r="R4165" s="223">
        <f>Q4165*H4165</f>
        <v>0.018104760000000001</v>
      </c>
      <c r="S4165" s="223">
        <v>0</v>
      </c>
      <c r="T4165" s="224">
        <f>S4165*H4165</f>
        <v>0</v>
      </c>
      <c r="U4165" s="39"/>
      <c r="V4165" s="39"/>
      <c r="W4165" s="39"/>
      <c r="X4165" s="39"/>
      <c r="Y4165" s="39"/>
      <c r="Z4165" s="39"/>
      <c r="AA4165" s="39"/>
      <c r="AB4165" s="39"/>
      <c r="AC4165" s="39"/>
      <c r="AD4165" s="39"/>
      <c r="AE4165" s="39"/>
      <c r="AR4165" s="225" t="s">
        <v>295</v>
      </c>
      <c r="AT4165" s="225" t="s">
        <v>240</v>
      </c>
      <c r="AU4165" s="225" t="s">
        <v>78</v>
      </c>
      <c r="AY4165" s="18" t="s">
        <v>238</v>
      </c>
      <c r="BE4165" s="226">
        <f>IF(N4165="základní",J4165,0)</f>
        <v>0</v>
      </c>
      <c r="BF4165" s="226">
        <f>IF(N4165="snížená",J4165,0)</f>
        <v>0</v>
      </c>
      <c r="BG4165" s="226">
        <f>IF(N4165="zákl. přenesená",J4165,0)</f>
        <v>0</v>
      </c>
      <c r="BH4165" s="226">
        <f>IF(N4165="sníž. přenesená",J4165,0)</f>
        <v>0</v>
      </c>
      <c r="BI4165" s="226">
        <f>IF(N4165="nulová",J4165,0)</f>
        <v>0</v>
      </c>
      <c r="BJ4165" s="18" t="s">
        <v>76</v>
      </c>
      <c r="BK4165" s="226">
        <f>ROUND(I4165*H4165,2)</f>
        <v>0</v>
      </c>
      <c r="BL4165" s="18" t="s">
        <v>295</v>
      </c>
      <c r="BM4165" s="225" t="s">
        <v>3482</v>
      </c>
    </row>
    <row r="4166" s="2" customFormat="1">
      <c r="A4166" s="39"/>
      <c r="B4166" s="40"/>
      <c r="C4166" s="41"/>
      <c r="D4166" s="227" t="s">
        <v>245</v>
      </c>
      <c r="E4166" s="41"/>
      <c r="F4166" s="228" t="s">
        <v>3481</v>
      </c>
      <c r="G4166" s="41"/>
      <c r="H4166" s="41"/>
      <c r="I4166" s="229"/>
      <c r="J4166" s="41"/>
      <c r="K4166" s="41"/>
      <c r="L4166" s="45"/>
      <c r="M4166" s="230"/>
      <c r="N4166" s="231"/>
      <c r="O4166" s="85"/>
      <c r="P4166" s="85"/>
      <c r="Q4166" s="85"/>
      <c r="R4166" s="85"/>
      <c r="S4166" s="85"/>
      <c r="T4166" s="86"/>
      <c r="U4166" s="39"/>
      <c r="V4166" s="39"/>
      <c r="W4166" s="39"/>
      <c r="X4166" s="39"/>
      <c r="Y4166" s="39"/>
      <c r="Z4166" s="39"/>
      <c r="AA4166" s="39"/>
      <c r="AB4166" s="39"/>
      <c r="AC4166" s="39"/>
      <c r="AD4166" s="39"/>
      <c r="AE4166" s="39"/>
      <c r="AT4166" s="18" t="s">
        <v>245</v>
      </c>
      <c r="AU4166" s="18" t="s">
        <v>78</v>
      </c>
    </row>
    <row r="4167" s="2" customFormat="1">
      <c r="A4167" s="39"/>
      <c r="B4167" s="40"/>
      <c r="C4167" s="41"/>
      <c r="D4167" s="232" t="s">
        <v>246</v>
      </c>
      <c r="E4167" s="41"/>
      <c r="F4167" s="233" t="s">
        <v>3483</v>
      </c>
      <c r="G4167" s="41"/>
      <c r="H4167" s="41"/>
      <c r="I4167" s="229"/>
      <c r="J4167" s="41"/>
      <c r="K4167" s="41"/>
      <c r="L4167" s="45"/>
      <c r="M4167" s="230"/>
      <c r="N4167" s="231"/>
      <c r="O4167" s="85"/>
      <c r="P4167" s="85"/>
      <c r="Q4167" s="85"/>
      <c r="R4167" s="85"/>
      <c r="S4167" s="85"/>
      <c r="T4167" s="86"/>
      <c r="U4167" s="39"/>
      <c r="V4167" s="39"/>
      <c r="W4167" s="39"/>
      <c r="X4167" s="39"/>
      <c r="Y4167" s="39"/>
      <c r="Z4167" s="39"/>
      <c r="AA4167" s="39"/>
      <c r="AB4167" s="39"/>
      <c r="AC4167" s="39"/>
      <c r="AD4167" s="39"/>
      <c r="AE4167" s="39"/>
      <c r="AT4167" s="18" t="s">
        <v>246</v>
      </c>
      <c r="AU4167" s="18" t="s">
        <v>78</v>
      </c>
    </row>
    <row r="4168" s="13" customFormat="1">
      <c r="A4168" s="13"/>
      <c r="B4168" s="234"/>
      <c r="C4168" s="235"/>
      <c r="D4168" s="227" t="s">
        <v>248</v>
      </c>
      <c r="E4168" s="236" t="s">
        <v>19</v>
      </c>
      <c r="F4168" s="237" t="s">
        <v>533</v>
      </c>
      <c r="G4168" s="235"/>
      <c r="H4168" s="236" t="s">
        <v>19</v>
      </c>
      <c r="I4168" s="238"/>
      <c r="J4168" s="235"/>
      <c r="K4168" s="235"/>
      <c r="L4168" s="239"/>
      <c r="M4168" s="240"/>
      <c r="N4168" s="241"/>
      <c r="O4168" s="241"/>
      <c r="P4168" s="241"/>
      <c r="Q4168" s="241"/>
      <c r="R4168" s="241"/>
      <c r="S4168" s="241"/>
      <c r="T4168" s="242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3" t="s">
        <v>248</v>
      </c>
      <c r="AU4168" s="243" t="s">
        <v>78</v>
      </c>
      <c r="AV4168" s="13" t="s">
        <v>76</v>
      </c>
      <c r="AW4168" s="13" t="s">
        <v>32</v>
      </c>
      <c r="AX4168" s="13" t="s">
        <v>69</v>
      </c>
      <c r="AY4168" s="243" t="s">
        <v>238</v>
      </c>
    </row>
    <row r="4169" s="13" customFormat="1">
      <c r="A4169" s="13"/>
      <c r="B4169" s="234"/>
      <c r="C4169" s="235"/>
      <c r="D4169" s="227" t="s">
        <v>248</v>
      </c>
      <c r="E4169" s="236" t="s">
        <v>19</v>
      </c>
      <c r="F4169" s="237" t="s">
        <v>3484</v>
      </c>
      <c r="G4169" s="235"/>
      <c r="H4169" s="236" t="s">
        <v>19</v>
      </c>
      <c r="I4169" s="238"/>
      <c r="J4169" s="235"/>
      <c r="K4169" s="235"/>
      <c r="L4169" s="239"/>
      <c r="M4169" s="240"/>
      <c r="N4169" s="241"/>
      <c r="O4169" s="241"/>
      <c r="P4169" s="241"/>
      <c r="Q4169" s="241"/>
      <c r="R4169" s="241"/>
      <c r="S4169" s="241"/>
      <c r="T4169" s="242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3" t="s">
        <v>248</v>
      </c>
      <c r="AU4169" s="243" t="s">
        <v>78</v>
      </c>
      <c r="AV4169" s="13" t="s">
        <v>76</v>
      </c>
      <c r="AW4169" s="13" t="s">
        <v>32</v>
      </c>
      <c r="AX4169" s="13" t="s">
        <v>69</v>
      </c>
      <c r="AY4169" s="243" t="s">
        <v>238</v>
      </c>
    </row>
    <row r="4170" s="13" customFormat="1">
      <c r="A4170" s="13"/>
      <c r="B4170" s="234"/>
      <c r="C4170" s="235"/>
      <c r="D4170" s="227" t="s">
        <v>248</v>
      </c>
      <c r="E4170" s="236" t="s">
        <v>19</v>
      </c>
      <c r="F4170" s="237" t="s">
        <v>3485</v>
      </c>
      <c r="G4170" s="235"/>
      <c r="H4170" s="236" t="s">
        <v>19</v>
      </c>
      <c r="I4170" s="238"/>
      <c r="J4170" s="235"/>
      <c r="K4170" s="235"/>
      <c r="L4170" s="239"/>
      <c r="M4170" s="240"/>
      <c r="N4170" s="241"/>
      <c r="O4170" s="241"/>
      <c r="P4170" s="241"/>
      <c r="Q4170" s="241"/>
      <c r="R4170" s="241"/>
      <c r="S4170" s="241"/>
      <c r="T4170" s="242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3" t="s">
        <v>248</v>
      </c>
      <c r="AU4170" s="243" t="s">
        <v>78</v>
      </c>
      <c r="AV4170" s="13" t="s">
        <v>76</v>
      </c>
      <c r="AW4170" s="13" t="s">
        <v>32</v>
      </c>
      <c r="AX4170" s="13" t="s">
        <v>69</v>
      </c>
      <c r="AY4170" s="243" t="s">
        <v>238</v>
      </c>
    </row>
    <row r="4171" s="14" customFormat="1">
      <c r="A4171" s="14"/>
      <c r="B4171" s="244"/>
      <c r="C4171" s="245"/>
      <c r="D4171" s="227" t="s">
        <v>248</v>
      </c>
      <c r="E4171" s="246" t="s">
        <v>19</v>
      </c>
      <c r="F4171" s="247" t="s">
        <v>3486</v>
      </c>
      <c r="G4171" s="245"/>
      <c r="H4171" s="248">
        <v>1.8560000000000001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248</v>
      </c>
      <c r="AU4171" s="254" t="s">
        <v>78</v>
      </c>
      <c r="AV4171" s="14" t="s">
        <v>78</v>
      </c>
      <c r="AW4171" s="14" t="s">
        <v>32</v>
      </c>
      <c r="AX4171" s="14" t="s">
        <v>69</v>
      </c>
      <c r="AY4171" s="254" t="s">
        <v>238</v>
      </c>
    </row>
    <row r="4172" s="14" customFormat="1">
      <c r="A4172" s="14"/>
      <c r="B4172" s="244"/>
      <c r="C4172" s="245"/>
      <c r="D4172" s="227" t="s">
        <v>248</v>
      </c>
      <c r="E4172" s="246" t="s">
        <v>19</v>
      </c>
      <c r="F4172" s="247" t="s">
        <v>3487</v>
      </c>
      <c r="G4172" s="245"/>
      <c r="H4172" s="248">
        <v>4.6399999999999997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248</v>
      </c>
      <c r="AU4172" s="254" t="s">
        <v>78</v>
      </c>
      <c r="AV4172" s="14" t="s">
        <v>78</v>
      </c>
      <c r="AW4172" s="14" t="s">
        <v>32</v>
      </c>
      <c r="AX4172" s="14" t="s">
        <v>69</v>
      </c>
      <c r="AY4172" s="254" t="s">
        <v>238</v>
      </c>
    </row>
    <row r="4173" s="14" customFormat="1">
      <c r="A4173" s="14"/>
      <c r="B4173" s="244"/>
      <c r="C4173" s="245"/>
      <c r="D4173" s="227" t="s">
        <v>248</v>
      </c>
      <c r="E4173" s="246" t="s">
        <v>19</v>
      </c>
      <c r="F4173" s="247" t="s">
        <v>3488</v>
      </c>
      <c r="G4173" s="245"/>
      <c r="H4173" s="248">
        <v>0.92800000000000005</v>
      </c>
      <c r="I4173" s="249"/>
      <c r="J4173" s="245"/>
      <c r="K4173" s="245"/>
      <c r="L4173" s="250"/>
      <c r="M4173" s="251"/>
      <c r="N4173" s="252"/>
      <c r="O4173" s="252"/>
      <c r="P4173" s="252"/>
      <c r="Q4173" s="252"/>
      <c r="R4173" s="252"/>
      <c r="S4173" s="252"/>
      <c r="T4173" s="253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4" t="s">
        <v>248</v>
      </c>
      <c r="AU4173" s="254" t="s">
        <v>78</v>
      </c>
      <c r="AV4173" s="14" t="s">
        <v>78</v>
      </c>
      <c r="AW4173" s="14" t="s">
        <v>32</v>
      </c>
      <c r="AX4173" s="14" t="s">
        <v>69</v>
      </c>
      <c r="AY4173" s="254" t="s">
        <v>238</v>
      </c>
    </row>
    <row r="4174" s="14" customFormat="1">
      <c r="A4174" s="14"/>
      <c r="B4174" s="244"/>
      <c r="C4174" s="245"/>
      <c r="D4174" s="227" t="s">
        <v>248</v>
      </c>
      <c r="E4174" s="246" t="s">
        <v>19</v>
      </c>
      <c r="F4174" s="247" t="s">
        <v>3489</v>
      </c>
      <c r="G4174" s="245"/>
      <c r="H4174" s="248">
        <v>2.8439999999999999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248</v>
      </c>
      <c r="AU4174" s="254" t="s">
        <v>78</v>
      </c>
      <c r="AV4174" s="14" t="s">
        <v>78</v>
      </c>
      <c r="AW4174" s="14" t="s">
        <v>32</v>
      </c>
      <c r="AX4174" s="14" t="s">
        <v>69</v>
      </c>
      <c r="AY4174" s="254" t="s">
        <v>238</v>
      </c>
    </row>
    <row r="4175" s="14" customFormat="1">
      <c r="A4175" s="14"/>
      <c r="B4175" s="244"/>
      <c r="C4175" s="245"/>
      <c r="D4175" s="227" t="s">
        <v>248</v>
      </c>
      <c r="E4175" s="246" t="s">
        <v>19</v>
      </c>
      <c r="F4175" s="247" t="s">
        <v>3490</v>
      </c>
      <c r="G4175" s="245"/>
      <c r="H4175" s="248">
        <v>0.96799999999999997</v>
      </c>
      <c r="I4175" s="249"/>
      <c r="J4175" s="245"/>
      <c r="K4175" s="245"/>
      <c r="L4175" s="250"/>
      <c r="M4175" s="251"/>
      <c r="N4175" s="252"/>
      <c r="O4175" s="252"/>
      <c r="P4175" s="252"/>
      <c r="Q4175" s="252"/>
      <c r="R4175" s="252"/>
      <c r="S4175" s="252"/>
      <c r="T4175" s="253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4" t="s">
        <v>248</v>
      </c>
      <c r="AU4175" s="254" t="s">
        <v>78</v>
      </c>
      <c r="AV4175" s="14" t="s">
        <v>78</v>
      </c>
      <c r="AW4175" s="14" t="s">
        <v>32</v>
      </c>
      <c r="AX4175" s="14" t="s">
        <v>69</v>
      </c>
      <c r="AY4175" s="254" t="s">
        <v>238</v>
      </c>
    </row>
    <row r="4176" s="14" customFormat="1">
      <c r="A4176" s="14"/>
      <c r="B4176" s="244"/>
      <c r="C4176" s="245"/>
      <c r="D4176" s="227" t="s">
        <v>248</v>
      </c>
      <c r="E4176" s="246" t="s">
        <v>19</v>
      </c>
      <c r="F4176" s="247" t="s">
        <v>3491</v>
      </c>
      <c r="G4176" s="245"/>
      <c r="H4176" s="248">
        <v>2.9039999999999999</v>
      </c>
      <c r="I4176" s="249"/>
      <c r="J4176" s="245"/>
      <c r="K4176" s="245"/>
      <c r="L4176" s="250"/>
      <c r="M4176" s="251"/>
      <c r="N4176" s="252"/>
      <c r="O4176" s="252"/>
      <c r="P4176" s="252"/>
      <c r="Q4176" s="252"/>
      <c r="R4176" s="252"/>
      <c r="S4176" s="252"/>
      <c r="T4176" s="253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4" t="s">
        <v>248</v>
      </c>
      <c r="AU4176" s="254" t="s">
        <v>78</v>
      </c>
      <c r="AV4176" s="14" t="s">
        <v>78</v>
      </c>
      <c r="AW4176" s="14" t="s">
        <v>32</v>
      </c>
      <c r="AX4176" s="14" t="s">
        <v>69</v>
      </c>
      <c r="AY4176" s="254" t="s">
        <v>238</v>
      </c>
    </row>
    <row r="4177" s="14" customFormat="1">
      <c r="A4177" s="14"/>
      <c r="B4177" s="244"/>
      <c r="C4177" s="245"/>
      <c r="D4177" s="227" t="s">
        <v>248</v>
      </c>
      <c r="E4177" s="246" t="s">
        <v>19</v>
      </c>
      <c r="F4177" s="247" t="s">
        <v>3492</v>
      </c>
      <c r="G4177" s="245"/>
      <c r="H4177" s="248">
        <v>0.96799999999999997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248</v>
      </c>
      <c r="AU4177" s="254" t="s">
        <v>78</v>
      </c>
      <c r="AV4177" s="14" t="s">
        <v>78</v>
      </c>
      <c r="AW4177" s="14" t="s">
        <v>32</v>
      </c>
      <c r="AX4177" s="14" t="s">
        <v>69</v>
      </c>
      <c r="AY4177" s="254" t="s">
        <v>238</v>
      </c>
    </row>
    <row r="4178" s="14" customFormat="1">
      <c r="A4178" s="14"/>
      <c r="B4178" s="244"/>
      <c r="C4178" s="245"/>
      <c r="D4178" s="227" t="s">
        <v>248</v>
      </c>
      <c r="E4178" s="246" t="s">
        <v>19</v>
      </c>
      <c r="F4178" s="247" t="s">
        <v>3493</v>
      </c>
      <c r="G4178" s="245"/>
      <c r="H4178" s="248">
        <v>0.96799999999999997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248</v>
      </c>
      <c r="AU4178" s="254" t="s">
        <v>78</v>
      </c>
      <c r="AV4178" s="14" t="s">
        <v>78</v>
      </c>
      <c r="AW4178" s="14" t="s">
        <v>32</v>
      </c>
      <c r="AX4178" s="14" t="s">
        <v>69</v>
      </c>
      <c r="AY4178" s="254" t="s">
        <v>238</v>
      </c>
    </row>
    <row r="4179" s="14" customFormat="1">
      <c r="A4179" s="14"/>
      <c r="B4179" s="244"/>
      <c r="C4179" s="245"/>
      <c r="D4179" s="227" t="s">
        <v>248</v>
      </c>
      <c r="E4179" s="246" t="s">
        <v>19</v>
      </c>
      <c r="F4179" s="247" t="s">
        <v>3494</v>
      </c>
      <c r="G4179" s="245"/>
      <c r="H4179" s="248">
        <v>1.21</v>
      </c>
      <c r="I4179" s="249"/>
      <c r="J4179" s="245"/>
      <c r="K4179" s="245"/>
      <c r="L4179" s="250"/>
      <c r="M4179" s="251"/>
      <c r="N4179" s="252"/>
      <c r="O4179" s="252"/>
      <c r="P4179" s="252"/>
      <c r="Q4179" s="252"/>
      <c r="R4179" s="252"/>
      <c r="S4179" s="252"/>
      <c r="T4179" s="253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4" t="s">
        <v>248</v>
      </c>
      <c r="AU4179" s="254" t="s">
        <v>78</v>
      </c>
      <c r="AV4179" s="14" t="s">
        <v>78</v>
      </c>
      <c r="AW4179" s="14" t="s">
        <v>32</v>
      </c>
      <c r="AX4179" s="14" t="s">
        <v>69</v>
      </c>
      <c r="AY4179" s="254" t="s">
        <v>238</v>
      </c>
    </row>
    <row r="4180" s="14" customFormat="1">
      <c r="A4180" s="14"/>
      <c r="B4180" s="244"/>
      <c r="C4180" s="245"/>
      <c r="D4180" s="227" t="s">
        <v>248</v>
      </c>
      <c r="E4180" s="246" t="s">
        <v>19</v>
      </c>
      <c r="F4180" s="247" t="s">
        <v>3495</v>
      </c>
      <c r="G4180" s="245"/>
      <c r="H4180" s="248">
        <v>0.96799999999999997</v>
      </c>
      <c r="I4180" s="249"/>
      <c r="J4180" s="245"/>
      <c r="K4180" s="245"/>
      <c r="L4180" s="250"/>
      <c r="M4180" s="251"/>
      <c r="N4180" s="252"/>
      <c r="O4180" s="252"/>
      <c r="P4180" s="252"/>
      <c r="Q4180" s="252"/>
      <c r="R4180" s="252"/>
      <c r="S4180" s="252"/>
      <c r="T4180" s="253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4" t="s">
        <v>248</v>
      </c>
      <c r="AU4180" s="254" t="s">
        <v>78</v>
      </c>
      <c r="AV4180" s="14" t="s">
        <v>78</v>
      </c>
      <c r="AW4180" s="14" t="s">
        <v>32</v>
      </c>
      <c r="AX4180" s="14" t="s">
        <v>69</v>
      </c>
      <c r="AY4180" s="254" t="s">
        <v>238</v>
      </c>
    </row>
    <row r="4181" s="16" customFormat="1">
      <c r="A4181" s="16"/>
      <c r="B4181" s="266"/>
      <c r="C4181" s="267"/>
      <c r="D4181" s="227" t="s">
        <v>248</v>
      </c>
      <c r="E4181" s="268" t="s">
        <v>118</v>
      </c>
      <c r="F4181" s="269" t="s">
        <v>561</v>
      </c>
      <c r="G4181" s="267"/>
      <c r="H4181" s="270">
        <v>18.254000000000001</v>
      </c>
      <c r="I4181" s="271"/>
      <c r="J4181" s="267"/>
      <c r="K4181" s="267"/>
      <c r="L4181" s="272"/>
      <c r="M4181" s="273"/>
      <c r="N4181" s="274"/>
      <c r="O4181" s="274"/>
      <c r="P4181" s="274"/>
      <c r="Q4181" s="274"/>
      <c r="R4181" s="274"/>
      <c r="S4181" s="274"/>
      <c r="T4181" s="275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T4181" s="276" t="s">
        <v>248</v>
      </c>
      <c r="AU4181" s="276" t="s">
        <v>78</v>
      </c>
      <c r="AV4181" s="16" t="s">
        <v>109</v>
      </c>
      <c r="AW4181" s="16" t="s">
        <v>32</v>
      </c>
      <c r="AX4181" s="16" t="s">
        <v>69</v>
      </c>
      <c r="AY4181" s="276" t="s">
        <v>238</v>
      </c>
    </row>
    <row r="4182" s="13" customFormat="1">
      <c r="A4182" s="13"/>
      <c r="B4182" s="234"/>
      <c r="C4182" s="235"/>
      <c r="D4182" s="227" t="s">
        <v>248</v>
      </c>
      <c r="E4182" s="236" t="s">
        <v>19</v>
      </c>
      <c r="F4182" s="237" t="s">
        <v>3496</v>
      </c>
      <c r="G4182" s="235"/>
      <c r="H4182" s="236" t="s">
        <v>19</v>
      </c>
      <c r="I4182" s="238"/>
      <c r="J4182" s="235"/>
      <c r="K4182" s="235"/>
      <c r="L4182" s="239"/>
      <c r="M4182" s="240"/>
      <c r="N4182" s="241"/>
      <c r="O4182" s="241"/>
      <c r="P4182" s="241"/>
      <c r="Q4182" s="241"/>
      <c r="R4182" s="241"/>
      <c r="S4182" s="241"/>
      <c r="T4182" s="242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3" t="s">
        <v>248</v>
      </c>
      <c r="AU4182" s="243" t="s">
        <v>78</v>
      </c>
      <c r="AV4182" s="13" t="s">
        <v>76</v>
      </c>
      <c r="AW4182" s="13" t="s">
        <v>32</v>
      </c>
      <c r="AX4182" s="13" t="s">
        <v>69</v>
      </c>
      <c r="AY4182" s="243" t="s">
        <v>238</v>
      </c>
    </row>
    <row r="4183" s="14" customFormat="1">
      <c r="A4183" s="14"/>
      <c r="B4183" s="244"/>
      <c r="C4183" s="245"/>
      <c r="D4183" s="227" t="s">
        <v>248</v>
      </c>
      <c r="E4183" s="246" t="s">
        <v>19</v>
      </c>
      <c r="F4183" s="247" t="s">
        <v>3497</v>
      </c>
      <c r="G4183" s="245"/>
      <c r="H4183" s="248">
        <v>5.4480000000000004</v>
      </c>
      <c r="I4183" s="249"/>
      <c r="J4183" s="245"/>
      <c r="K4183" s="245"/>
      <c r="L4183" s="250"/>
      <c r="M4183" s="251"/>
      <c r="N4183" s="252"/>
      <c r="O4183" s="252"/>
      <c r="P4183" s="252"/>
      <c r="Q4183" s="252"/>
      <c r="R4183" s="252"/>
      <c r="S4183" s="252"/>
      <c r="T4183" s="253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4" t="s">
        <v>248</v>
      </c>
      <c r="AU4183" s="254" t="s">
        <v>78</v>
      </c>
      <c r="AV4183" s="14" t="s">
        <v>78</v>
      </c>
      <c r="AW4183" s="14" t="s">
        <v>32</v>
      </c>
      <c r="AX4183" s="14" t="s">
        <v>69</v>
      </c>
      <c r="AY4183" s="254" t="s">
        <v>238</v>
      </c>
    </row>
    <row r="4184" s="14" customFormat="1">
      <c r="A4184" s="14"/>
      <c r="B4184" s="244"/>
      <c r="C4184" s="245"/>
      <c r="D4184" s="227" t="s">
        <v>248</v>
      </c>
      <c r="E4184" s="246" t="s">
        <v>19</v>
      </c>
      <c r="F4184" s="247" t="s">
        <v>3498</v>
      </c>
      <c r="G4184" s="245"/>
      <c r="H4184" s="248">
        <v>3.7120000000000002</v>
      </c>
      <c r="I4184" s="249"/>
      <c r="J4184" s="245"/>
      <c r="K4184" s="245"/>
      <c r="L4184" s="250"/>
      <c r="M4184" s="251"/>
      <c r="N4184" s="252"/>
      <c r="O4184" s="252"/>
      <c r="P4184" s="252"/>
      <c r="Q4184" s="252"/>
      <c r="R4184" s="252"/>
      <c r="S4184" s="252"/>
      <c r="T4184" s="253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4" t="s">
        <v>248</v>
      </c>
      <c r="AU4184" s="254" t="s">
        <v>78</v>
      </c>
      <c r="AV4184" s="14" t="s">
        <v>78</v>
      </c>
      <c r="AW4184" s="14" t="s">
        <v>32</v>
      </c>
      <c r="AX4184" s="14" t="s">
        <v>69</v>
      </c>
      <c r="AY4184" s="254" t="s">
        <v>238</v>
      </c>
    </row>
    <row r="4185" s="14" customFormat="1">
      <c r="A4185" s="14"/>
      <c r="B4185" s="244"/>
      <c r="C4185" s="245"/>
      <c r="D4185" s="227" t="s">
        <v>248</v>
      </c>
      <c r="E4185" s="246" t="s">
        <v>19</v>
      </c>
      <c r="F4185" s="247" t="s">
        <v>3499</v>
      </c>
      <c r="G4185" s="245"/>
      <c r="H4185" s="248">
        <v>0.92800000000000005</v>
      </c>
      <c r="I4185" s="249"/>
      <c r="J4185" s="245"/>
      <c r="K4185" s="245"/>
      <c r="L4185" s="250"/>
      <c r="M4185" s="251"/>
      <c r="N4185" s="252"/>
      <c r="O4185" s="252"/>
      <c r="P4185" s="252"/>
      <c r="Q4185" s="252"/>
      <c r="R4185" s="252"/>
      <c r="S4185" s="252"/>
      <c r="T4185" s="25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4" t="s">
        <v>248</v>
      </c>
      <c r="AU4185" s="254" t="s">
        <v>78</v>
      </c>
      <c r="AV4185" s="14" t="s">
        <v>78</v>
      </c>
      <c r="AW4185" s="14" t="s">
        <v>32</v>
      </c>
      <c r="AX4185" s="14" t="s">
        <v>69</v>
      </c>
      <c r="AY4185" s="254" t="s">
        <v>238</v>
      </c>
    </row>
    <row r="4186" s="14" customFormat="1">
      <c r="A4186" s="14"/>
      <c r="B4186" s="244"/>
      <c r="C4186" s="245"/>
      <c r="D4186" s="227" t="s">
        <v>248</v>
      </c>
      <c r="E4186" s="246" t="s">
        <v>19</v>
      </c>
      <c r="F4186" s="247" t="s">
        <v>3500</v>
      </c>
      <c r="G4186" s="245"/>
      <c r="H4186" s="248">
        <v>1.8560000000000001</v>
      </c>
      <c r="I4186" s="249"/>
      <c r="J4186" s="245"/>
      <c r="K4186" s="245"/>
      <c r="L4186" s="250"/>
      <c r="M4186" s="251"/>
      <c r="N4186" s="252"/>
      <c r="O4186" s="252"/>
      <c r="P4186" s="252"/>
      <c r="Q4186" s="252"/>
      <c r="R4186" s="252"/>
      <c r="S4186" s="252"/>
      <c r="T4186" s="253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4" t="s">
        <v>248</v>
      </c>
      <c r="AU4186" s="254" t="s">
        <v>78</v>
      </c>
      <c r="AV4186" s="14" t="s">
        <v>78</v>
      </c>
      <c r="AW4186" s="14" t="s">
        <v>32</v>
      </c>
      <c r="AX4186" s="14" t="s">
        <v>69</v>
      </c>
      <c r="AY4186" s="254" t="s">
        <v>238</v>
      </c>
    </row>
    <row r="4187" s="14" customFormat="1">
      <c r="A4187" s="14"/>
      <c r="B4187" s="244"/>
      <c r="C4187" s="245"/>
      <c r="D4187" s="227" t="s">
        <v>248</v>
      </c>
      <c r="E4187" s="246" t="s">
        <v>19</v>
      </c>
      <c r="F4187" s="247" t="s">
        <v>3501</v>
      </c>
      <c r="G4187" s="245"/>
      <c r="H4187" s="248">
        <v>6.6360000000000001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248</v>
      </c>
      <c r="AU4187" s="254" t="s">
        <v>78</v>
      </c>
      <c r="AV4187" s="14" t="s">
        <v>78</v>
      </c>
      <c r="AW4187" s="14" t="s">
        <v>32</v>
      </c>
      <c r="AX4187" s="14" t="s">
        <v>69</v>
      </c>
      <c r="AY4187" s="254" t="s">
        <v>238</v>
      </c>
    </row>
    <row r="4188" s="14" customFormat="1">
      <c r="A4188" s="14"/>
      <c r="B4188" s="244"/>
      <c r="C4188" s="245"/>
      <c r="D4188" s="227" t="s">
        <v>248</v>
      </c>
      <c r="E4188" s="246" t="s">
        <v>19</v>
      </c>
      <c r="F4188" s="247" t="s">
        <v>3502</v>
      </c>
      <c r="G4188" s="245"/>
      <c r="H4188" s="248">
        <v>0.94799999999999995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248</v>
      </c>
      <c r="AU4188" s="254" t="s">
        <v>78</v>
      </c>
      <c r="AV4188" s="14" t="s">
        <v>78</v>
      </c>
      <c r="AW4188" s="14" t="s">
        <v>32</v>
      </c>
      <c r="AX4188" s="14" t="s">
        <v>69</v>
      </c>
      <c r="AY4188" s="254" t="s">
        <v>238</v>
      </c>
    </row>
    <row r="4189" s="14" customFormat="1">
      <c r="A4189" s="14"/>
      <c r="B4189" s="244"/>
      <c r="C4189" s="245"/>
      <c r="D4189" s="227" t="s">
        <v>248</v>
      </c>
      <c r="E4189" s="246" t="s">
        <v>19</v>
      </c>
      <c r="F4189" s="247" t="s">
        <v>3503</v>
      </c>
      <c r="G4189" s="245"/>
      <c r="H4189" s="248">
        <v>3.8719999999999999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248</v>
      </c>
      <c r="AU4189" s="254" t="s">
        <v>78</v>
      </c>
      <c r="AV4189" s="14" t="s">
        <v>78</v>
      </c>
      <c r="AW4189" s="14" t="s">
        <v>32</v>
      </c>
      <c r="AX4189" s="14" t="s">
        <v>69</v>
      </c>
      <c r="AY4189" s="254" t="s">
        <v>238</v>
      </c>
    </row>
    <row r="4190" s="16" customFormat="1">
      <c r="A4190" s="16"/>
      <c r="B4190" s="266"/>
      <c r="C4190" s="267"/>
      <c r="D4190" s="227" t="s">
        <v>248</v>
      </c>
      <c r="E4190" s="268" t="s">
        <v>121</v>
      </c>
      <c r="F4190" s="269" t="s">
        <v>561</v>
      </c>
      <c r="G4190" s="267"/>
      <c r="H4190" s="270">
        <v>23.399999999999999</v>
      </c>
      <c r="I4190" s="271"/>
      <c r="J4190" s="267"/>
      <c r="K4190" s="267"/>
      <c r="L4190" s="272"/>
      <c r="M4190" s="273"/>
      <c r="N4190" s="274"/>
      <c r="O4190" s="274"/>
      <c r="P4190" s="274"/>
      <c r="Q4190" s="274"/>
      <c r="R4190" s="274"/>
      <c r="S4190" s="274"/>
      <c r="T4190" s="275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T4190" s="276" t="s">
        <v>248</v>
      </c>
      <c r="AU4190" s="276" t="s">
        <v>78</v>
      </c>
      <c r="AV4190" s="16" t="s">
        <v>109</v>
      </c>
      <c r="AW4190" s="16" t="s">
        <v>32</v>
      </c>
      <c r="AX4190" s="16" t="s">
        <v>69</v>
      </c>
      <c r="AY4190" s="276" t="s">
        <v>238</v>
      </c>
    </row>
    <row r="4191" s="13" customFormat="1">
      <c r="A4191" s="13"/>
      <c r="B4191" s="234"/>
      <c r="C4191" s="235"/>
      <c r="D4191" s="227" t="s">
        <v>248</v>
      </c>
      <c r="E4191" s="236" t="s">
        <v>19</v>
      </c>
      <c r="F4191" s="237" t="s">
        <v>3504</v>
      </c>
      <c r="G4191" s="235"/>
      <c r="H4191" s="236" t="s">
        <v>19</v>
      </c>
      <c r="I4191" s="238"/>
      <c r="J4191" s="235"/>
      <c r="K4191" s="235"/>
      <c r="L4191" s="239"/>
      <c r="M4191" s="240"/>
      <c r="N4191" s="241"/>
      <c r="O4191" s="241"/>
      <c r="P4191" s="241"/>
      <c r="Q4191" s="241"/>
      <c r="R4191" s="241"/>
      <c r="S4191" s="241"/>
      <c r="T4191" s="242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3" t="s">
        <v>248</v>
      </c>
      <c r="AU4191" s="243" t="s">
        <v>78</v>
      </c>
      <c r="AV4191" s="13" t="s">
        <v>76</v>
      </c>
      <c r="AW4191" s="13" t="s">
        <v>32</v>
      </c>
      <c r="AX4191" s="13" t="s">
        <v>69</v>
      </c>
      <c r="AY4191" s="243" t="s">
        <v>238</v>
      </c>
    </row>
    <row r="4192" s="14" customFormat="1">
      <c r="A4192" s="14"/>
      <c r="B4192" s="244"/>
      <c r="C4192" s="245"/>
      <c r="D4192" s="227" t="s">
        <v>248</v>
      </c>
      <c r="E4192" s="246" t="s">
        <v>124</v>
      </c>
      <c r="F4192" s="247" t="s">
        <v>3505</v>
      </c>
      <c r="G4192" s="245"/>
      <c r="H4192" s="248">
        <v>8.2949999999999999</v>
      </c>
      <c r="I4192" s="249"/>
      <c r="J4192" s="245"/>
      <c r="K4192" s="245"/>
      <c r="L4192" s="250"/>
      <c r="M4192" s="251"/>
      <c r="N4192" s="252"/>
      <c r="O4192" s="252"/>
      <c r="P4192" s="252"/>
      <c r="Q4192" s="252"/>
      <c r="R4192" s="252"/>
      <c r="S4192" s="252"/>
      <c r="T4192" s="253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4" t="s">
        <v>248</v>
      </c>
      <c r="AU4192" s="254" t="s">
        <v>78</v>
      </c>
      <c r="AV4192" s="14" t="s">
        <v>78</v>
      </c>
      <c r="AW4192" s="14" t="s">
        <v>32</v>
      </c>
      <c r="AX4192" s="14" t="s">
        <v>69</v>
      </c>
      <c r="AY4192" s="254" t="s">
        <v>238</v>
      </c>
    </row>
    <row r="4193" s="16" customFormat="1">
      <c r="A4193" s="16"/>
      <c r="B4193" s="266"/>
      <c r="C4193" s="267"/>
      <c r="D4193" s="227" t="s">
        <v>248</v>
      </c>
      <c r="E4193" s="268" t="s">
        <v>19</v>
      </c>
      <c r="F4193" s="269" t="s">
        <v>561</v>
      </c>
      <c r="G4193" s="267"/>
      <c r="H4193" s="270">
        <v>8.2949999999999999</v>
      </c>
      <c r="I4193" s="271"/>
      <c r="J4193" s="267"/>
      <c r="K4193" s="267"/>
      <c r="L4193" s="272"/>
      <c r="M4193" s="273"/>
      <c r="N4193" s="274"/>
      <c r="O4193" s="274"/>
      <c r="P4193" s="274"/>
      <c r="Q4193" s="274"/>
      <c r="R4193" s="274"/>
      <c r="S4193" s="274"/>
      <c r="T4193" s="275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T4193" s="276" t="s">
        <v>248</v>
      </c>
      <c r="AU4193" s="276" t="s">
        <v>78</v>
      </c>
      <c r="AV4193" s="16" t="s">
        <v>109</v>
      </c>
      <c r="AW4193" s="16" t="s">
        <v>32</v>
      </c>
      <c r="AX4193" s="16" t="s">
        <v>69</v>
      </c>
      <c r="AY4193" s="276" t="s">
        <v>238</v>
      </c>
    </row>
    <row r="4194" s="13" customFormat="1">
      <c r="A4194" s="13"/>
      <c r="B4194" s="234"/>
      <c r="C4194" s="235"/>
      <c r="D4194" s="227" t="s">
        <v>248</v>
      </c>
      <c r="E4194" s="236" t="s">
        <v>19</v>
      </c>
      <c r="F4194" s="237" t="s">
        <v>3506</v>
      </c>
      <c r="G4194" s="235"/>
      <c r="H4194" s="236" t="s">
        <v>19</v>
      </c>
      <c r="I4194" s="238"/>
      <c r="J4194" s="235"/>
      <c r="K4194" s="235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248</v>
      </c>
      <c r="AU4194" s="243" t="s">
        <v>78</v>
      </c>
      <c r="AV4194" s="13" t="s">
        <v>76</v>
      </c>
      <c r="AW4194" s="13" t="s">
        <v>32</v>
      </c>
      <c r="AX4194" s="13" t="s">
        <v>69</v>
      </c>
      <c r="AY4194" s="243" t="s">
        <v>238</v>
      </c>
    </row>
    <row r="4195" s="14" customFormat="1">
      <c r="A4195" s="14"/>
      <c r="B4195" s="244"/>
      <c r="C4195" s="245"/>
      <c r="D4195" s="227" t="s">
        <v>248</v>
      </c>
      <c r="E4195" s="246" t="s">
        <v>19</v>
      </c>
      <c r="F4195" s="247" t="s">
        <v>121</v>
      </c>
      <c r="G4195" s="245"/>
      <c r="H4195" s="248">
        <v>23.399999999999999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248</v>
      </c>
      <c r="AU4195" s="254" t="s">
        <v>78</v>
      </c>
      <c r="AV4195" s="14" t="s">
        <v>78</v>
      </c>
      <c r="AW4195" s="14" t="s">
        <v>32</v>
      </c>
      <c r="AX4195" s="14" t="s">
        <v>69</v>
      </c>
      <c r="AY4195" s="254" t="s">
        <v>238</v>
      </c>
    </row>
    <row r="4196" s="14" customFormat="1">
      <c r="A4196" s="14"/>
      <c r="B4196" s="244"/>
      <c r="C4196" s="245"/>
      <c r="D4196" s="227" t="s">
        <v>248</v>
      </c>
      <c r="E4196" s="246" t="s">
        <v>19</v>
      </c>
      <c r="F4196" s="247" t="s">
        <v>124</v>
      </c>
      <c r="G4196" s="245"/>
      <c r="H4196" s="248">
        <v>8.2949999999999999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248</v>
      </c>
      <c r="AU4196" s="254" t="s">
        <v>78</v>
      </c>
      <c r="AV4196" s="14" t="s">
        <v>78</v>
      </c>
      <c r="AW4196" s="14" t="s">
        <v>32</v>
      </c>
      <c r="AX4196" s="14" t="s">
        <v>69</v>
      </c>
      <c r="AY4196" s="254" t="s">
        <v>238</v>
      </c>
    </row>
    <row r="4197" s="16" customFormat="1">
      <c r="A4197" s="16"/>
      <c r="B4197" s="266"/>
      <c r="C4197" s="267"/>
      <c r="D4197" s="227" t="s">
        <v>248</v>
      </c>
      <c r="E4197" s="268" t="s">
        <v>19</v>
      </c>
      <c r="F4197" s="269" t="s">
        <v>561</v>
      </c>
      <c r="G4197" s="267"/>
      <c r="H4197" s="270">
        <v>31.695</v>
      </c>
      <c r="I4197" s="271"/>
      <c r="J4197" s="267"/>
      <c r="K4197" s="267"/>
      <c r="L4197" s="272"/>
      <c r="M4197" s="273"/>
      <c r="N4197" s="274"/>
      <c r="O4197" s="274"/>
      <c r="P4197" s="274"/>
      <c r="Q4197" s="274"/>
      <c r="R4197" s="274"/>
      <c r="S4197" s="274"/>
      <c r="T4197" s="275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T4197" s="276" t="s">
        <v>248</v>
      </c>
      <c r="AU4197" s="276" t="s">
        <v>78</v>
      </c>
      <c r="AV4197" s="16" t="s">
        <v>109</v>
      </c>
      <c r="AW4197" s="16" t="s">
        <v>32</v>
      </c>
      <c r="AX4197" s="16" t="s">
        <v>69</v>
      </c>
      <c r="AY4197" s="276" t="s">
        <v>238</v>
      </c>
    </row>
    <row r="4198" s="13" customFormat="1">
      <c r="A4198" s="13"/>
      <c r="B4198" s="234"/>
      <c r="C4198" s="235"/>
      <c r="D4198" s="227" t="s">
        <v>248</v>
      </c>
      <c r="E4198" s="236" t="s">
        <v>19</v>
      </c>
      <c r="F4198" s="237" t="s">
        <v>3507</v>
      </c>
      <c r="G4198" s="235"/>
      <c r="H4198" s="236" t="s">
        <v>19</v>
      </c>
      <c r="I4198" s="238"/>
      <c r="J4198" s="235"/>
      <c r="K4198" s="235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248</v>
      </c>
      <c r="AU4198" s="243" t="s">
        <v>78</v>
      </c>
      <c r="AV4198" s="13" t="s">
        <v>76</v>
      </c>
      <c r="AW4198" s="13" t="s">
        <v>32</v>
      </c>
      <c r="AX4198" s="13" t="s">
        <v>69</v>
      </c>
      <c r="AY4198" s="243" t="s">
        <v>238</v>
      </c>
    </row>
    <row r="4199" s="13" customFormat="1">
      <c r="A4199" s="13"/>
      <c r="B4199" s="234"/>
      <c r="C4199" s="235"/>
      <c r="D4199" s="227" t="s">
        <v>248</v>
      </c>
      <c r="E4199" s="236" t="s">
        <v>19</v>
      </c>
      <c r="F4199" s="237" t="s">
        <v>3508</v>
      </c>
      <c r="G4199" s="235"/>
      <c r="H4199" s="236" t="s">
        <v>19</v>
      </c>
      <c r="I4199" s="238"/>
      <c r="J4199" s="235"/>
      <c r="K4199" s="235"/>
      <c r="L4199" s="239"/>
      <c r="M4199" s="240"/>
      <c r="N4199" s="241"/>
      <c r="O4199" s="241"/>
      <c r="P4199" s="241"/>
      <c r="Q4199" s="241"/>
      <c r="R4199" s="241"/>
      <c r="S4199" s="241"/>
      <c r="T4199" s="242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3" t="s">
        <v>248</v>
      </c>
      <c r="AU4199" s="243" t="s">
        <v>78</v>
      </c>
      <c r="AV4199" s="13" t="s">
        <v>76</v>
      </c>
      <c r="AW4199" s="13" t="s">
        <v>32</v>
      </c>
      <c r="AX4199" s="13" t="s">
        <v>69</v>
      </c>
      <c r="AY4199" s="243" t="s">
        <v>238</v>
      </c>
    </row>
    <row r="4200" s="13" customFormat="1">
      <c r="A4200" s="13"/>
      <c r="B4200" s="234"/>
      <c r="C4200" s="235"/>
      <c r="D4200" s="227" t="s">
        <v>248</v>
      </c>
      <c r="E4200" s="236" t="s">
        <v>19</v>
      </c>
      <c r="F4200" s="237" t="s">
        <v>533</v>
      </c>
      <c r="G4200" s="235"/>
      <c r="H4200" s="236" t="s">
        <v>19</v>
      </c>
      <c r="I4200" s="238"/>
      <c r="J4200" s="235"/>
      <c r="K4200" s="235"/>
      <c r="L4200" s="239"/>
      <c r="M4200" s="240"/>
      <c r="N4200" s="241"/>
      <c r="O4200" s="241"/>
      <c r="P4200" s="241"/>
      <c r="Q4200" s="241"/>
      <c r="R4200" s="241"/>
      <c r="S4200" s="241"/>
      <c r="T4200" s="242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3" t="s">
        <v>248</v>
      </c>
      <c r="AU4200" s="243" t="s">
        <v>78</v>
      </c>
      <c r="AV4200" s="13" t="s">
        <v>76</v>
      </c>
      <c r="AW4200" s="13" t="s">
        <v>32</v>
      </c>
      <c r="AX4200" s="13" t="s">
        <v>69</v>
      </c>
      <c r="AY4200" s="243" t="s">
        <v>238</v>
      </c>
    </row>
    <row r="4201" s="13" customFormat="1">
      <c r="A4201" s="13"/>
      <c r="B4201" s="234"/>
      <c r="C4201" s="235"/>
      <c r="D4201" s="227" t="s">
        <v>248</v>
      </c>
      <c r="E4201" s="236" t="s">
        <v>19</v>
      </c>
      <c r="F4201" s="237" t="s">
        <v>2597</v>
      </c>
      <c r="G4201" s="235"/>
      <c r="H4201" s="236" t="s">
        <v>19</v>
      </c>
      <c r="I4201" s="238"/>
      <c r="J4201" s="235"/>
      <c r="K4201" s="235"/>
      <c r="L4201" s="239"/>
      <c r="M4201" s="240"/>
      <c r="N4201" s="241"/>
      <c r="O4201" s="241"/>
      <c r="P4201" s="241"/>
      <c r="Q4201" s="241"/>
      <c r="R4201" s="241"/>
      <c r="S4201" s="241"/>
      <c r="T4201" s="242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3" t="s">
        <v>248</v>
      </c>
      <c r="AU4201" s="243" t="s">
        <v>78</v>
      </c>
      <c r="AV4201" s="13" t="s">
        <v>76</v>
      </c>
      <c r="AW4201" s="13" t="s">
        <v>32</v>
      </c>
      <c r="AX4201" s="13" t="s">
        <v>69</v>
      </c>
      <c r="AY4201" s="243" t="s">
        <v>238</v>
      </c>
    </row>
    <row r="4202" s="14" customFormat="1">
      <c r="A4202" s="14"/>
      <c r="B4202" s="244"/>
      <c r="C4202" s="245"/>
      <c r="D4202" s="227" t="s">
        <v>248</v>
      </c>
      <c r="E4202" s="246" t="s">
        <v>19</v>
      </c>
      <c r="F4202" s="247" t="s">
        <v>3509</v>
      </c>
      <c r="G4202" s="245"/>
      <c r="H4202" s="248">
        <v>14.784000000000001</v>
      </c>
      <c r="I4202" s="249"/>
      <c r="J4202" s="245"/>
      <c r="K4202" s="245"/>
      <c r="L4202" s="250"/>
      <c r="M4202" s="251"/>
      <c r="N4202" s="252"/>
      <c r="O4202" s="252"/>
      <c r="P4202" s="252"/>
      <c r="Q4202" s="252"/>
      <c r="R4202" s="252"/>
      <c r="S4202" s="252"/>
      <c r="T4202" s="253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4" t="s">
        <v>248</v>
      </c>
      <c r="AU4202" s="254" t="s">
        <v>78</v>
      </c>
      <c r="AV4202" s="14" t="s">
        <v>78</v>
      </c>
      <c r="AW4202" s="14" t="s">
        <v>32</v>
      </c>
      <c r="AX4202" s="14" t="s">
        <v>69</v>
      </c>
      <c r="AY4202" s="254" t="s">
        <v>238</v>
      </c>
    </row>
    <row r="4203" s="14" customFormat="1">
      <c r="A4203" s="14"/>
      <c r="B4203" s="244"/>
      <c r="C4203" s="245"/>
      <c r="D4203" s="227" t="s">
        <v>248</v>
      </c>
      <c r="E4203" s="246" t="s">
        <v>19</v>
      </c>
      <c r="F4203" s="247" t="s">
        <v>3510</v>
      </c>
      <c r="G4203" s="245"/>
      <c r="H4203" s="248">
        <v>1.3200000000000001</v>
      </c>
      <c r="I4203" s="249"/>
      <c r="J4203" s="245"/>
      <c r="K4203" s="245"/>
      <c r="L4203" s="250"/>
      <c r="M4203" s="251"/>
      <c r="N4203" s="252"/>
      <c r="O4203" s="252"/>
      <c r="P4203" s="252"/>
      <c r="Q4203" s="252"/>
      <c r="R4203" s="252"/>
      <c r="S4203" s="252"/>
      <c r="T4203" s="253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4" t="s">
        <v>248</v>
      </c>
      <c r="AU4203" s="254" t="s">
        <v>78</v>
      </c>
      <c r="AV4203" s="14" t="s">
        <v>78</v>
      </c>
      <c r="AW4203" s="14" t="s">
        <v>32</v>
      </c>
      <c r="AX4203" s="14" t="s">
        <v>69</v>
      </c>
      <c r="AY4203" s="254" t="s">
        <v>238</v>
      </c>
    </row>
    <row r="4204" s="13" customFormat="1">
      <c r="A4204" s="13"/>
      <c r="B4204" s="234"/>
      <c r="C4204" s="235"/>
      <c r="D4204" s="227" t="s">
        <v>248</v>
      </c>
      <c r="E4204" s="236" t="s">
        <v>19</v>
      </c>
      <c r="F4204" s="237" t="s">
        <v>2598</v>
      </c>
      <c r="G4204" s="235"/>
      <c r="H4204" s="236" t="s">
        <v>19</v>
      </c>
      <c r="I4204" s="238"/>
      <c r="J4204" s="235"/>
      <c r="K4204" s="235"/>
      <c r="L4204" s="239"/>
      <c r="M4204" s="240"/>
      <c r="N4204" s="241"/>
      <c r="O4204" s="241"/>
      <c r="P4204" s="241"/>
      <c r="Q4204" s="241"/>
      <c r="R4204" s="241"/>
      <c r="S4204" s="241"/>
      <c r="T4204" s="242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3" t="s">
        <v>248</v>
      </c>
      <c r="AU4204" s="243" t="s">
        <v>78</v>
      </c>
      <c r="AV4204" s="13" t="s">
        <v>76</v>
      </c>
      <c r="AW4204" s="13" t="s">
        <v>32</v>
      </c>
      <c r="AX4204" s="13" t="s">
        <v>69</v>
      </c>
      <c r="AY4204" s="243" t="s">
        <v>238</v>
      </c>
    </row>
    <row r="4205" s="14" customFormat="1">
      <c r="A4205" s="14"/>
      <c r="B4205" s="244"/>
      <c r="C4205" s="245"/>
      <c r="D4205" s="227" t="s">
        <v>248</v>
      </c>
      <c r="E4205" s="246" t="s">
        <v>19</v>
      </c>
      <c r="F4205" s="247" t="s">
        <v>3509</v>
      </c>
      <c r="G4205" s="245"/>
      <c r="H4205" s="248">
        <v>14.784000000000001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248</v>
      </c>
      <c r="AU4205" s="254" t="s">
        <v>78</v>
      </c>
      <c r="AV4205" s="14" t="s">
        <v>78</v>
      </c>
      <c r="AW4205" s="14" t="s">
        <v>32</v>
      </c>
      <c r="AX4205" s="14" t="s">
        <v>69</v>
      </c>
      <c r="AY4205" s="254" t="s">
        <v>238</v>
      </c>
    </row>
    <row r="4206" s="14" customFormat="1">
      <c r="A4206" s="14"/>
      <c r="B4206" s="244"/>
      <c r="C4206" s="245"/>
      <c r="D4206" s="227" t="s">
        <v>248</v>
      </c>
      <c r="E4206" s="246" t="s">
        <v>19</v>
      </c>
      <c r="F4206" s="247" t="s">
        <v>3510</v>
      </c>
      <c r="G4206" s="245"/>
      <c r="H4206" s="248">
        <v>1.3200000000000001</v>
      </c>
      <c r="I4206" s="249"/>
      <c r="J4206" s="245"/>
      <c r="K4206" s="245"/>
      <c r="L4206" s="250"/>
      <c r="M4206" s="251"/>
      <c r="N4206" s="252"/>
      <c r="O4206" s="252"/>
      <c r="P4206" s="252"/>
      <c r="Q4206" s="252"/>
      <c r="R4206" s="252"/>
      <c r="S4206" s="252"/>
      <c r="T4206" s="253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4" t="s">
        <v>248</v>
      </c>
      <c r="AU4206" s="254" t="s">
        <v>78</v>
      </c>
      <c r="AV4206" s="14" t="s">
        <v>78</v>
      </c>
      <c r="AW4206" s="14" t="s">
        <v>32</v>
      </c>
      <c r="AX4206" s="14" t="s">
        <v>69</v>
      </c>
      <c r="AY4206" s="254" t="s">
        <v>238</v>
      </c>
    </row>
    <row r="4207" s="16" customFormat="1">
      <c r="A4207" s="16"/>
      <c r="B4207" s="266"/>
      <c r="C4207" s="267"/>
      <c r="D4207" s="227" t="s">
        <v>248</v>
      </c>
      <c r="E4207" s="268" t="s">
        <v>110</v>
      </c>
      <c r="F4207" s="269" t="s">
        <v>561</v>
      </c>
      <c r="G4207" s="267"/>
      <c r="H4207" s="270">
        <v>32.207999999999998</v>
      </c>
      <c r="I4207" s="271"/>
      <c r="J4207" s="267"/>
      <c r="K4207" s="267"/>
      <c r="L4207" s="272"/>
      <c r="M4207" s="273"/>
      <c r="N4207" s="274"/>
      <c r="O4207" s="274"/>
      <c r="P4207" s="274"/>
      <c r="Q4207" s="274"/>
      <c r="R4207" s="274"/>
      <c r="S4207" s="274"/>
      <c r="T4207" s="275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T4207" s="276" t="s">
        <v>248</v>
      </c>
      <c r="AU4207" s="276" t="s">
        <v>78</v>
      </c>
      <c r="AV4207" s="16" t="s">
        <v>109</v>
      </c>
      <c r="AW4207" s="16" t="s">
        <v>32</v>
      </c>
      <c r="AX4207" s="16" t="s">
        <v>69</v>
      </c>
      <c r="AY4207" s="276" t="s">
        <v>238</v>
      </c>
    </row>
    <row r="4208" s="13" customFormat="1">
      <c r="A4208" s="13"/>
      <c r="B4208" s="234"/>
      <c r="C4208" s="235"/>
      <c r="D4208" s="227" t="s">
        <v>248</v>
      </c>
      <c r="E4208" s="236" t="s">
        <v>19</v>
      </c>
      <c r="F4208" s="237" t="s">
        <v>3511</v>
      </c>
      <c r="G4208" s="235"/>
      <c r="H4208" s="236" t="s">
        <v>19</v>
      </c>
      <c r="I4208" s="238"/>
      <c r="J4208" s="235"/>
      <c r="K4208" s="235"/>
      <c r="L4208" s="239"/>
      <c r="M4208" s="240"/>
      <c r="N4208" s="241"/>
      <c r="O4208" s="241"/>
      <c r="P4208" s="241"/>
      <c r="Q4208" s="241"/>
      <c r="R4208" s="241"/>
      <c r="S4208" s="241"/>
      <c r="T4208" s="242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3" t="s">
        <v>248</v>
      </c>
      <c r="AU4208" s="243" t="s">
        <v>78</v>
      </c>
      <c r="AV4208" s="13" t="s">
        <v>76</v>
      </c>
      <c r="AW4208" s="13" t="s">
        <v>32</v>
      </c>
      <c r="AX4208" s="13" t="s">
        <v>69</v>
      </c>
      <c r="AY4208" s="243" t="s">
        <v>238</v>
      </c>
    </row>
    <row r="4209" s="14" customFormat="1">
      <c r="A4209" s="14"/>
      <c r="B4209" s="244"/>
      <c r="C4209" s="245"/>
      <c r="D4209" s="227" t="s">
        <v>248</v>
      </c>
      <c r="E4209" s="246" t="s">
        <v>19</v>
      </c>
      <c r="F4209" s="247" t="s">
        <v>110</v>
      </c>
      <c r="G4209" s="245"/>
      <c r="H4209" s="248">
        <v>32.207999999999998</v>
      </c>
      <c r="I4209" s="249"/>
      <c r="J4209" s="245"/>
      <c r="K4209" s="245"/>
      <c r="L4209" s="250"/>
      <c r="M4209" s="251"/>
      <c r="N4209" s="252"/>
      <c r="O4209" s="252"/>
      <c r="P4209" s="252"/>
      <c r="Q4209" s="252"/>
      <c r="R4209" s="252"/>
      <c r="S4209" s="252"/>
      <c r="T4209" s="253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4" t="s">
        <v>248</v>
      </c>
      <c r="AU4209" s="254" t="s">
        <v>78</v>
      </c>
      <c r="AV4209" s="14" t="s">
        <v>78</v>
      </c>
      <c r="AW4209" s="14" t="s">
        <v>32</v>
      </c>
      <c r="AX4209" s="14" t="s">
        <v>69</v>
      </c>
      <c r="AY4209" s="254" t="s">
        <v>238</v>
      </c>
    </row>
    <row r="4210" s="16" customFormat="1">
      <c r="A4210" s="16"/>
      <c r="B4210" s="266"/>
      <c r="C4210" s="267"/>
      <c r="D4210" s="227" t="s">
        <v>248</v>
      </c>
      <c r="E4210" s="268" t="s">
        <v>19</v>
      </c>
      <c r="F4210" s="269" t="s">
        <v>561</v>
      </c>
      <c r="G4210" s="267"/>
      <c r="H4210" s="270">
        <v>32.207999999999998</v>
      </c>
      <c r="I4210" s="271"/>
      <c r="J4210" s="267"/>
      <c r="K4210" s="267"/>
      <c r="L4210" s="272"/>
      <c r="M4210" s="273"/>
      <c r="N4210" s="274"/>
      <c r="O4210" s="274"/>
      <c r="P4210" s="274"/>
      <c r="Q4210" s="274"/>
      <c r="R4210" s="274"/>
      <c r="S4210" s="274"/>
      <c r="T4210" s="275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T4210" s="276" t="s">
        <v>248</v>
      </c>
      <c r="AU4210" s="276" t="s">
        <v>78</v>
      </c>
      <c r="AV4210" s="16" t="s">
        <v>109</v>
      </c>
      <c r="AW4210" s="16" t="s">
        <v>32</v>
      </c>
      <c r="AX4210" s="16" t="s">
        <v>69</v>
      </c>
      <c r="AY4210" s="276" t="s">
        <v>238</v>
      </c>
    </row>
    <row r="4211" s="13" customFormat="1">
      <c r="A4211" s="13"/>
      <c r="B4211" s="234"/>
      <c r="C4211" s="235"/>
      <c r="D4211" s="227" t="s">
        <v>248</v>
      </c>
      <c r="E4211" s="236" t="s">
        <v>19</v>
      </c>
      <c r="F4211" s="237" t="s">
        <v>321</v>
      </c>
      <c r="G4211" s="235"/>
      <c r="H4211" s="236" t="s">
        <v>19</v>
      </c>
      <c r="I4211" s="238"/>
      <c r="J4211" s="235"/>
      <c r="K4211" s="235"/>
      <c r="L4211" s="239"/>
      <c r="M4211" s="240"/>
      <c r="N4211" s="241"/>
      <c r="O4211" s="241"/>
      <c r="P4211" s="241"/>
      <c r="Q4211" s="241"/>
      <c r="R4211" s="241"/>
      <c r="S4211" s="241"/>
      <c r="T4211" s="242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3" t="s">
        <v>248</v>
      </c>
      <c r="AU4211" s="243" t="s">
        <v>78</v>
      </c>
      <c r="AV4211" s="13" t="s">
        <v>76</v>
      </c>
      <c r="AW4211" s="13" t="s">
        <v>32</v>
      </c>
      <c r="AX4211" s="13" t="s">
        <v>69</v>
      </c>
      <c r="AY4211" s="243" t="s">
        <v>238</v>
      </c>
    </row>
    <row r="4212" s="13" customFormat="1">
      <c r="A4212" s="13"/>
      <c r="B4212" s="234"/>
      <c r="C4212" s="235"/>
      <c r="D4212" s="227" t="s">
        <v>248</v>
      </c>
      <c r="E4212" s="236" t="s">
        <v>19</v>
      </c>
      <c r="F4212" s="237" t="s">
        <v>2650</v>
      </c>
      <c r="G4212" s="235"/>
      <c r="H4212" s="236" t="s">
        <v>19</v>
      </c>
      <c r="I4212" s="238"/>
      <c r="J4212" s="235"/>
      <c r="K4212" s="235"/>
      <c r="L4212" s="239"/>
      <c r="M4212" s="240"/>
      <c r="N4212" s="241"/>
      <c r="O4212" s="241"/>
      <c r="P4212" s="241"/>
      <c r="Q4212" s="241"/>
      <c r="R4212" s="241"/>
      <c r="S4212" s="241"/>
      <c r="T4212" s="242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3" t="s">
        <v>248</v>
      </c>
      <c r="AU4212" s="243" t="s">
        <v>78</v>
      </c>
      <c r="AV4212" s="13" t="s">
        <v>76</v>
      </c>
      <c r="AW4212" s="13" t="s">
        <v>32</v>
      </c>
      <c r="AX4212" s="13" t="s">
        <v>69</v>
      </c>
      <c r="AY4212" s="243" t="s">
        <v>238</v>
      </c>
    </row>
    <row r="4213" s="14" customFormat="1">
      <c r="A4213" s="14"/>
      <c r="B4213" s="244"/>
      <c r="C4213" s="245"/>
      <c r="D4213" s="227" t="s">
        <v>248</v>
      </c>
      <c r="E4213" s="246" t="s">
        <v>19</v>
      </c>
      <c r="F4213" s="247" t="s">
        <v>2651</v>
      </c>
      <c r="G4213" s="245"/>
      <c r="H4213" s="248">
        <v>4.8125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248</v>
      </c>
      <c r="AU4213" s="254" t="s">
        <v>78</v>
      </c>
      <c r="AV4213" s="14" t="s">
        <v>78</v>
      </c>
      <c r="AW4213" s="14" t="s">
        <v>32</v>
      </c>
      <c r="AX4213" s="14" t="s">
        <v>69</v>
      </c>
      <c r="AY4213" s="254" t="s">
        <v>238</v>
      </c>
    </row>
    <row r="4214" s="16" customFormat="1">
      <c r="A4214" s="16"/>
      <c r="B4214" s="266"/>
      <c r="C4214" s="267"/>
      <c r="D4214" s="227" t="s">
        <v>248</v>
      </c>
      <c r="E4214" s="268" t="s">
        <v>19</v>
      </c>
      <c r="F4214" s="269" t="s">
        <v>561</v>
      </c>
      <c r="G4214" s="267"/>
      <c r="H4214" s="270">
        <v>4.8125</v>
      </c>
      <c r="I4214" s="271"/>
      <c r="J4214" s="267"/>
      <c r="K4214" s="267"/>
      <c r="L4214" s="272"/>
      <c r="M4214" s="273"/>
      <c r="N4214" s="274"/>
      <c r="O4214" s="274"/>
      <c r="P4214" s="274"/>
      <c r="Q4214" s="274"/>
      <c r="R4214" s="274"/>
      <c r="S4214" s="274"/>
      <c r="T4214" s="275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T4214" s="276" t="s">
        <v>248</v>
      </c>
      <c r="AU4214" s="276" t="s">
        <v>78</v>
      </c>
      <c r="AV4214" s="16" t="s">
        <v>109</v>
      </c>
      <c r="AW4214" s="16" t="s">
        <v>32</v>
      </c>
      <c r="AX4214" s="16" t="s">
        <v>69</v>
      </c>
      <c r="AY4214" s="276" t="s">
        <v>238</v>
      </c>
    </row>
    <row r="4215" s="15" customFormat="1">
      <c r="A4215" s="15"/>
      <c r="B4215" s="255"/>
      <c r="C4215" s="256"/>
      <c r="D4215" s="227" t="s">
        <v>248</v>
      </c>
      <c r="E4215" s="257" t="s">
        <v>19</v>
      </c>
      <c r="F4215" s="258" t="s">
        <v>253</v>
      </c>
      <c r="G4215" s="256"/>
      <c r="H4215" s="259">
        <v>150.8725</v>
      </c>
      <c r="I4215" s="260"/>
      <c r="J4215" s="256"/>
      <c r="K4215" s="256"/>
      <c r="L4215" s="261"/>
      <c r="M4215" s="262"/>
      <c r="N4215" s="263"/>
      <c r="O4215" s="263"/>
      <c r="P4215" s="263"/>
      <c r="Q4215" s="263"/>
      <c r="R4215" s="263"/>
      <c r="S4215" s="263"/>
      <c r="T4215" s="264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5" t="s">
        <v>248</v>
      </c>
      <c r="AU4215" s="265" t="s">
        <v>78</v>
      </c>
      <c r="AV4215" s="15" t="s">
        <v>244</v>
      </c>
      <c r="AW4215" s="15" t="s">
        <v>32</v>
      </c>
      <c r="AX4215" s="15" t="s">
        <v>76</v>
      </c>
      <c r="AY4215" s="265" t="s">
        <v>238</v>
      </c>
    </row>
    <row r="4216" s="2" customFormat="1" ht="24.15" customHeight="1">
      <c r="A4216" s="39"/>
      <c r="B4216" s="40"/>
      <c r="C4216" s="214" t="s">
        <v>3512</v>
      </c>
      <c r="D4216" s="214" t="s">
        <v>240</v>
      </c>
      <c r="E4216" s="215" t="s">
        <v>3513</v>
      </c>
      <c r="F4216" s="216" t="s">
        <v>3514</v>
      </c>
      <c r="G4216" s="217" t="s">
        <v>107</v>
      </c>
      <c r="H4216" s="218">
        <v>10</v>
      </c>
      <c r="I4216" s="219"/>
      <c r="J4216" s="220">
        <f>ROUND(I4216*H4216,2)</f>
        <v>0</v>
      </c>
      <c r="K4216" s="216" t="s">
        <v>243</v>
      </c>
      <c r="L4216" s="45"/>
      <c r="M4216" s="221" t="s">
        <v>19</v>
      </c>
      <c r="N4216" s="222" t="s">
        <v>40</v>
      </c>
      <c r="O4216" s="85"/>
      <c r="P4216" s="223">
        <f>O4216*H4216</f>
        <v>0</v>
      </c>
      <c r="Q4216" s="223">
        <v>0</v>
      </c>
      <c r="R4216" s="223">
        <f>Q4216*H4216</f>
        <v>0</v>
      </c>
      <c r="S4216" s="223">
        <v>0</v>
      </c>
      <c r="T4216" s="224">
        <f>S4216*H4216</f>
        <v>0</v>
      </c>
      <c r="U4216" s="39"/>
      <c r="V4216" s="39"/>
      <c r="W4216" s="39"/>
      <c r="X4216" s="39"/>
      <c r="Y4216" s="39"/>
      <c r="Z4216" s="39"/>
      <c r="AA4216" s="39"/>
      <c r="AB4216" s="39"/>
      <c r="AC4216" s="39"/>
      <c r="AD4216" s="39"/>
      <c r="AE4216" s="39"/>
      <c r="AR4216" s="225" t="s">
        <v>295</v>
      </c>
      <c r="AT4216" s="225" t="s">
        <v>240</v>
      </c>
      <c r="AU4216" s="225" t="s">
        <v>78</v>
      </c>
      <c r="AY4216" s="18" t="s">
        <v>238</v>
      </c>
      <c r="BE4216" s="226">
        <f>IF(N4216="základní",J4216,0)</f>
        <v>0</v>
      </c>
      <c r="BF4216" s="226">
        <f>IF(N4216="snížená",J4216,0)</f>
        <v>0</v>
      </c>
      <c r="BG4216" s="226">
        <f>IF(N4216="zákl. přenesená",J4216,0)</f>
        <v>0</v>
      </c>
      <c r="BH4216" s="226">
        <f>IF(N4216="sníž. přenesená",J4216,0)</f>
        <v>0</v>
      </c>
      <c r="BI4216" s="226">
        <f>IF(N4216="nulová",J4216,0)</f>
        <v>0</v>
      </c>
      <c r="BJ4216" s="18" t="s">
        <v>76</v>
      </c>
      <c r="BK4216" s="226">
        <f>ROUND(I4216*H4216,2)</f>
        <v>0</v>
      </c>
      <c r="BL4216" s="18" t="s">
        <v>295</v>
      </c>
      <c r="BM4216" s="225" t="s">
        <v>3515</v>
      </c>
    </row>
    <row r="4217" s="2" customFormat="1">
      <c r="A4217" s="39"/>
      <c r="B4217" s="40"/>
      <c r="C4217" s="41"/>
      <c r="D4217" s="227" t="s">
        <v>245</v>
      </c>
      <c r="E4217" s="41"/>
      <c r="F4217" s="228" t="s">
        <v>3514</v>
      </c>
      <c r="G4217" s="41"/>
      <c r="H4217" s="41"/>
      <c r="I4217" s="229"/>
      <c r="J4217" s="41"/>
      <c r="K4217" s="41"/>
      <c r="L4217" s="45"/>
      <c r="M4217" s="230"/>
      <c r="N4217" s="231"/>
      <c r="O4217" s="85"/>
      <c r="P4217" s="85"/>
      <c r="Q4217" s="85"/>
      <c r="R4217" s="85"/>
      <c r="S4217" s="85"/>
      <c r="T4217" s="86"/>
      <c r="U4217" s="39"/>
      <c r="V4217" s="39"/>
      <c r="W4217" s="39"/>
      <c r="X4217" s="39"/>
      <c r="Y4217" s="39"/>
      <c r="Z4217" s="39"/>
      <c r="AA4217" s="39"/>
      <c r="AB4217" s="39"/>
      <c r="AC4217" s="39"/>
      <c r="AD4217" s="39"/>
      <c r="AE4217" s="39"/>
      <c r="AT4217" s="18" t="s">
        <v>245</v>
      </c>
      <c r="AU4217" s="18" t="s">
        <v>78</v>
      </c>
    </row>
    <row r="4218" s="2" customFormat="1">
      <c r="A4218" s="39"/>
      <c r="B4218" s="40"/>
      <c r="C4218" s="41"/>
      <c r="D4218" s="232" t="s">
        <v>246</v>
      </c>
      <c r="E4218" s="41"/>
      <c r="F4218" s="233" t="s">
        <v>3516</v>
      </c>
      <c r="G4218" s="41"/>
      <c r="H4218" s="41"/>
      <c r="I4218" s="229"/>
      <c r="J4218" s="41"/>
      <c r="K4218" s="41"/>
      <c r="L4218" s="45"/>
      <c r="M4218" s="230"/>
      <c r="N4218" s="231"/>
      <c r="O4218" s="85"/>
      <c r="P4218" s="85"/>
      <c r="Q4218" s="85"/>
      <c r="R4218" s="85"/>
      <c r="S4218" s="85"/>
      <c r="T4218" s="86"/>
      <c r="U4218" s="39"/>
      <c r="V4218" s="39"/>
      <c r="W4218" s="39"/>
      <c r="X4218" s="39"/>
      <c r="Y4218" s="39"/>
      <c r="Z4218" s="39"/>
      <c r="AA4218" s="39"/>
      <c r="AB4218" s="39"/>
      <c r="AC4218" s="39"/>
      <c r="AD4218" s="39"/>
      <c r="AE4218" s="39"/>
      <c r="AT4218" s="18" t="s">
        <v>246</v>
      </c>
      <c r="AU4218" s="18" t="s">
        <v>78</v>
      </c>
    </row>
    <row r="4219" s="13" customFormat="1">
      <c r="A4219" s="13"/>
      <c r="B4219" s="234"/>
      <c r="C4219" s="235"/>
      <c r="D4219" s="227" t="s">
        <v>248</v>
      </c>
      <c r="E4219" s="236" t="s">
        <v>19</v>
      </c>
      <c r="F4219" s="237" t="s">
        <v>321</v>
      </c>
      <c r="G4219" s="235"/>
      <c r="H4219" s="236" t="s">
        <v>19</v>
      </c>
      <c r="I4219" s="238"/>
      <c r="J4219" s="235"/>
      <c r="K4219" s="235"/>
      <c r="L4219" s="239"/>
      <c r="M4219" s="240"/>
      <c r="N4219" s="241"/>
      <c r="O4219" s="241"/>
      <c r="P4219" s="241"/>
      <c r="Q4219" s="241"/>
      <c r="R4219" s="241"/>
      <c r="S4219" s="241"/>
      <c r="T4219" s="242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3" t="s">
        <v>248</v>
      </c>
      <c r="AU4219" s="243" t="s">
        <v>78</v>
      </c>
      <c r="AV4219" s="13" t="s">
        <v>76</v>
      </c>
      <c r="AW4219" s="13" t="s">
        <v>32</v>
      </c>
      <c r="AX4219" s="13" t="s">
        <v>69</v>
      </c>
      <c r="AY4219" s="243" t="s">
        <v>238</v>
      </c>
    </row>
    <row r="4220" s="13" customFormat="1">
      <c r="A4220" s="13"/>
      <c r="B4220" s="234"/>
      <c r="C4220" s="235"/>
      <c r="D4220" s="227" t="s">
        <v>248</v>
      </c>
      <c r="E4220" s="236" t="s">
        <v>19</v>
      </c>
      <c r="F4220" s="237" t="s">
        <v>3517</v>
      </c>
      <c r="G4220" s="235"/>
      <c r="H4220" s="236" t="s">
        <v>19</v>
      </c>
      <c r="I4220" s="238"/>
      <c r="J4220" s="235"/>
      <c r="K4220" s="235"/>
      <c r="L4220" s="239"/>
      <c r="M4220" s="240"/>
      <c r="N4220" s="241"/>
      <c r="O4220" s="241"/>
      <c r="P4220" s="241"/>
      <c r="Q4220" s="241"/>
      <c r="R4220" s="241"/>
      <c r="S4220" s="241"/>
      <c r="T4220" s="242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3" t="s">
        <v>248</v>
      </c>
      <c r="AU4220" s="243" t="s">
        <v>78</v>
      </c>
      <c r="AV4220" s="13" t="s">
        <v>76</v>
      </c>
      <c r="AW4220" s="13" t="s">
        <v>32</v>
      </c>
      <c r="AX4220" s="13" t="s">
        <v>69</v>
      </c>
      <c r="AY4220" s="243" t="s">
        <v>238</v>
      </c>
    </row>
    <row r="4221" s="14" customFormat="1">
      <c r="A4221" s="14"/>
      <c r="B4221" s="244"/>
      <c r="C4221" s="245"/>
      <c r="D4221" s="227" t="s">
        <v>248</v>
      </c>
      <c r="E4221" s="246" t="s">
        <v>19</v>
      </c>
      <c r="F4221" s="247" t="s">
        <v>3518</v>
      </c>
      <c r="G4221" s="245"/>
      <c r="H4221" s="248">
        <v>10</v>
      </c>
      <c r="I4221" s="249"/>
      <c r="J4221" s="245"/>
      <c r="K4221" s="245"/>
      <c r="L4221" s="250"/>
      <c r="M4221" s="251"/>
      <c r="N4221" s="252"/>
      <c r="O4221" s="252"/>
      <c r="P4221" s="252"/>
      <c r="Q4221" s="252"/>
      <c r="R4221" s="252"/>
      <c r="S4221" s="252"/>
      <c r="T4221" s="253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4" t="s">
        <v>248</v>
      </c>
      <c r="AU4221" s="254" t="s">
        <v>78</v>
      </c>
      <c r="AV4221" s="14" t="s">
        <v>78</v>
      </c>
      <c r="AW4221" s="14" t="s">
        <v>32</v>
      </c>
      <c r="AX4221" s="14" t="s">
        <v>69</v>
      </c>
      <c r="AY4221" s="254" t="s">
        <v>238</v>
      </c>
    </row>
    <row r="4222" s="15" customFormat="1">
      <c r="A4222" s="15"/>
      <c r="B4222" s="255"/>
      <c r="C4222" s="256"/>
      <c r="D4222" s="227" t="s">
        <v>248</v>
      </c>
      <c r="E4222" s="257" t="s">
        <v>19</v>
      </c>
      <c r="F4222" s="258" t="s">
        <v>253</v>
      </c>
      <c r="G4222" s="256"/>
      <c r="H4222" s="259">
        <v>10</v>
      </c>
      <c r="I4222" s="260"/>
      <c r="J4222" s="256"/>
      <c r="K4222" s="256"/>
      <c r="L4222" s="261"/>
      <c r="M4222" s="262"/>
      <c r="N4222" s="263"/>
      <c r="O4222" s="263"/>
      <c r="P4222" s="263"/>
      <c r="Q4222" s="263"/>
      <c r="R4222" s="263"/>
      <c r="S4222" s="263"/>
      <c r="T4222" s="264"/>
      <c r="U4222" s="15"/>
      <c r="V4222" s="15"/>
      <c r="W4222" s="15"/>
      <c r="X4222" s="15"/>
      <c r="Y4222" s="15"/>
      <c r="Z4222" s="15"/>
      <c r="AA4222" s="15"/>
      <c r="AB4222" s="15"/>
      <c r="AC4222" s="15"/>
      <c r="AD4222" s="15"/>
      <c r="AE4222" s="15"/>
      <c r="AT4222" s="265" t="s">
        <v>248</v>
      </c>
      <c r="AU4222" s="265" t="s">
        <v>78</v>
      </c>
      <c r="AV4222" s="15" t="s">
        <v>244</v>
      </c>
      <c r="AW4222" s="15" t="s">
        <v>32</v>
      </c>
      <c r="AX4222" s="15" t="s">
        <v>76</v>
      </c>
      <c r="AY4222" s="265" t="s">
        <v>238</v>
      </c>
    </row>
    <row r="4223" s="2" customFormat="1" ht="24.15" customHeight="1">
      <c r="A4223" s="39"/>
      <c r="B4223" s="40"/>
      <c r="C4223" s="214" t="s">
        <v>2776</v>
      </c>
      <c r="D4223" s="214" t="s">
        <v>240</v>
      </c>
      <c r="E4223" s="215" t="s">
        <v>3519</v>
      </c>
      <c r="F4223" s="216" t="s">
        <v>3520</v>
      </c>
      <c r="G4223" s="217" t="s">
        <v>107</v>
      </c>
      <c r="H4223" s="218">
        <v>10</v>
      </c>
      <c r="I4223" s="219"/>
      <c r="J4223" s="220">
        <f>ROUND(I4223*H4223,2)</f>
        <v>0</v>
      </c>
      <c r="K4223" s="216" t="s">
        <v>243</v>
      </c>
      <c r="L4223" s="45"/>
      <c r="M4223" s="221" t="s">
        <v>19</v>
      </c>
      <c r="N4223" s="222" t="s">
        <v>40</v>
      </c>
      <c r="O4223" s="85"/>
      <c r="P4223" s="223">
        <f>O4223*H4223</f>
        <v>0</v>
      </c>
      <c r="Q4223" s="223">
        <v>5.0000000000000002E-05</v>
      </c>
      <c r="R4223" s="223">
        <f>Q4223*H4223</f>
        <v>0.00050000000000000001</v>
      </c>
      <c r="S4223" s="223">
        <v>0</v>
      </c>
      <c r="T4223" s="224">
        <f>S4223*H4223</f>
        <v>0</v>
      </c>
      <c r="U4223" s="39"/>
      <c r="V4223" s="39"/>
      <c r="W4223" s="39"/>
      <c r="X4223" s="39"/>
      <c r="Y4223" s="39"/>
      <c r="Z4223" s="39"/>
      <c r="AA4223" s="39"/>
      <c r="AB4223" s="39"/>
      <c r="AC4223" s="39"/>
      <c r="AD4223" s="39"/>
      <c r="AE4223" s="39"/>
      <c r="AR4223" s="225" t="s">
        <v>295</v>
      </c>
      <c r="AT4223" s="225" t="s">
        <v>240</v>
      </c>
      <c r="AU4223" s="225" t="s">
        <v>78</v>
      </c>
      <c r="AY4223" s="18" t="s">
        <v>238</v>
      </c>
      <c r="BE4223" s="226">
        <f>IF(N4223="základní",J4223,0)</f>
        <v>0</v>
      </c>
      <c r="BF4223" s="226">
        <f>IF(N4223="snížená",J4223,0)</f>
        <v>0</v>
      </c>
      <c r="BG4223" s="226">
        <f>IF(N4223="zákl. přenesená",J4223,0)</f>
        <v>0</v>
      </c>
      <c r="BH4223" s="226">
        <f>IF(N4223="sníž. přenesená",J4223,0)</f>
        <v>0</v>
      </c>
      <c r="BI4223" s="226">
        <f>IF(N4223="nulová",J4223,0)</f>
        <v>0</v>
      </c>
      <c r="BJ4223" s="18" t="s">
        <v>76</v>
      </c>
      <c r="BK4223" s="226">
        <f>ROUND(I4223*H4223,2)</f>
        <v>0</v>
      </c>
      <c r="BL4223" s="18" t="s">
        <v>295</v>
      </c>
      <c r="BM4223" s="225" t="s">
        <v>3521</v>
      </c>
    </row>
    <row r="4224" s="2" customFormat="1">
      <c r="A4224" s="39"/>
      <c r="B4224" s="40"/>
      <c r="C4224" s="41"/>
      <c r="D4224" s="227" t="s">
        <v>245</v>
      </c>
      <c r="E4224" s="41"/>
      <c r="F4224" s="228" t="s">
        <v>3520</v>
      </c>
      <c r="G4224" s="41"/>
      <c r="H4224" s="41"/>
      <c r="I4224" s="229"/>
      <c r="J4224" s="41"/>
      <c r="K4224" s="41"/>
      <c r="L4224" s="45"/>
      <c r="M4224" s="230"/>
      <c r="N4224" s="231"/>
      <c r="O4224" s="85"/>
      <c r="P4224" s="85"/>
      <c r="Q4224" s="85"/>
      <c r="R4224" s="85"/>
      <c r="S4224" s="85"/>
      <c r="T4224" s="86"/>
      <c r="U4224" s="39"/>
      <c r="V4224" s="39"/>
      <c r="W4224" s="39"/>
      <c r="X4224" s="39"/>
      <c r="Y4224" s="39"/>
      <c r="Z4224" s="39"/>
      <c r="AA4224" s="39"/>
      <c r="AB4224" s="39"/>
      <c r="AC4224" s="39"/>
      <c r="AD4224" s="39"/>
      <c r="AE4224" s="39"/>
      <c r="AT4224" s="18" t="s">
        <v>245</v>
      </c>
      <c r="AU4224" s="18" t="s">
        <v>78</v>
      </c>
    </row>
    <row r="4225" s="2" customFormat="1">
      <c r="A4225" s="39"/>
      <c r="B4225" s="40"/>
      <c r="C4225" s="41"/>
      <c r="D4225" s="232" t="s">
        <v>246</v>
      </c>
      <c r="E4225" s="41"/>
      <c r="F4225" s="233" t="s">
        <v>3522</v>
      </c>
      <c r="G4225" s="41"/>
      <c r="H4225" s="41"/>
      <c r="I4225" s="229"/>
      <c r="J4225" s="41"/>
      <c r="K4225" s="41"/>
      <c r="L4225" s="45"/>
      <c r="M4225" s="230"/>
      <c r="N4225" s="231"/>
      <c r="O4225" s="85"/>
      <c r="P4225" s="85"/>
      <c r="Q4225" s="85"/>
      <c r="R4225" s="85"/>
      <c r="S4225" s="85"/>
      <c r="T4225" s="86"/>
      <c r="U4225" s="39"/>
      <c r="V4225" s="39"/>
      <c r="W4225" s="39"/>
      <c r="X4225" s="39"/>
      <c r="Y4225" s="39"/>
      <c r="Z4225" s="39"/>
      <c r="AA4225" s="39"/>
      <c r="AB4225" s="39"/>
      <c r="AC4225" s="39"/>
      <c r="AD4225" s="39"/>
      <c r="AE4225" s="39"/>
      <c r="AT4225" s="18" t="s">
        <v>246</v>
      </c>
      <c r="AU4225" s="18" t="s">
        <v>78</v>
      </c>
    </row>
    <row r="4226" s="13" customFormat="1">
      <c r="A4226" s="13"/>
      <c r="B4226" s="234"/>
      <c r="C4226" s="235"/>
      <c r="D4226" s="227" t="s">
        <v>248</v>
      </c>
      <c r="E4226" s="236" t="s">
        <v>19</v>
      </c>
      <c r="F4226" s="237" t="s">
        <v>321</v>
      </c>
      <c r="G4226" s="235"/>
      <c r="H4226" s="236" t="s">
        <v>19</v>
      </c>
      <c r="I4226" s="238"/>
      <c r="J4226" s="235"/>
      <c r="K4226" s="235"/>
      <c r="L4226" s="239"/>
      <c r="M4226" s="240"/>
      <c r="N4226" s="241"/>
      <c r="O4226" s="241"/>
      <c r="P4226" s="241"/>
      <c r="Q4226" s="241"/>
      <c r="R4226" s="241"/>
      <c r="S4226" s="241"/>
      <c r="T4226" s="242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3" t="s">
        <v>248</v>
      </c>
      <c r="AU4226" s="243" t="s">
        <v>78</v>
      </c>
      <c r="AV4226" s="13" t="s">
        <v>76</v>
      </c>
      <c r="AW4226" s="13" t="s">
        <v>32</v>
      </c>
      <c r="AX4226" s="13" t="s">
        <v>69</v>
      </c>
      <c r="AY4226" s="243" t="s">
        <v>238</v>
      </c>
    </row>
    <row r="4227" s="13" customFormat="1">
      <c r="A4227" s="13"/>
      <c r="B4227" s="234"/>
      <c r="C4227" s="235"/>
      <c r="D4227" s="227" t="s">
        <v>248</v>
      </c>
      <c r="E4227" s="236" t="s">
        <v>19</v>
      </c>
      <c r="F4227" s="237" t="s">
        <v>3517</v>
      </c>
      <c r="G4227" s="235"/>
      <c r="H4227" s="236" t="s">
        <v>19</v>
      </c>
      <c r="I4227" s="238"/>
      <c r="J4227" s="235"/>
      <c r="K4227" s="235"/>
      <c r="L4227" s="239"/>
      <c r="M4227" s="240"/>
      <c r="N4227" s="241"/>
      <c r="O4227" s="241"/>
      <c r="P4227" s="241"/>
      <c r="Q4227" s="241"/>
      <c r="R4227" s="241"/>
      <c r="S4227" s="241"/>
      <c r="T4227" s="242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3" t="s">
        <v>248</v>
      </c>
      <c r="AU4227" s="243" t="s">
        <v>78</v>
      </c>
      <c r="AV4227" s="13" t="s">
        <v>76</v>
      </c>
      <c r="AW4227" s="13" t="s">
        <v>32</v>
      </c>
      <c r="AX4227" s="13" t="s">
        <v>69</v>
      </c>
      <c r="AY4227" s="243" t="s">
        <v>238</v>
      </c>
    </row>
    <row r="4228" s="14" customFormat="1">
      <c r="A4228" s="14"/>
      <c r="B4228" s="244"/>
      <c r="C4228" s="245"/>
      <c r="D4228" s="227" t="s">
        <v>248</v>
      </c>
      <c r="E4228" s="246" t="s">
        <v>19</v>
      </c>
      <c r="F4228" s="247" t="s">
        <v>3518</v>
      </c>
      <c r="G4228" s="245"/>
      <c r="H4228" s="248">
        <v>10</v>
      </c>
      <c r="I4228" s="249"/>
      <c r="J4228" s="245"/>
      <c r="K4228" s="245"/>
      <c r="L4228" s="250"/>
      <c r="M4228" s="251"/>
      <c r="N4228" s="252"/>
      <c r="O4228" s="252"/>
      <c r="P4228" s="252"/>
      <c r="Q4228" s="252"/>
      <c r="R4228" s="252"/>
      <c r="S4228" s="252"/>
      <c r="T4228" s="253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4" t="s">
        <v>248</v>
      </c>
      <c r="AU4228" s="254" t="s">
        <v>78</v>
      </c>
      <c r="AV4228" s="14" t="s">
        <v>78</v>
      </c>
      <c r="AW4228" s="14" t="s">
        <v>32</v>
      </c>
      <c r="AX4228" s="14" t="s">
        <v>69</v>
      </c>
      <c r="AY4228" s="254" t="s">
        <v>238</v>
      </c>
    </row>
    <row r="4229" s="15" customFormat="1">
      <c r="A4229" s="15"/>
      <c r="B4229" s="255"/>
      <c r="C4229" s="256"/>
      <c r="D4229" s="227" t="s">
        <v>248</v>
      </c>
      <c r="E4229" s="257" t="s">
        <v>19</v>
      </c>
      <c r="F4229" s="258" t="s">
        <v>253</v>
      </c>
      <c r="G4229" s="256"/>
      <c r="H4229" s="259">
        <v>10</v>
      </c>
      <c r="I4229" s="260"/>
      <c r="J4229" s="256"/>
      <c r="K4229" s="256"/>
      <c r="L4229" s="261"/>
      <c r="M4229" s="262"/>
      <c r="N4229" s="263"/>
      <c r="O4229" s="263"/>
      <c r="P4229" s="263"/>
      <c r="Q4229" s="263"/>
      <c r="R4229" s="263"/>
      <c r="S4229" s="263"/>
      <c r="T4229" s="264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T4229" s="265" t="s">
        <v>248</v>
      </c>
      <c r="AU4229" s="265" t="s">
        <v>78</v>
      </c>
      <c r="AV4229" s="15" t="s">
        <v>244</v>
      </c>
      <c r="AW4229" s="15" t="s">
        <v>32</v>
      </c>
      <c r="AX4229" s="15" t="s">
        <v>76</v>
      </c>
      <c r="AY4229" s="265" t="s">
        <v>238</v>
      </c>
    </row>
    <row r="4230" s="2" customFormat="1" ht="16.5" customHeight="1">
      <c r="A4230" s="39"/>
      <c r="B4230" s="40"/>
      <c r="C4230" s="214" t="s">
        <v>3523</v>
      </c>
      <c r="D4230" s="214" t="s">
        <v>240</v>
      </c>
      <c r="E4230" s="215" t="s">
        <v>3524</v>
      </c>
      <c r="F4230" s="216" t="s">
        <v>3525</v>
      </c>
      <c r="G4230" s="217" t="s">
        <v>112</v>
      </c>
      <c r="H4230" s="218">
        <v>77.632000000000005</v>
      </c>
      <c r="I4230" s="219"/>
      <c r="J4230" s="220">
        <f>ROUND(I4230*H4230,2)</f>
        <v>0</v>
      </c>
      <c r="K4230" s="216" t="s">
        <v>243</v>
      </c>
      <c r="L4230" s="45"/>
      <c r="M4230" s="221" t="s">
        <v>19</v>
      </c>
      <c r="N4230" s="222" t="s">
        <v>40</v>
      </c>
      <c r="O4230" s="85"/>
      <c r="P4230" s="223">
        <f>O4230*H4230</f>
        <v>0</v>
      </c>
      <c r="Q4230" s="223">
        <v>0</v>
      </c>
      <c r="R4230" s="223">
        <f>Q4230*H4230</f>
        <v>0</v>
      </c>
      <c r="S4230" s="223">
        <v>0</v>
      </c>
      <c r="T4230" s="224">
        <f>S4230*H4230</f>
        <v>0</v>
      </c>
      <c r="U4230" s="39"/>
      <c r="V4230" s="39"/>
      <c r="W4230" s="39"/>
      <c r="X4230" s="39"/>
      <c r="Y4230" s="39"/>
      <c r="Z4230" s="39"/>
      <c r="AA4230" s="39"/>
      <c r="AB4230" s="39"/>
      <c r="AC4230" s="39"/>
      <c r="AD4230" s="39"/>
      <c r="AE4230" s="39"/>
      <c r="AR4230" s="225" t="s">
        <v>295</v>
      </c>
      <c r="AT4230" s="225" t="s">
        <v>240</v>
      </c>
      <c r="AU4230" s="225" t="s">
        <v>78</v>
      </c>
      <c r="AY4230" s="18" t="s">
        <v>238</v>
      </c>
      <c r="BE4230" s="226">
        <f>IF(N4230="základní",J4230,0)</f>
        <v>0</v>
      </c>
      <c r="BF4230" s="226">
        <f>IF(N4230="snížená",J4230,0)</f>
        <v>0</v>
      </c>
      <c r="BG4230" s="226">
        <f>IF(N4230="zákl. přenesená",J4230,0)</f>
        <v>0</v>
      </c>
      <c r="BH4230" s="226">
        <f>IF(N4230="sníž. přenesená",J4230,0)</f>
        <v>0</v>
      </c>
      <c r="BI4230" s="226">
        <f>IF(N4230="nulová",J4230,0)</f>
        <v>0</v>
      </c>
      <c r="BJ4230" s="18" t="s">
        <v>76</v>
      </c>
      <c r="BK4230" s="226">
        <f>ROUND(I4230*H4230,2)</f>
        <v>0</v>
      </c>
      <c r="BL4230" s="18" t="s">
        <v>295</v>
      </c>
      <c r="BM4230" s="225" t="s">
        <v>3526</v>
      </c>
    </row>
    <row r="4231" s="2" customFormat="1">
      <c r="A4231" s="39"/>
      <c r="B4231" s="40"/>
      <c r="C4231" s="41"/>
      <c r="D4231" s="227" t="s">
        <v>245</v>
      </c>
      <c r="E4231" s="41"/>
      <c r="F4231" s="228" t="s">
        <v>3525</v>
      </c>
      <c r="G4231" s="41"/>
      <c r="H4231" s="41"/>
      <c r="I4231" s="229"/>
      <c r="J4231" s="41"/>
      <c r="K4231" s="41"/>
      <c r="L4231" s="45"/>
      <c r="M4231" s="230"/>
      <c r="N4231" s="231"/>
      <c r="O4231" s="85"/>
      <c r="P4231" s="85"/>
      <c r="Q4231" s="85"/>
      <c r="R4231" s="85"/>
      <c r="S4231" s="85"/>
      <c r="T4231" s="86"/>
      <c r="U4231" s="39"/>
      <c r="V4231" s="39"/>
      <c r="W4231" s="39"/>
      <c r="X4231" s="39"/>
      <c r="Y4231" s="39"/>
      <c r="Z4231" s="39"/>
      <c r="AA4231" s="39"/>
      <c r="AB4231" s="39"/>
      <c r="AC4231" s="39"/>
      <c r="AD4231" s="39"/>
      <c r="AE4231" s="39"/>
      <c r="AT4231" s="18" t="s">
        <v>245</v>
      </c>
      <c r="AU4231" s="18" t="s">
        <v>78</v>
      </c>
    </row>
    <row r="4232" s="2" customFormat="1">
      <c r="A4232" s="39"/>
      <c r="B4232" s="40"/>
      <c r="C4232" s="41"/>
      <c r="D4232" s="232" t="s">
        <v>246</v>
      </c>
      <c r="E4232" s="41"/>
      <c r="F4232" s="233" t="s">
        <v>3527</v>
      </c>
      <c r="G4232" s="41"/>
      <c r="H4232" s="41"/>
      <c r="I4232" s="229"/>
      <c r="J4232" s="41"/>
      <c r="K4232" s="41"/>
      <c r="L4232" s="45"/>
      <c r="M4232" s="230"/>
      <c r="N4232" s="231"/>
      <c r="O4232" s="85"/>
      <c r="P4232" s="85"/>
      <c r="Q4232" s="85"/>
      <c r="R4232" s="85"/>
      <c r="S4232" s="85"/>
      <c r="T4232" s="86"/>
      <c r="U4232" s="39"/>
      <c r="V4232" s="39"/>
      <c r="W4232" s="39"/>
      <c r="X4232" s="39"/>
      <c r="Y4232" s="39"/>
      <c r="Z4232" s="39"/>
      <c r="AA4232" s="39"/>
      <c r="AB4232" s="39"/>
      <c r="AC4232" s="39"/>
      <c r="AD4232" s="39"/>
      <c r="AE4232" s="39"/>
      <c r="AT4232" s="18" t="s">
        <v>246</v>
      </c>
      <c r="AU4232" s="18" t="s">
        <v>78</v>
      </c>
    </row>
    <row r="4233" s="13" customFormat="1">
      <c r="A4233" s="13"/>
      <c r="B4233" s="234"/>
      <c r="C4233" s="235"/>
      <c r="D4233" s="227" t="s">
        <v>248</v>
      </c>
      <c r="E4233" s="236" t="s">
        <v>19</v>
      </c>
      <c r="F4233" s="237" t="s">
        <v>540</v>
      </c>
      <c r="G4233" s="235"/>
      <c r="H4233" s="236" t="s">
        <v>19</v>
      </c>
      <c r="I4233" s="238"/>
      <c r="J4233" s="235"/>
      <c r="K4233" s="235"/>
      <c r="L4233" s="239"/>
      <c r="M4233" s="240"/>
      <c r="N4233" s="241"/>
      <c r="O4233" s="241"/>
      <c r="P4233" s="241"/>
      <c r="Q4233" s="241"/>
      <c r="R4233" s="241"/>
      <c r="S4233" s="241"/>
      <c r="T4233" s="242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3" t="s">
        <v>248</v>
      </c>
      <c r="AU4233" s="243" t="s">
        <v>78</v>
      </c>
      <c r="AV4233" s="13" t="s">
        <v>76</v>
      </c>
      <c r="AW4233" s="13" t="s">
        <v>32</v>
      </c>
      <c r="AX4233" s="13" t="s">
        <v>69</v>
      </c>
      <c r="AY4233" s="243" t="s">
        <v>238</v>
      </c>
    </row>
    <row r="4234" s="13" customFormat="1">
      <c r="A4234" s="13"/>
      <c r="B4234" s="234"/>
      <c r="C4234" s="235"/>
      <c r="D4234" s="227" t="s">
        <v>248</v>
      </c>
      <c r="E4234" s="236" t="s">
        <v>19</v>
      </c>
      <c r="F4234" s="237" t="s">
        <v>3528</v>
      </c>
      <c r="G4234" s="235"/>
      <c r="H4234" s="236" t="s">
        <v>19</v>
      </c>
      <c r="I4234" s="238"/>
      <c r="J4234" s="235"/>
      <c r="K4234" s="235"/>
      <c r="L4234" s="239"/>
      <c r="M4234" s="240"/>
      <c r="N4234" s="241"/>
      <c r="O4234" s="241"/>
      <c r="P4234" s="241"/>
      <c r="Q4234" s="241"/>
      <c r="R4234" s="241"/>
      <c r="S4234" s="241"/>
      <c r="T4234" s="242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3" t="s">
        <v>248</v>
      </c>
      <c r="AU4234" s="243" t="s">
        <v>78</v>
      </c>
      <c r="AV4234" s="13" t="s">
        <v>76</v>
      </c>
      <c r="AW4234" s="13" t="s">
        <v>32</v>
      </c>
      <c r="AX4234" s="13" t="s">
        <v>69</v>
      </c>
      <c r="AY4234" s="243" t="s">
        <v>238</v>
      </c>
    </row>
    <row r="4235" s="14" customFormat="1">
      <c r="A4235" s="14"/>
      <c r="B4235" s="244"/>
      <c r="C4235" s="245"/>
      <c r="D4235" s="227" t="s">
        <v>248</v>
      </c>
      <c r="E4235" s="246" t="s">
        <v>19</v>
      </c>
      <c r="F4235" s="247" t="s">
        <v>3529</v>
      </c>
      <c r="G4235" s="245"/>
      <c r="H4235" s="248">
        <v>38.975999999999999</v>
      </c>
      <c r="I4235" s="249"/>
      <c r="J4235" s="245"/>
      <c r="K4235" s="245"/>
      <c r="L4235" s="250"/>
      <c r="M4235" s="251"/>
      <c r="N4235" s="252"/>
      <c r="O4235" s="252"/>
      <c r="P4235" s="252"/>
      <c r="Q4235" s="252"/>
      <c r="R4235" s="252"/>
      <c r="S4235" s="252"/>
      <c r="T4235" s="253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4" t="s">
        <v>248</v>
      </c>
      <c r="AU4235" s="254" t="s">
        <v>78</v>
      </c>
      <c r="AV4235" s="14" t="s">
        <v>78</v>
      </c>
      <c r="AW4235" s="14" t="s">
        <v>32</v>
      </c>
      <c r="AX4235" s="14" t="s">
        <v>69</v>
      </c>
      <c r="AY4235" s="254" t="s">
        <v>238</v>
      </c>
    </row>
    <row r="4236" s="14" customFormat="1">
      <c r="A4236" s="14"/>
      <c r="B4236" s="244"/>
      <c r="C4236" s="245"/>
      <c r="D4236" s="227" t="s">
        <v>248</v>
      </c>
      <c r="E4236" s="246" t="s">
        <v>19</v>
      </c>
      <c r="F4236" s="247" t="s">
        <v>3530</v>
      </c>
      <c r="G4236" s="245"/>
      <c r="H4236" s="248">
        <v>38.655999999999999</v>
      </c>
      <c r="I4236" s="249"/>
      <c r="J4236" s="245"/>
      <c r="K4236" s="245"/>
      <c r="L4236" s="250"/>
      <c r="M4236" s="251"/>
      <c r="N4236" s="252"/>
      <c r="O4236" s="252"/>
      <c r="P4236" s="252"/>
      <c r="Q4236" s="252"/>
      <c r="R4236" s="252"/>
      <c r="S4236" s="252"/>
      <c r="T4236" s="253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4" t="s">
        <v>248</v>
      </c>
      <c r="AU4236" s="254" t="s">
        <v>78</v>
      </c>
      <c r="AV4236" s="14" t="s">
        <v>78</v>
      </c>
      <c r="AW4236" s="14" t="s">
        <v>32</v>
      </c>
      <c r="AX4236" s="14" t="s">
        <v>69</v>
      </c>
      <c r="AY4236" s="254" t="s">
        <v>238</v>
      </c>
    </row>
    <row r="4237" s="16" customFormat="1">
      <c r="A4237" s="16"/>
      <c r="B4237" s="266"/>
      <c r="C4237" s="267"/>
      <c r="D4237" s="227" t="s">
        <v>248</v>
      </c>
      <c r="E4237" s="268" t="s">
        <v>19</v>
      </c>
      <c r="F4237" s="269" t="s">
        <v>541</v>
      </c>
      <c r="G4237" s="267"/>
      <c r="H4237" s="270">
        <v>77.632000000000005</v>
      </c>
      <c r="I4237" s="271"/>
      <c r="J4237" s="267"/>
      <c r="K4237" s="267"/>
      <c r="L4237" s="272"/>
      <c r="M4237" s="273"/>
      <c r="N4237" s="274"/>
      <c r="O4237" s="274"/>
      <c r="P4237" s="274"/>
      <c r="Q4237" s="274"/>
      <c r="R4237" s="274"/>
      <c r="S4237" s="274"/>
      <c r="T4237" s="275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T4237" s="276" t="s">
        <v>248</v>
      </c>
      <c r="AU4237" s="276" t="s">
        <v>78</v>
      </c>
      <c r="AV4237" s="16" t="s">
        <v>109</v>
      </c>
      <c r="AW4237" s="16" t="s">
        <v>32</v>
      </c>
      <c r="AX4237" s="16" t="s">
        <v>69</v>
      </c>
      <c r="AY4237" s="276" t="s">
        <v>238</v>
      </c>
    </row>
    <row r="4238" s="15" customFormat="1">
      <c r="A4238" s="15"/>
      <c r="B4238" s="255"/>
      <c r="C4238" s="256"/>
      <c r="D4238" s="227" t="s">
        <v>248</v>
      </c>
      <c r="E4238" s="257" t="s">
        <v>19</v>
      </c>
      <c r="F4238" s="258" t="s">
        <v>253</v>
      </c>
      <c r="G4238" s="256"/>
      <c r="H4238" s="259">
        <v>77.632000000000005</v>
      </c>
      <c r="I4238" s="260"/>
      <c r="J4238" s="256"/>
      <c r="K4238" s="256"/>
      <c r="L4238" s="261"/>
      <c r="M4238" s="262"/>
      <c r="N4238" s="263"/>
      <c r="O4238" s="263"/>
      <c r="P4238" s="263"/>
      <c r="Q4238" s="263"/>
      <c r="R4238" s="263"/>
      <c r="S4238" s="263"/>
      <c r="T4238" s="264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T4238" s="265" t="s">
        <v>248</v>
      </c>
      <c r="AU4238" s="265" t="s">
        <v>78</v>
      </c>
      <c r="AV4238" s="15" t="s">
        <v>244</v>
      </c>
      <c r="AW4238" s="15" t="s">
        <v>32</v>
      </c>
      <c r="AX4238" s="15" t="s">
        <v>76</v>
      </c>
      <c r="AY4238" s="265" t="s">
        <v>238</v>
      </c>
    </row>
    <row r="4239" s="2" customFormat="1" ht="21.75" customHeight="1">
      <c r="A4239" s="39"/>
      <c r="B4239" s="40"/>
      <c r="C4239" s="214" t="s">
        <v>2792</v>
      </c>
      <c r="D4239" s="214" t="s">
        <v>240</v>
      </c>
      <c r="E4239" s="215" t="s">
        <v>3531</v>
      </c>
      <c r="F4239" s="216" t="s">
        <v>3532</v>
      </c>
      <c r="G4239" s="217" t="s">
        <v>112</v>
      </c>
      <c r="H4239" s="218">
        <v>77.632000000000005</v>
      </c>
      <c r="I4239" s="219"/>
      <c r="J4239" s="220">
        <f>ROUND(I4239*H4239,2)</f>
        <v>0</v>
      </c>
      <c r="K4239" s="216" t="s">
        <v>581</v>
      </c>
      <c r="L4239" s="45"/>
      <c r="M4239" s="221" t="s">
        <v>19</v>
      </c>
      <c r="N4239" s="222" t="s">
        <v>40</v>
      </c>
      <c r="O4239" s="85"/>
      <c r="P4239" s="223">
        <f>O4239*H4239</f>
        <v>0</v>
      </c>
      <c r="Q4239" s="223">
        <v>0.00020000000000000001</v>
      </c>
      <c r="R4239" s="223">
        <f>Q4239*H4239</f>
        <v>0.015526400000000001</v>
      </c>
      <c r="S4239" s="223">
        <v>0</v>
      </c>
      <c r="T4239" s="224">
        <f>S4239*H4239</f>
        <v>0</v>
      </c>
      <c r="U4239" s="39"/>
      <c r="V4239" s="39"/>
      <c r="W4239" s="39"/>
      <c r="X4239" s="39"/>
      <c r="Y4239" s="39"/>
      <c r="Z4239" s="39"/>
      <c r="AA4239" s="39"/>
      <c r="AB4239" s="39"/>
      <c r="AC4239" s="39"/>
      <c r="AD4239" s="39"/>
      <c r="AE4239" s="39"/>
      <c r="AR4239" s="225" t="s">
        <v>295</v>
      </c>
      <c r="AT4239" s="225" t="s">
        <v>240</v>
      </c>
      <c r="AU4239" s="225" t="s">
        <v>78</v>
      </c>
      <c r="AY4239" s="18" t="s">
        <v>238</v>
      </c>
      <c r="BE4239" s="226">
        <f>IF(N4239="základní",J4239,0)</f>
        <v>0</v>
      </c>
      <c r="BF4239" s="226">
        <f>IF(N4239="snížená",J4239,0)</f>
        <v>0</v>
      </c>
      <c r="BG4239" s="226">
        <f>IF(N4239="zákl. přenesená",J4239,0)</f>
        <v>0</v>
      </c>
      <c r="BH4239" s="226">
        <f>IF(N4239="sníž. přenesená",J4239,0)</f>
        <v>0</v>
      </c>
      <c r="BI4239" s="226">
        <f>IF(N4239="nulová",J4239,0)</f>
        <v>0</v>
      </c>
      <c r="BJ4239" s="18" t="s">
        <v>76</v>
      </c>
      <c r="BK4239" s="226">
        <f>ROUND(I4239*H4239,2)</f>
        <v>0</v>
      </c>
      <c r="BL4239" s="18" t="s">
        <v>295</v>
      </c>
      <c r="BM4239" s="225" t="s">
        <v>3533</v>
      </c>
    </row>
    <row r="4240" s="2" customFormat="1">
      <c r="A4240" s="39"/>
      <c r="B4240" s="40"/>
      <c r="C4240" s="41"/>
      <c r="D4240" s="227" t="s">
        <v>245</v>
      </c>
      <c r="E4240" s="41"/>
      <c r="F4240" s="228" t="s">
        <v>3532</v>
      </c>
      <c r="G4240" s="41"/>
      <c r="H4240" s="41"/>
      <c r="I4240" s="229"/>
      <c r="J4240" s="41"/>
      <c r="K4240" s="41"/>
      <c r="L4240" s="45"/>
      <c r="M4240" s="230"/>
      <c r="N4240" s="231"/>
      <c r="O4240" s="85"/>
      <c r="P4240" s="85"/>
      <c r="Q4240" s="85"/>
      <c r="R4240" s="85"/>
      <c r="S4240" s="85"/>
      <c r="T4240" s="86"/>
      <c r="U4240" s="39"/>
      <c r="V4240" s="39"/>
      <c r="W4240" s="39"/>
      <c r="X4240" s="39"/>
      <c r="Y4240" s="39"/>
      <c r="Z4240" s="39"/>
      <c r="AA4240" s="39"/>
      <c r="AB4240" s="39"/>
      <c r="AC4240" s="39"/>
      <c r="AD4240" s="39"/>
      <c r="AE4240" s="39"/>
      <c r="AT4240" s="18" t="s">
        <v>245</v>
      </c>
      <c r="AU4240" s="18" t="s">
        <v>78</v>
      </c>
    </row>
    <row r="4241" s="13" customFormat="1">
      <c r="A4241" s="13"/>
      <c r="B4241" s="234"/>
      <c r="C4241" s="235"/>
      <c r="D4241" s="227" t="s">
        <v>248</v>
      </c>
      <c r="E4241" s="236" t="s">
        <v>19</v>
      </c>
      <c r="F4241" s="237" t="s">
        <v>3534</v>
      </c>
      <c r="G4241" s="235"/>
      <c r="H4241" s="236" t="s">
        <v>19</v>
      </c>
      <c r="I4241" s="238"/>
      <c r="J4241" s="235"/>
      <c r="K4241" s="235"/>
      <c r="L4241" s="239"/>
      <c r="M4241" s="240"/>
      <c r="N4241" s="241"/>
      <c r="O4241" s="241"/>
      <c r="P4241" s="241"/>
      <c r="Q4241" s="241"/>
      <c r="R4241" s="241"/>
      <c r="S4241" s="241"/>
      <c r="T4241" s="242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3" t="s">
        <v>248</v>
      </c>
      <c r="AU4241" s="243" t="s">
        <v>78</v>
      </c>
      <c r="AV4241" s="13" t="s">
        <v>76</v>
      </c>
      <c r="AW4241" s="13" t="s">
        <v>32</v>
      </c>
      <c r="AX4241" s="13" t="s">
        <v>69</v>
      </c>
      <c r="AY4241" s="243" t="s">
        <v>238</v>
      </c>
    </row>
    <row r="4242" s="14" customFormat="1">
      <c r="A4242" s="14"/>
      <c r="B4242" s="244"/>
      <c r="C4242" s="245"/>
      <c r="D4242" s="227" t="s">
        <v>248</v>
      </c>
      <c r="E4242" s="246" t="s">
        <v>19</v>
      </c>
      <c r="F4242" s="247" t="s">
        <v>3535</v>
      </c>
      <c r="G4242" s="245"/>
      <c r="H4242" s="248">
        <v>77.632000000000005</v>
      </c>
      <c r="I4242" s="249"/>
      <c r="J4242" s="245"/>
      <c r="K4242" s="245"/>
      <c r="L4242" s="250"/>
      <c r="M4242" s="251"/>
      <c r="N4242" s="252"/>
      <c r="O4242" s="252"/>
      <c r="P4242" s="252"/>
      <c r="Q4242" s="252"/>
      <c r="R4242" s="252"/>
      <c r="S4242" s="252"/>
      <c r="T4242" s="253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4" t="s">
        <v>248</v>
      </c>
      <c r="AU4242" s="254" t="s">
        <v>78</v>
      </c>
      <c r="AV4242" s="14" t="s">
        <v>78</v>
      </c>
      <c r="AW4242" s="14" t="s">
        <v>32</v>
      </c>
      <c r="AX4242" s="14" t="s">
        <v>69</v>
      </c>
      <c r="AY4242" s="254" t="s">
        <v>238</v>
      </c>
    </row>
    <row r="4243" s="15" customFormat="1">
      <c r="A4243" s="15"/>
      <c r="B4243" s="255"/>
      <c r="C4243" s="256"/>
      <c r="D4243" s="227" t="s">
        <v>248</v>
      </c>
      <c r="E4243" s="257" t="s">
        <v>19</v>
      </c>
      <c r="F4243" s="258" t="s">
        <v>253</v>
      </c>
      <c r="G4243" s="256"/>
      <c r="H4243" s="259">
        <v>77.632000000000005</v>
      </c>
      <c r="I4243" s="260"/>
      <c r="J4243" s="256"/>
      <c r="K4243" s="256"/>
      <c r="L4243" s="261"/>
      <c r="M4243" s="262"/>
      <c r="N4243" s="263"/>
      <c r="O4243" s="263"/>
      <c r="P4243" s="263"/>
      <c r="Q4243" s="263"/>
      <c r="R4243" s="263"/>
      <c r="S4243" s="263"/>
      <c r="T4243" s="264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65" t="s">
        <v>248</v>
      </c>
      <c r="AU4243" s="265" t="s">
        <v>78</v>
      </c>
      <c r="AV4243" s="15" t="s">
        <v>244</v>
      </c>
      <c r="AW4243" s="15" t="s">
        <v>32</v>
      </c>
      <c r="AX4243" s="15" t="s">
        <v>76</v>
      </c>
      <c r="AY4243" s="265" t="s">
        <v>238</v>
      </c>
    </row>
    <row r="4244" s="2" customFormat="1" ht="24.15" customHeight="1">
      <c r="A4244" s="39"/>
      <c r="B4244" s="40"/>
      <c r="C4244" s="214" t="s">
        <v>3536</v>
      </c>
      <c r="D4244" s="214" t="s">
        <v>240</v>
      </c>
      <c r="E4244" s="215" t="s">
        <v>3537</v>
      </c>
      <c r="F4244" s="216" t="s">
        <v>3538</v>
      </c>
      <c r="G4244" s="217" t="s">
        <v>112</v>
      </c>
      <c r="H4244" s="218">
        <v>77.632000000000005</v>
      </c>
      <c r="I4244" s="219"/>
      <c r="J4244" s="220">
        <f>ROUND(I4244*H4244,2)</f>
        <v>0</v>
      </c>
      <c r="K4244" s="216" t="s">
        <v>243</v>
      </c>
      <c r="L4244" s="45"/>
      <c r="M4244" s="221" t="s">
        <v>19</v>
      </c>
      <c r="N4244" s="222" t="s">
        <v>40</v>
      </c>
      <c r="O4244" s="85"/>
      <c r="P4244" s="223">
        <f>O4244*H4244</f>
        <v>0</v>
      </c>
      <c r="Q4244" s="223">
        <v>0.00040999999999999999</v>
      </c>
      <c r="R4244" s="223">
        <f>Q4244*H4244</f>
        <v>0.031829120000000002</v>
      </c>
      <c r="S4244" s="223">
        <v>0</v>
      </c>
      <c r="T4244" s="224">
        <f>S4244*H4244</f>
        <v>0</v>
      </c>
      <c r="U4244" s="39"/>
      <c r="V4244" s="39"/>
      <c r="W4244" s="39"/>
      <c r="X4244" s="39"/>
      <c r="Y4244" s="39"/>
      <c r="Z4244" s="39"/>
      <c r="AA4244" s="39"/>
      <c r="AB4244" s="39"/>
      <c r="AC4244" s="39"/>
      <c r="AD4244" s="39"/>
      <c r="AE4244" s="39"/>
      <c r="AR4244" s="225" t="s">
        <v>295</v>
      </c>
      <c r="AT4244" s="225" t="s">
        <v>240</v>
      </c>
      <c r="AU4244" s="225" t="s">
        <v>78</v>
      </c>
      <c r="AY4244" s="18" t="s">
        <v>238</v>
      </c>
      <c r="BE4244" s="226">
        <f>IF(N4244="základní",J4244,0)</f>
        <v>0</v>
      </c>
      <c r="BF4244" s="226">
        <f>IF(N4244="snížená",J4244,0)</f>
        <v>0</v>
      </c>
      <c r="BG4244" s="226">
        <f>IF(N4244="zákl. přenesená",J4244,0)</f>
        <v>0</v>
      </c>
      <c r="BH4244" s="226">
        <f>IF(N4244="sníž. přenesená",J4244,0)</f>
        <v>0</v>
      </c>
      <c r="BI4244" s="226">
        <f>IF(N4244="nulová",J4244,0)</f>
        <v>0</v>
      </c>
      <c r="BJ4244" s="18" t="s">
        <v>76</v>
      </c>
      <c r="BK4244" s="226">
        <f>ROUND(I4244*H4244,2)</f>
        <v>0</v>
      </c>
      <c r="BL4244" s="18" t="s">
        <v>295</v>
      </c>
      <c r="BM4244" s="225" t="s">
        <v>3539</v>
      </c>
    </row>
    <row r="4245" s="2" customFormat="1">
      <c r="A4245" s="39"/>
      <c r="B4245" s="40"/>
      <c r="C4245" s="41"/>
      <c r="D4245" s="227" t="s">
        <v>245</v>
      </c>
      <c r="E4245" s="41"/>
      <c r="F4245" s="228" t="s">
        <v>3538</v>
      </c>
      <c r="G4245" s="41"/>
      <c r="H4245" s="41"/>
      <c r="I4245" s="229"/>
      <c r="J4245" s="41"/>
      <c r="K4245" s="41"/>
      <c r="L4245" s="45"/>
      <c r="M4245" s="230"/>
      <c r="N4245" s="231"/>
      <c r="O4245" s="85"/>
      <c r="P4245" s="85"/>
      <c r="Q4245" s="85"/>
      <c r="R4245" s="85"/>
      <c r="S4245" s="85"/>
      <c r="T4245" s="86"/>
      <c r="U4245" s="39"/>
      <c r="V4245" s="39"/>
      <c r="W4245" s="39"/>
      <c r="X4245" s="39"/>
      <c r="Y4245" s="39"/>
      <c r="Z4245" s="39"/>
      <c r="AA4245" s="39"/>
      <c r="AB4245" s="39"/>
      <c r="AC4245" s="39"/>
      <c r="AD4245" s="39"/>
      <c r="AE4245" s="39"/>
      <c r="AT4245" s="18" t="s">
        <v>245</v>
      </c>
      <c r="AU4245" s="18" t="s">
        <v>78</v>
      </c>
    </row>
    <row r="4246" s="2" customFormat="1">
      <c r="A4246" s="39"/>
      <c r="B4246" s="40"/>
      <c r="C4246" s="41"/>
      <c r="D4246" s="232" t="s">
        <v>246</v>
      </c>
      <c r="E4246" s="41"/>
      <c r="F4246" s="233" t="s">
        <v>3540</v>
      </c>
      <c r="G4246" s="41"/>
      <c r="H4246" s="41"/>
      <c r="I4246" s="229"/>
      <c r="J4246" s="41"/>
      <c r="K4246" s="41"/>
      <c r="L4246" s="45"/>
      <c r="M4246" s="230"/>
      <c r="N4246" s="231"/>
      <c r="O4246" s="85"/>
      <c r="P4246" s="85"/>
      <c r="Q4246" s="85"/>
      <c r="R4246" s="85"/>
      <c r="S4246" s="85"/>
      <c r="T4246" s="86"/>
      <c r="U4246" s="39"/>
      <c r="V4246" s="39"/>
      <c r="W4246" s="39"/>
      <c r="X4246" s="39"/>
      <c r="Y4246" s="39"/>
      <c r="Z4246" s="39"/>
      <c r="AA4246" s="39"/>
      <c r="AB4246" s="39"/>
      <c r="AC4246" s="39"/>
      <c r="AD4246" s="39"/>
      <c r="AE4246" s="39"/>
      <c r="AT4246" s="18" t="s">
        <v>246</v>
      </c>
      <c r="AU4246" s="18" t="s">
        <v>78</v>
      </c>
    </row>
    <row r="4247" s="13" customFormat="1">
      <c r="A4247" s="13"/>
      <c r="B4247" s="234"/>
      <c r="C4247" s="235"/>
      <c r="D4247" s="227" t="s">
        <v>248</v>
      </c>
      <c r="E4247" s="236" t="s">
        <v>19</v>
      </c>
      <c r="F4247" s="237" t="s">
        <v>3534</v>
      </c>
      <c r="G4247" s="235"/>
      <c r="H4247" s="236" t="s">
        <v>19</v>
      </c>
      <c r="I4247" s="238"/>
      <c r="J4247" s="235"/>
      <c r="K4247" s="235"/>
      <c r="L4247" s="239"/>
      <c r="M4247" s="240"/>
      <c r="N4247" s="241"/>
      <c r="O4247" s="241"/>
      <c r="P4247" s="241"/>
      <c r="Q4247" s="241"/>
      <c r="R4247" s="241"/>
      <c r="S4247" s="241"/>
      <c r="T4247" s="242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3" t="s">
        <v>248</v>
      </c>
      <c r="AU4247" s="243" t="s">
        <v>78</v>
      </c>
      <c r="AV4247" s="13" t="s">
        <v>76</v>
      </c>
      <c r="AW4247" s="13" t="s">
        <v>32</v>
      </c>
      <c r="AX4247" s="13" t="s">
        <v>69</v>
      </c>
      <c r="AY4247" s="243" t="s">
        <v>238</v>
      </c>
    </row>
    <row r="4248" s="14" customFormat="1">
      <c r="A4248" s="14"/>
      <c r="B4248" s="244"/>
      <c r="C4248" s="245"/>
      <c r="D4248" s="227" t="s">
        <v>248</v>
      </c>
      <c r="E4248" s="246" t="s">
        <v>19</v>
      </c>
      <c r="F4248" s="247" t="s">
        <v>3535</v>
      </c>
      <c r="G4248" s="245"/>
      <c r="H4248" s="248">
        <v>77.632000000000005</v>
      </c>
      <c r="I4248" s="249"/>
      <c r="J4248" s="245"/>
      <c r="K4248" s="245"/>
      <c r="L4248" s="250"/>
      <c r="M4248" s="251"/>
      <c r="N4248" s="252"/>
      <c r="O4248" s="252"/>
      <c r="P4248" s="252"/>
      <c r="Q4248" s="252"/>
      <c r="R4248" s="252"/>
      <c r="S4248" s="252"/>
      <c r="T4248" s="253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4" t="s">
        <v>248</v>
      </c>
      <c r="AU4248" s="254" t="s">
        <v>78</v>
      </c>
      <c r="AV4248" s="14" t="s">
        <v>78</v>
      </c>
      <c r="AW4248" s="14" t="s">
        <v>32</v>
      </c>
      <c r="AX4248" s="14" t="s">
        <v>69</v>
      </c>
      <c r="AY4248" s="254" t="s">
        <v>238</v>
      </c>
    </row>
    <row r="4249" s="15" customFormat="1">
      <c r="A4249" s="15"/>
      <c r="B4249" s="255"/>
      <c r="C4249" s="256"/>
      <c r="D4249" s="227" t="s">
        <v>248</v>
      </c>
      <c r="E4249" s="257" t="s">
        <v>19</v>
      </c>
      <c r="F4249" s="258" t="s">
        <v>253</v>
      </c>
      <c r="G4249" s="256"/>
      <c r="H4249" s="259">
        <v>77.632000000000005</v>
      </c>
      <c r="I4249" s="260"/>
      <c r="J4249" s="256"/>
      <c r="K4249" s="256"/>
      <c r="L4249" s="261"/>
      <c r="M4249" s="262"/>
      <c r="N4249" s="263"/>
      <c r="O4249" s="263"/>
      <c r="P4249" s="263"/>
      <c r="Q4249" s="263"/>
      <c r="R4249" s="263"/>
      <c r="S4249" s="263"/>
      <c r="T4249" s="264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T4249" s="265" t="s">
        <v>248</v>
      </c>
      <c r="AU4249" s="265" t="s">
        <v>78</v>
      </c>
      <c r="AV4249" s="15" t="s">
        <v>244</v>
      </c>
      <c r="AW4249" s="15" t="s">
        <v>32</v>
      </c>
      <c r="AX4249" s="15" t="s">
        <v>76</v>
      </c>
      <c r="AY4249" s="265" t="s">
        <v>238</v>
      </c>
    </row>
    <row r="4250" s="2" customFormat="1" ht="21.75" customHeight="1">
      <c r="A4250" s="39"/>
      <c r="B4250" s="40"/>
      <c r="C4250" s="214" t="s">
        <v>2796</v>
      </c>
      <c r="D4250" s="214" t="s">
        <v>240</v>
      </c>
      <c r="E4250" s="215" t="s">
        <v>3541</v>
      </c>
      <c r="F4250" s="216" t="s">
        <v>3542</v>
      </c>
      <c r="G4250" s="217" t="s">
        <v>112</v>
      </c>
      <c r="H4250" s="218">
        <v>13.44</v>
      </c>
      <c r="I4250" s="219"/>
      <c r="J4250" s="220">
        <f>ROUND(I4250*H4250,2)</f>
        <v>0</v>
      </c>
      <c r="K4250" s="216" t="s">
        <v>581</v>
      </c>
      <c r="L4250" s="45"/>
      <c r="M4250" s="221" t="s">
        <v>19</v>
      </c>
      <c r="N4250" s="222" t="s">
        <v>40</v>
      </c>
      <c r="O4250" s="85"/>
      <c r="P4250" s="223">
        <f>O4250*H4250</f>
        <v>0</v>
      </c>
      <c r="Q4250" s="223">
        <v>1.0000000000000001E-05</v>
      </c>
      <c r="R4250" s="223">
        <f>Q4250*H4250</f>
        <v>0.00013440000000000001</v>
      </c>
      <c r="S4250" s="223">
        <v>0</v>
      </c>
      <c r="T4250" s="224">
        <f>S4250*H4250</f>
        <v>0</v>
      </c>
      <c r="U4250" s="39"/>
      <c r="V4250" s="39"/>
      <c r="W4250" s="39"/>
      <c r="X4250" s="39"/>
      <c r="Y4250" s="39"/>
      <c r="Z4250" s="39"/>
      <c r="AA4250" s="39"/>
      <c r="AB4250" s="39"/>
      <c r="AC4250" s="39"/>
      <c r="AD4250" s="39"/>
      <c r="AE4250" s="39"/>
      <c r="AR4250" s="225" t="s">
        <v>295</v>
      </c>
      <c r="AT4250" s="225" t="s">
        <v>240</v>
      </c>
      <c r="AU4250" s="225" t="s">
        <v>78</v>
      </c>
      <c r="AY4250" s="18" t="s">
        <v>238</v>
      </c>
      <c r="BE4250" s="226">
        <f>IF(N4250="základní",J4250,0)</f>
        <v>0</v>
      </c>
      <c r="BF4250" s="226">
        <f>IF(N4250="snížená",J4250,0)</f>
        <v>0</v>
      </c>
      <c r="BG4250" s="226">
        <f>IF(N4250="zákl. přenesená",J4250,0)</f>
        <v>0</v>
      </c>
      <c r="BH4250" s="226">
        <f>IF(N4250="sníž. přenesená",J4250,0)</f>
        <v>0</v>
      </c>
      <c r="BI4250" s="226">
        <f>IF(N4250="nulová",J4250,0)</f>
        <v>0</v>
      </c>
      <c r="BJ4250" s="18" t="s">
        <v>76</v>
      </c>
      <c r="BK4250" s="226">
        <f>ROUND(I4250*H4250,2)</f>
        <v>0</v>
      </c>
      <c r="BL4250" s="18" t="s">
        <v>295</v>
      </c>
      <c r="BM4250" s="225" t="s">
        <v>3543</v>
      </c>
    </row>
    <row r="4251" s="2" customFormat="1">
      <c r="A4251" s="39"/>
      <c r="B4251" s="40"/>
      <c r="C4251" s="41"/>
      <c r="D4251" s="227" t="s">
        <v>245</v>
      </c>
      <c r="E4251" s="41"/>
      <c r="F4251" s="228" t="s">
        <v>3542</v>
      </c>
      <c r="G4251" s="41"/>
      <c r="H4251" s="41"/>
      <c r="I4251" s="229"/>
      <c r="J4251" s="41"/>
      <c r="K4251" s="41"/>
      <c r="L4251" s="45"/>
      <c r="M4251" s="230"/>
      <c r="N4251" s="231"/>
      <c r="O4251" s="85"/>
      <c r="P4251" s="85"/>
      <c r="Q4251" s="85"/>
      <c r="R4251" s="85"/>
      <c r="S4251" s="85"/>
      <c r="T4251" s="86"/>
      <c r="U4251" s="39"/>
      <c r="V4251" s="39"/>
      <c r="W4251" s="39"/>
      <c r="X4251" s="39"/>
      <c r="Y4251" s="39"/>
      <c r="Z4251" s="39"/>
      <c r="AA4251" s="39"/>
      <c r="AB4251" s="39"/>
      <c r="AC4251" s="39"/>
      <c r="AD4251" s="39"/>
      <c r="AE4251" s="39"/>
      <c r="AT4251" s="18" t="s">
        <v>245</v>
      </c>
      <c r="AU4251" s="18" t="s">
        <v>78</v>
      </c>
    </row>
    <row r="4252" s="13" customFormat="1">
      <c r="A4252" s="13"/>
      <c r="B4252" s="234"/>
      <c r="C4252" s="235"/>
      <c r="D4252" s="227" t="s">
        <v>248</v>
      </c>
      <c r="E4252" s="236" t="s">
        <v>19</v>
      </c>
      <c r="F4252" s="237" t="s">
        <v>533</v>
      </c>
      <c r="G4252" s="235"/>
      <c r="H4252" s="236" t="s">
        <v>19</v>
      </c>
      <c r="I4252" s="238"/>
      <c r="J4252" s="235"/>
      <c r="K4252" s="235"/>
      <c r="L4252" s="239"/>
      <c r="M4252" s="240"/>
      <c r="N4252" s="241"/>
      <c r="O4252" s="241"/>
      <c r="P4252" s="241"/>
      <c r="Q4252" s="241"/>
      <c r="R4252" s="241"/>
      <c r="S4252" s="241"/>
      <c r="T4252" s="242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3" t="s">
        <v>248</v>
      </c>
      <c r="AU4252" s="243" t="s">
        <v>78</v>
      </c>
      <c r="AV4252" s="13" t="s">
        <v>76</v>
      </c>
      <c r="AW4252" s="13" t="s">
        <v>32</v>
      </c>
      <c r="AX4252" s="13" t="s">
        <v>69</v>
      </c>
      <c r="AY4252" s="243" t="s">
        <v>238</v>
      </c>
    </row>
    <row r="4253" s="13" customFormat="1">
      <c r="A4253" s="13"/>
      <c r="B4253" s="234"/>
      <c r="C4253" s="235"/>
      <c r="D4253" s="227" t="s">
        <v>248</v>
      </c>
      <c r="E4253" s="236" t="s">
        <v>19</v>
      </c>
      <c r="F4253" s="237" t="s">
        <v>3544</v>
      </c>
      <c r="G4253" s="235"/>
      <c r="H4253" s="236" t="s">
        <v>19</v>
      </c>
      <c r="I4253" s="238"/>
      <c r="J4253" s="235"/>
      <c r="K4253" s="235"/>
      <c r="L4253" s="239"/>
      <c r="M4253" s="240"/>
      <c r="N4253" s="241"/>
      <c r="O4253" s="241"/>
      <c r="P4253" s="241"/>
      <c r="Q4253" s="241"/>
      <c r="R4253" s="241"/>
      <c r="S4253" s="241"/>
      <c r="T4253" s="242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3" t="s">
        <v>248</v>
      </c>
      <c r="AU4253" s="243" t="s">
        <v>78</v>
      </c>
      <c r="AV4253" s="13" t="s">
        <v>76</v>
      </c>
      <c r="AW4253" s="13" t="s">
        <v>32</v>
      </c>
      <c r="AX4253" s="13" t="s">
        <v>69</v>
      </c>
      <c r="AY4253" s="243" t="s">
        <v>238</v>
      </c>
    </row>
    <row r="4254" s="14" customFormat="1">
      <c r="A4254" s="14"/>
      <c r="B4254" s="244"/>
      <c r="C4254" s="245"/>
      <c r="D4254" s="227" t="s">
        <v>248</v>
      </c>
      <c r="E4254" s="246" t="s">
        <v>19</v>
      </c>
      <c r="F4254" s="247" t="s">
        <v>3545</v>
      </c>
      <c r="G4254" s="245"/>
      <c r="H4254" s="248">
        <v>4.7039999999999997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248</v>
      </c>
      <c r="AU4254" s="254" t="s">
        <v>78</v>
      </c>
      <c r="AV4254" s="14" t="s">
        <v>78</v>
      </c>
      <c r="AW4254" s="14" t="s">
        <v>32</v>
      </c>
      <c r="AX4254" s="14" t="s">
        <v>69</v>
      </c>
      <c r="AY4254" s="254" t="s">
        <v>238</v>
      </c>
    </row>
    <row r="4255" s="14" customFormat="1">
      <c r="A4255" s="14"/>
      <c r="B4255" s="244"/>
      <c r="C4255" s="245"/>
      <c r="D4255" s="227" t="s">
        <v>248</v>
      </c>
      <c r="E4255" s="246" t="s">
        <v>19</v>
      </c>
      <c r="F4255" s="247" t="s">
        <v>3546</v>
      </c>
      <c r="G4255" s="245"/>
      <c r="H4255" s="248">
        <v>2.016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248</v>
      </c>
      <c r="AU4255" s="254" t="s">
        <v>78</v>
      </c>
      <c r="AV4255" s="14" t="s">
        <v>78</v>
      </c>
      <c r="AW4255" s="14" t="s">
        <v>32</v>
      </c>
      <c r="AX4255" s="14" t="s">
        <v>69</v>
      </c>
      <c r="AY4255" s="254" t="s">
        <v>238</v>
      </c>
    </row>
    <row r="4256" s="16" customFormat="1">
      <c r="A4256" s="16"/>
      <c r="B4256" s="266"/>
      <c r="C4256" s="267"/>
      <c r="D4256" s="227" t="s">
        <v>248</v>
      </c>
      <c r="E4256" s="268" t="s">
        <v>19</v>
      </c>
      <c r="F4256" s="269" t="s">
        <v>561</v>
      </c>
      <c r="G4256" s="267"/>
      <c r="H4256" s="270">
        <v>6.7199999999999998</v>
      </c>
      <c r="I4256" s="271"/>
      <c r="J4256" s="267"/>
      <c r="K4256" s="267"/>
      <c r="L4256" s="272"/>
      <c r="M4256" s="273"/>
      <c r="N4256" s="274"/>
      <c r="O4256" s="274"/>
      <c r="P4256" s="274"/>
      <c r="Q4256" s="274"/>
      <c r="R4256" s="274"/>
      <c r="S4256" s="274"/>
      <c r="T4256" s="275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T4256" s="276" t="s">
        <v>248</v>
      </c>
      <c r="AU4256" s="276" t="s">
        <v>78</v>
      </c>
      <c r="AV4256" s="16" t="s">
        <v>109</v>
      </c>
      <c r="AW4256" s="16" t="s">
        <v>32</v>
      </c>
      <c r="AX4256" s="16" t="s">
        <v>69</v>
      </c>
      <c r="AY4256" s="276" t="s">
        <v>238</v>
      </c>
    </row>
    <row r="4257" s="13" customFormat="1">
      <c r="A4257" s="13"/>
      <c r="B4257" s="234"/>
      <c r="C4257" s="235"/>
      <c r="D4257" s="227" t="s">
        <v>248</v>
      </c>
      <c r="E4257" s="236" t="s">
        <v>19</v>
      </c>
      <c r="F4257" s="237" t="s">
        <v>3547</v>
      </c>
      <c r="G4257" s="235"/>
      <c r="H4257" s="236" t="s">
        <v>19</v>
      </c>
      <c r="I4257" s="238"/>
      <c r="J4257" s="235"/>
      <c r="K4257" s="235"/>
      <c r="L4257" s="239"/>
      <c r="M4257" s="240"/>
      <c r="N4257" s="241"/>
      <c r="O4257" s="241"/>
      <c r="P4257" s="241"/>
      <c r="Q4257" s="241"/>
      <c r="R4257" s="241"/>
      <c r="S4257" s="241"/>
      <c r="T4257" s="242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3" t="s">
        <v>248</v>
      </c>
      <c r="AU4257" s="243" t="s">
        <v>78</v>
      </c>
      <c r="AV4257" s="13" t="s">
        <v>76</v>
      </c>
      <c r="AW4257" s="13" t="s">
        <v>32</v>
      </c>
      <c r="AX4257" s="13" t="s">
        <v>69</v>
      </c>
      <c r="AY4257" s="243" t="s">
        <v>238</v>
      </c>
    </row>
    <row r="4258" s="14" customFormat="1">
      <c r="A4258" s="14"/>
      <c r="B4258" s="244"/>
      <c r="C4258" s="245"/>
      <c r="D4258" s="227" t="s">
        <v>248</v>
      </c>
      <c r="E4258" s="246" t="s">
        <v>19</v>
      </c>
      <c r="F4258" s="247" t="s">
        <v>3545</v>
      </c>
      <c r="G4258" s="245"/>
      <c r="H4258" s="248">
        <v>4.7039999999999997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248</v>
      </c>
      <c r="AU4258" s="254" t="s">
        <v>78</v>
      </c>
      <c r="AV4258" s="14" t="s">
        <v>78</v>
      </c>
      <c r="AW4258" s="14" t="s">
        <v>32</v>
      </c>
      <c r="AX4258" s="14" t="s">
        <v>69</v>
      </c>
      <c r="AY4258" s="254" t="s">
        <v>238</v>
      </c>
    </row>
    <row r="4259" s="14" customFormat="1">
      <c r="A4259" s="14"/>
      <c r="B4259" s="244"/>
      <c r="C4259" s="245"/>
      <c r="D4259" s="227" t="s">
        <v>248</v>
      </c>
      <c r="E4259" s="246" t="s">
        <v>19</v>
      </c>
      <c r="F4259" s="247" t="s">
        <v>3546</v>
      </c>
      <c r="G4259" s="245"/>
      <c r="H4259" s="248">
        <v>2.016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248</v>
      </c>
      <c r="AU4259" s="254" t="s">
        <v>78</v>
      </c>
      <c r="AV4259" s="14" t="s">
        <v>78</v>
      </c>
      <c r="AW4259" s="14" t="s">
        <v>32</v>
      </c>
      <c r="AX4259" s="14" t="s">
        <v>69</v>
      </c>
      <c r="AY4259" s="254" t="s">
        <v>238</v>
      </c>
    </row>
    <row r="4260" s="16" customFormat="1">
      <c r="A4260" s="16"/>
      <c r="B4260" s="266"/>
      <c r="C4260" s="267"/>
      <c r="D4260" s="227" t="s">
        <v>248</v>
      </c>
      <c r="E4260" s="268" t="s">
        <v>19</v>
      </c>
      <c r="F4260" s="269" t="s">
        <v>561</v>
      </c>
      <c r="G4260" s="267"/>
      <c r="H4260" s="270">
        <v>6.7199999999999998</v>
      </c>
      <c r="I4260" s="271"/>
      <c r="J4260" s="267"/>
      <c r="K4260" s="267"/>
      <c r="L4260" s="272"/>
      <c r="M4260" s="273"/>
      <c r="N4260" s="274"/>
      <c r="O4260" s="274"/>
      <c r="P4260" s="274"/>
      <c r="Q4260" s="274"/>
      <c r="R4260" s="274"/>
      <c r="S4260" s="274"/>
      <c r="T4260" s="275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T4260" s="276" t="s">
        <v>248</v>
      </c>
      <c r="AU4260" s="276" t="s">
        <v>78</v>
      </c>
      <c r="AV4260" s="16" t="s">
        <v>109</v>
      </c>
      <c r="AW4260" s="16" t="s">
        <v>32</v>
      </c>
      <c r="AX4260" s="16" t="s">
        <v>69</v>
      </c>
      <c r="AY4260" s="276" t="s">
        <v>238</v>
      </c>
    </row>
    <row r="4261" s="15" customFormat="1">
      <c r="A4261" s="15"/>
      <c r="B4261" s="255"/>
      <c r="C4261" s="256"/>
      <c r="D4261" s="227" t="s">
        <v>248</v>
      </c>
      <c r="E4261" s="257" t="s">
        <v>19</v>
      </c>
      <c r="F4261" s="258" t="s">
        <v>253</v>
      </c>
      <c r="G4261" s="256"/>
      <c r="H4261" s="259">
        <v>13.44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248</v>
      </c>
      <c r="AU4261" s="265" t="s">
        <v>78</v>
      </c>
      <c r="AV4261" s="15" t="s">
        <v>244</v>
      </c>
      <c r="AW4261" s="15" t="s">
        <v>32</v>
      </c>
      <c r="AX4261" s="15" t="s">
        <v>76</v>
      </c>
      <c r="AY4261" s="265" t="s">
        <v>238</v>
      </c>
    </row>
    <row r="4262" s="2" customFormat="1" ht="21.75" customHeight="1">
      <c r="A4262" s="39"/>
      <c r="B4262" s="40"/>
      <c r="C4262" s="214" t="s">
        <v>3548</v>
      </c>
      <c r="D4262" s="214" t="s">
        <v>240</v>
      </c>
      <c r="E4262" s="215" t="s">
        <v>3549</v>
      </c>
      <c r="F4262" s="216" t="s">
        <v>3550</v>
      </c>
      <c r="G4262" s="217" t="s">
        <v>112</v>
      </c>
      <c r="H4262" s="218">
        <v>13.44</v>
      </c>
      <c r="I4262" s="219"/>
      <c r="J4262" s="220">
        <f>ROUND(I4262*H4262,2)</f>
        <v>0</v>
      </c>
      <c r="K4262" s="216" t="s">
        <v>581</v>
      </c>
      <c r="L4262" s="45"/>
      <c r="M4262" s="221" t="s">
        <v>19</v>
      </c>
      <c r="N4262" s="222" t="s">
        <v>40</v>
      </c>
      <c r="O4262" s="85"/>
      <c r="P4262" s="223">
        <f>O4262*H4262</f>
        <v>0</v>
      </c>
      <c r="Q4262" s="223">
        <v>0</v>
      </c>
      <c r="R4262" s="223">
        <f>Q4262*H4262</f>
        <v>0</v>
      </c>
      <c r="S4262" s="223">
        <v>0</v>
      </c>
      <c r="T4262" s="224">
        <f>S4262*H4262</f>
        <v>0</v>
      </c>
      <c r="U4262" s="39"/>
      <c r="V4262" s="39"/>
      <c r="W4262" s="39"/>
      <c r="X4262" s="39"/>
      <c r="Y4262" s="39"/>
      <c r="Z4262" s="39"/>
      <c r="AA4262" s="39"/>
      <c r="AB4262" s="39"/>
      <c r="AC4262" s="39"/>
      <c r="AD4262" s="39"/>
      <c r="AE4262" s="39"/>
      <c r="AR4262" s="225" t="s">
        <v>295</v>
      </c>
      <c r="AT4262" s="225" t="s">
        <v>240</v>
      </c>
      <c r="AU4262" s="225" t="s">
        <v>78</v>
      </c>
      <c r="AY4262" s="18" t="s">
        <v>238</v>
      </c>
      <c r="BE4262" s="226">
        <f>IF(N4262="základní",J4262,0)</f>
        <v>0</v>
      </c>
      <c r="BF4262" s="226">
        <f>IF(N4262="snížená",J4262,0)</f>
        <v>0</v>
      </c>
      <c r="BG4262" s="226">
        <f>IF(N4262="zákl. přenesená",J4262,0)</f>
        <v>0</v>
      </c>
      <c r="BH4262" s="226">
        <f>IF(N4262="sníž. přenesená",J4262,0)</f>
        <v>0</v>
      </c>
      <c r="BI4262" s="226">
        <f>IF(N4262="nulová",J4262,0)</f>
        <v>0</v>
      </c>
      <c r="BJ4262" s="18" t="s">
        <v>76</v>
      </c>
      <c r="BK4262" s="226">
        <f>ROUND(I4262*H4262,2)</f>
        <v>0</v>
      </c>
      <c r="BL4262" s="18" t="s">
        <v>295</v>
      </c>
      <c r="BM4262" s="225" t="s">
        <v>3551</v>
      </c>
    </row>
    <row r="4263" s="2" customFormat="1">
      <c r="A4263" s="39"/>
      <c r="B4263" s="40"/>
      <c r="C4263" s="41"/>
      <c r="D4263" s="227" t="s">
        <v>245</v>
      </c>
      <c r="E4263" s="41"/>
      <c r="F4263" s="228" t="s">
        <v>3550</v>
      </c>
      <c r="G4263" s="41"/>
      <c r="H4263" s="41"/>
      <c r="I4263" s="229"/>
      <c r="J4263" s="41"/>
      <c r="K4263" s="41"/>
      <c r="L4263" s="45"/>
      <c r="M4263" s="230"/>
      <c r="N4263" s="231"/>
      <c r="O4263" s="85"/>
      <c r="P4263" s="85"/>
      <c r="Q4263" s="85"/>
      <c r="R4263" s="85"/>
      <c r="S4263" s="85"/>
      <c r="T4263" s="86"/>
      <c r="U4263" s="39"/>
      <c r="V4263" s="39"/>
      <c r="W4263" s="39"/>
      <c r="X4263" s="39"/>
      <c r="Y4263" s="39"/>
      <c r="Z4263" s="39"/>
      <c r="AA4263" s="39"/>
      <c r="AB4263" s="39"/>
      <c r="AC4263" s="39"/>
      <c r="AD4263" s="39"/>
      <c r="AE4263" s="39"/>
      <c r="AT4263" s="18" t="s">
        <v>245</v>
      </c>
      <c r="AU4263" s="18" t="s">
        <v>78</v>
      </c>
    </row>
    <row r="4264" s="2" customFormat="1" ht="21.75" customHeight="1">
      <c r="A4264" s="39"/>
      <c r="B4264" s="40"/>
      <c r="C4264" s="214" t="s">
        <v>2802</v>
      </c>
      <c r="D4264" s="214" t="s">
        <v>240</v>
      </c>
      <c r="E4264" s="215" t="s">
        <v>3552</v>
      </c>
      <c r="F4264" s="216" t="s">
        <v>3532</v>
      </c>
      <c r="G4264" s="217" t="s">
        <v>112</v>
      </c>
      <c r="H4264" s="218">
        <v>13.44</v>
      </c>
      <c r="I4264" s="219"/>
      <c r="J4264" s="220">
        <f>ROUND(I4264*H4264,2)</f>
        <v>0</v>
      </c>
      <c r="K4264" s="216" t="s">
        <v>581</v>
      </c>
      <c r="L4264" s="45"/>
      <c r="M4264" s="221" t="s">
        <v>19</v>
      </c>
      <c r="N4264" s="222" t="s">
        <v>40</v>
      </c>
      <c r="O4264" s="85"/>
      <c r="P4264" s="223">
        <f>O4264*H4264</f>
        <v>0</v>
      </c>
      <c r="Q4264" s="223">
        <v>0.00020000000000000001</v>
      </c>
      <c r="R4264" s="223">
        <f>Q4264*H4264</f>
        <v>0.0026879999999999999</v>
      </c>
      <c r="S4264" s="223">
        <v>0</v>
      </c>
      <c r="T4264" s="224">
        <f>S4264*H4264</f>
        <v>0</v>
      </c>
      <c r="U4264" s="39"/>
      <c r="V4264" s="39"/>
      <c r="W4264" s="39"/>
      <c r="X4264" s="39"/>
      <c r="Y4264" s="39"/>
      <c r="Z4264" s="39"/>
      <c r="AA4264" s="39"/>
      <c r="AB4264" s="39"/>
      <c r="AC4264" s="39"/>
      <c r="AD4264" s="39"/>
      <c r="AE4264" s="39"/>
      <c r="AR4264" s="225" t="s">
        <v>295</v>
      </c>
      <c r="AT4264" s="225" t="s">
        <v>240</v>
      </c>
      <c r="AU4264" s="225" t="s">
        <v>78</v>
      </c>
      <c r="AY4264" s="18" t="s">
        <v>238</v>
      </c>
      <c r="BE4264" s="226">
        <f>IF(N4264="základní",J4264,0)</f>
        <v>0</v>
      </c>
      <c r="BF4264" s="226">
        <f>IF(N4264="snížená",J4264,0)</f>
        <v>0</v>
      </c>
      <c r="BG4264" s="226">
        <f>IF(N4264="zákl. přenesená",J4264,0)</f>
        <v>0</v>
      </c>
      <c r="BH4264" s="226">
        <f>IF(N4264="sníž. přenesená",J4264,0)</f>
        <v>0</v>
      </c>
      <c r="BI4264" s="226">
        <f>IF(N4264="nulová",J4264,0)</f>
        <v>0</v>
      </c>
      <c r="BJ4264" s="18" t="s">
        <v>76</v>
      </c>
      <c r="BK4264" s="226">
        <f>ROUND(I4264*H4264,2)</f>
        <v>0</v>
      </c>
      <c r="BL4264" s="18" t="s">
        <v>295</v>
      </c>
      <c r="BM4264" s="225" t="s">
        <v>3553</v>
      </c>
    </row>
    <row r="4265" s="2" customFormat="1">
      <c r="A4265" s="39"/>
      <c r="B4265" s="40"/>
      <c r="C4265" s="41"/>
      <c r="D4265" s="227" t="s">
        <v>245</v>
      </c>
      <c r="E4265" s="41"/>
      <c r="F4265" s="228" t="s">
        <v>3532</v>
      </c>
      <c r="G4265" s="41"/>
      <c r="H4265" s="41"/>
      <c r="I4265" s="229"/>
      <c r="J4265" s="41"/>
      <c r="K4265" s="41"/>
      <c r="L4265" s="45"/>
      <c r="M4265" s="230"/>
      <c r="N4265" s="231"/>
      <c r="O4265" s="85"/>
      <c r="P4265" s="85"/>
      <c r="Q4265" s="85"/>
      <c r="R4265" s="85"/>
      <c r="S4265" s="85"/>
      <c r="T4265" s="86"/>
      <c r="U4265" s="39"/>
      <c r="V4265" s="39"/>
      <c r="W4265" s="39"/>
      <c r="X4265" s="39"/>
      <c r="Y4265" s="39"/>
      <c r="Z4265" s="39"/>
      <c r="AA4265" s="39"/>
      <c r="AB4265" s="39"/>
      <c r="AC4265" s="39"/>
      <c r="AD4265" s="39"/>
      <c r="AE4265" s="39"/>
      <c r="AT4265" s="18" t="s">
        <v>245</v>
      </c>
      <c r="AU4265" s="18" t="s">
        <v>78</v>
      </c>
    </row>
    <row r="4266" s="2" customFormat="1" ht="24.15" customHeight="1">
      <c r="A4266" s="39"/>
      <c r="B4266" s="40"/>
      <c r="C4266" s="214" t="s">
        <v>3554</v>
      </c>
      <c r="D4266" s="214" t="s">
        <v>240</v>
      </c>
      <c r="E4266" s="215" t="s">
        <v>3555</v>
      </c>
      <c r="F4266" s="216" t="s">
        <v>3556</v>
      </c>
      <c r="G4266" s="217" t="s">
        <v>112</v>
      </c>
      <c r="H4266" s="218">
        <v>13.44</v>
      </c>
      <c r="I4266" s="219"/>
      <c r="J4266" s="220">
        <f>ROUND(I4266*H4266,2)</f>
        <v>0</v>
      </c>
      <c r="K4266" s="216" t="s">
        <v>581</v>
      </c>
      <c r="L4266" s="45"/>
      <c r="M4266" s="221" t="s">
        <v>19</v>
      </c>
      <c r="N4266" s="222" t="s">
        <v>40</v>
      </c>
      <c r="O4266" s="85"/>
      <c r="P4266" s="223">
        <f>O4266*H4266</f>
        <v>0</v>
      </c>
      <c r="Q4266" s="223">
        <v>0.00040999999999999999</v>
      </c>
      <c r="R4266" s="223">
        <f>Q4266*H4266</f>
        <v>0.0055103999999999995</v>
      </c>
      <c r="S4266" s="223">
        <v>0</v>
      </c>
      <c r="T4266" s="224">
        <f>S4266*H4266</f>
        <v>0</v>
      </c>
      <c r="U4266" s="39"/>
      <c r="V4266" s="39"/>
      <c r="W4266" s="39"/>
      <c r="X4266" s="39"/>
      <c r="Y4266" s="39"/>
      <c r="Z4266" s="39"/>
      <c r="AA4266" s="39"/>
      <c r="AB4266" s="39"/>
      <c r="AC4266" s="39"/>
      <c r="AD4266" s="39"/>
      <c r="AE4266" s="39"/>
      <c r="AR4266" s="225" t="s">
        <v>295</v>
      </c>
      <c r="AT4266" s="225" t="s">
        <v>240</v>
      </c>
      <c r="AU4266" s="225" t="s">
        <v>78</v>
      </c>
      <c r="AY4266" s="18" t="s">
        <v>238</v>
      </c>
      <c r="BE4266" s="226">
        <f>IF(N4266="základní",J4266,0)</f>
        <v>0</v>
      </c>
      <c r="BF4266" s="226">
        <f>IF(N4266="snížená",J4266,0)</f>
        <v>0</v>
      </c>
      <c r="BG4266" s="226">
        <f>IF(N4266="zákl. přenesená",J4266,0)</f>
        <v>0</v>
      </c>
      <c r="BH4266" s="226">
        <f>IF(N4266="sníž. přenesená",J4266,0)</f>
        <v>0</v>
      </c>
      <c r="BI4266" s="226">
        <f>IF(N4266="nulová",J4266,0)</f>
        <v>0</v>
      </c>
      <c r="BJ4266" s="18" t="s">
        <v>76</v>
      </c>
      <c r="BK4266" s="226">
        <f>ROUND(I4266*H4266,2)</f>
        <v>0</v>
      </c>
      <c r="BL4266" s="18" t="s">
        <v>295</v>
      </c>
      <c r="BM4266" s="225" t="s">
        <v>3557</v>
      </c>
    </row>
    <row r="4267" s="2" customFormat="1">
      <c r="A4267" s="39"/>
      <c r="B4267" s="40"/>
      <c r="C4267" s="41"/>
      <c r="D4267" s="227" t="s">
        <v>245</v>
      </c>
      <c r="E4267" s="41"/>
      <c r="F4267" s="228" t="s">
        <v>3556</v>
      </c>
      <c r="G4267" s="41"/>
      <c r="H4267" s="41"/>
      <c r="I4267" s="229"/>
      <c r="J4267" s="41"/>
      <c r="K4267" s="41"/>
      <c r="L4267" s="45"/>
      <c r="M4267" s="230"/>
      <c r="N4267" s="231"/>
      <c r="O4267" s="85"/>
      <c r="P4267" s="85"/>
      <c r="Q4267" s="85"/>
      <c r="R4267" s="85"/>
      <c r="S4267" s="85"/>
      <c r="T4267" s="86"/>
      <c r="U4267" s="39"/>
      <c r="V4267" s="39"/>
      <c r="W4267" s="39"/>
      <c r="X4267" s="39"/>
      <c r="Y4267" s="39"/>
      <c r="Z4267" s="39"/>
      <c r="AA4267" s="39"/>
      <c r="AB4267" s="39"/>
      <c r="AC4267" s="39"/>
      <c r="AD4267" s="39"/>
      <c r="AE4267" s="39"/>
      <c r="AT4267" s="18" t="s">
        <v>245</v>
      </c>
      <c r="AU4267" s="18" t="s">
        <v>78</v>
      </c>
    </row>
    <row r="4268" s="2" customFormat="1" ht="16.5" customHeight="1">
      <c r="A4268" s="39"/>
      <c r="B4268" s="40"/>
      <c r="C4268" s="214" t="s">
        <v>2849</v>
      </c>
      <c r="D4268" s="214" t="s">
        <v>240</v>
      </c>
      <c r="E4268" s="215" t="s">
        <v>3524</v>
      </c>
      <c r="F4268" s="216" t="s">
        <v>3525</v>
      </c>
      <c r="G4268" s="217" t="s">
        <v>112</v>
      </c>
      <c r="H4268" s="218">
        <v>67.260000000000005</v>
      </c>
      <c r="I4268" s="219"/>
      <c r="J4268" s="220">
        <f>ROUND(I4268*H4268,2)</f>
        <v>0</v>
      </c>
      <c r="K4268" s="216" t="s">
        <v>243</v>
      </c>
      <c r="L4268" s="45"/>
      <c r="M4268" s="221" t="s">
        <v>19</v>
      </c>
      <c r="N4268" s="222" t="s">
        <v>40</v>
      </c>
      <c r="O4268" s="85"/>
      <c r="P4268" s="223">
        <f>O4268*H4268</f>
        <v>0</v>
      </c>
      <c r="Q4268" s="223">
        <v>0</v>
      </c>
      <c r="R4268" s="223">
        <f>Q4268*H4268</f>
        <v>0</v>
      </c>
      <c r="S4268" s="223">
        <v>0</v>
      </c>
      <c r="T4268" s="224">
        <f>S4268*H4268</f>
        <v>0</v>
      </c>
      <c r="U4268" s="39"/>
      <c r="V4268" s="39"/>
      <c r="W4268" s="39"/>
      <c r="X4268" s="39"/>
      <c r="Y4268" s="39"/>
      <c r="Z4268" s="39"/>
      <c r="AA4268" s="39"/>
      <c r="AB4268" s="39"/>
      <c r="AC4268" s="39"/>
      <c r="AD4268" s="39"/>
      <c r="AE4268" s="39"/>
      <c r="AR4268" s="225" t="s">
        <v>295</v>
      </c>
      <c r="AT4268" s="225" t="s">
        <v>240</v>
      </c>
      <c r="AU4268" s="225" t="s">
        <v>78</v>
      </c>
      <c r="AY4268" s="18" t="s">
        <v>238</v>
      </c>
      <c r="BE4268" s="226">
        <f>IF(N4268="základní",J4268,0)</f>
        <v>0</v>
      </c>
      <c r="BF4268" s="226">
        <f>IF(N4268="snížená",J4268,0)</f>
        <v>0</v>
      </c>
      <c r="BG4268" s="226">
        <f>IF(N4268="zákl. přenesená",J4268,0)</f>
        <v>0</v>
      </c>
      <c r="BH4268" s="226">
        <f>IF(N4268="sníž. přenesená",J4268,0)</f>
        <v>0</v>
      </c>
      <c r="BI4268" s="226">
        <f>IF(N4268="nulová",J4268,0)</f>
        <v>0</v>
      </c>
      <c r="BJ4268" s="18" t="s">
        <v>76</v>
      </c>
      <c r="BK4268" s="226">
        <f>ROUND(I4268*H4268,2)</f>
        <v>0</v>
      </c>
      <c r="BL4268" s="18" t="s">
        <v>295</v>
      </c>
      <c r="BM4268" s="225" t="s">
        <v>3558</v>
      </c>
    </row>
    <row r="4269" s="2" customFormat="1">
      <c r="A4269" s="39"/>
      <c r="B4269" s="40"/>
      <c r="C4269" s="41"/>
      <c r="D4269" s="227" t="s">
        <v>245</v>
      </c>
      <c r="E4269" s="41"/>
      <c r="F4269" s="228" t="s">
        <v>3525</v>
      </c>
      <c r="G4269" s="41"/>
      <c r="H4269" s="41"/>
      <c r="I4269" s="229"/>
      <c r="J4269" s="41"/>
      <c r="K4269" s="41"/>
      <c r="L4269" s="45"/>
      <c r="M4269" s="230"/>
      <c r="N4269" s="231"/>
      <c r="O4269" s="85"/>
      <c r="P4269" s="85"/>
      <c r="Q4269" s="85"/>
      <c r="R4269" s="85"/>
      <c r="S4269" s="85"/>
      <c r="T4269" s="86"/>
      <c r="U4269" s="39"/>
      <c r="V4269" s="39"/>
      <c r="W4269" s="39"/>
      <c r="X4269" s="39"/>
      <c r="Y4269" s="39"/>
      <c r="Z4269" s="39"/>
      <c r="AA4269" s="39"/>
      <c r="AB4269" s="39"/>
      <c r="AC4269" s="39"/>
      <c r="AD4269" s="39"/>
      <c r="AE4269" s="39"/>
      <c r="AT4269" s="18" t="s">
        <v>245</v>
      </c>
      <c r="AU4269" s="18" t="s">
        <v>78</v>
      </c>
    </row>
    <row r="4270" s="2" customFormat="1">
      <c r="A4270" s="39"/>
      <c r="B4270" s="40"/>
      <c r="C4270" s="41"/>
      <c r="D4270" s="232" t="s">
        <v>246</v>
      </c>
      <c r="E4270" s="41"/>
      <c r="F4270" s="233" t="s">
        <v>3527</v>
      </c>
      <c r="G4270" s="41"/>
      <c r="H4270" s="41"/>
      <c r="I4270" s="229"/>
      <c r="J4270" s="41"/>
      <c r="K4270" s="41"/>
      <c r="L4270" s="45"/>
      <c r="M4270" s="230"/>
      <c r="N4270" s="231"/>
      <c r="O4270" s="85"/>
      <c r="P4270" s="85"/>
      <c r="Q4270" s="85"/>
      <c r="R4270" s="85"/>
      <c r="S4270" s="85"/>
      <c r="T4270" s="86"/>
      <c r="U4270" s="39"/>
      <c r="V4270" s="39"/>
      <c r="W4270" s="39"/>
      <c r="X4270" s="39"/>
      <c r="Y4270" s="39"/>
      <c r="Z4270" s="39"/>
      <c r="AA4270" s="39"/>
      <c r="AB4270" s="39"/>
      <c r="AC4270" s="39"/>
      <c r="AD4270" s="39"/>
      <c r="AE4270" s="39"/>
      <c r="AT4270" s="18" t="s">
        <v>246</v>
      </c>
      <c r="AU4270" s="18" t="s">
        <v>78</v>
      </c>
    </row>
    <row r="4271" s="13" customFormat="1">
      <c r="A4271" s="13"/>
      <c r="B4271" s="234"/>
      <c r="C4271" s="235"/>
      <c r="D4271" s="227" t="s">
        <v>248</v>
      </c>
      <c r="E4271" s="236" t="s">
        <v>19</v>
      </c>
      <c r="F4271" s="237" t="s">
        <v>321</v>
      </c>
      <c r="G4271" s="235"/>
      <c r="H4271" s="236" t="s">
        <v>19</v>
      </c>
      <c r="I4271" s="238"/>
      <c r="J4271" s="235"/>
      <c r="K4271" s="235"/>
      <c r="L4271" s="239"/>
      <c r="M4271" s="240"/>
      <c r="N4271" s="241"/>
      <c r="O4271" s="241"/>
      <c r="P4271" s="241"/>
      <c r="Q4271" s="241"/>
      <c r="R4271" s="241"/>
      <c r="S4271" s="241"/>
      <c r="T4271" s="242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3" t="s">
        <v>248</v>
      </c>
      <c r="AU4271" s="243" t="s">
        <v>78</v>
      </c>
      <c r="AV4271" s="13" t="s">
        <v>76</v>
      </c>
      <c r="AW4271" s="13" t="s">
        <v>32</v>
      </c>
      <c r="AX4271" s="13" t="s">
        <v>69</v>
      </c>
      <c r="AY4271" s="243" t="s">
        <v>238</v>
      </c>
    </row>
    <row r="4272" s="13" customFormat="1">
      <c r="A4272" s="13"/>
      <c r="B4272" s="234"/>
      <c r="C4272" s="235"/>
      <c r="D4272" s="227" t="s">
        <v>248</v>
      </c>
      <c r="E4272" s="236" t="s">
        <v>19</v>
      </c>
      <c r="F4272" s="237" t="s">
        <v>917</v>
      </c>
      <c r="G4272" s="235"/>
      <c r="H4272" s="236" t="s">
        <v>19</v>
      </c>
      <c r="I4272" s="238"/>
      <c r="J4272" s="235"/>
      <c r="K4272" s="235"/>
      <c r="L4272" s="239"/>
      <c r="M4272" s="240"/>
      <c r="N4272" s="241"/>
      <c r="O4272" s="241"/>
      <c r="P4272" s="241"/>
      <c r="Q4272" s="241"/>
      <c r="R4272" s="241"/>
      <c r="S4272" s="241"/>
      <c r="T4272" s="242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3" t="s">
        <v>248</v>
      </c>
      <c r="AU4272" s="243" t="s">
        <v>78</v>
      </c>
      <c r="AV4272" s="13" t="s">
        <v>76</v>
      </c>
      <c r="AW4272" s="13" t="s">
        <v>32</v>
      </c>
      <c r="AX4272" s="13" t="s">
        <v>69</v>
      </c>
      <c r="AY4272" s="243" t="s">
        <v>238</v>
      </c>
    </row>
    <row r="4273" s="14" customFormat="1">
      <c r="A4273" s="14"/>
      <c r="B4273" s="244"/>
      <c r="C4273" s="245"/>
      <c r="D4273" s="227" t="s">
        <v>248</v>
      </c>
      <c r="E4273" s="246" t="s">
        <v>19</v>
      </c>
      <c r="F4273" s="247" t="s">
        <v>918</v>
      </c>
      <c r="G4273" s="245"/>
      <c r="H4273" s="248">
        <v>67.260000000000005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248</v>
      </c>
      <c r="AU4273" s="254" t="s">
        <v>78</v>
      </c>
      <c r="AV4273" s="14" t="s">
        <v>78</v>
      </c>
      <c r="AW4273" s="14" t="s">
        <v>32</v>
      </c>
      <c r="AX4273" s="14" t="s">
        <v>69</v>
      </c>
      <c r="AY4273" s="254" t="s">
        <v>238</v>
      </c>
    </row>
    <row r="4274" s="15" customFormat="1">
      <c r="A4274" s="15"/>
      <c r="B4274" s="255"/>
      <c r="C4274" s="256"/>
      <c r="D4274" s="227" t="s">
        <v>248</v>
      </c>
      <c r="E4274" s="257" t="s">
        <v>19</v>
      </c>
      <c r="F4274" s="258" t="s">
        <v>253</v>
      </c>
      <c r="G4274" s="256"/>
      <c r="H4274" s="259">
        <v>67.260000000000005</v>
      </c>
      <c r="I4274" s="260"/>
      <c r="J4274" s="256"/>
      <c r="K4274" s="256"/>
      <c r="L4274" s="261"/>
      <c r="M4274" s="262"/>
      <c r="N4274" s="263"/>
      <c r="O4274" s="263"/>
      <c r="P4274" s="263"/>
      <c r="Q4274" s="263"/>
      <c r="R4274" s="263"/>
      <c r="S4274" s="263"/>
      <c r="T4274" s="264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65" t="s">
        <v>248</v>
      </c>
      <c r="AU4274" s="265" t="s">
        <v>78</v>
      </c>
      <c r="AV4274" s="15" t="s">
        <v>244</v>
      </c>
      <c r="AW4274" s="15" t="s">
        <v>32</v>
      </c>
      <c r="AX4274" s="15" t="s">
        <v>76</v>
      </c>
      <c r="AY4274" s="265" t="s">
        <v>238</v>
      </c>
    </row>
    <row r="4275" s="2" customFormat="1" ht="24.15" customHeight="1">
      <c r="A4275" s="39"/>
      <c r="B4275" s="40"/>
      <c r="C4275" s="214" t="s">
        <v>3559</v>
      </c>
      <c r="D4275" s="214" t="s">
        <v>240</v>
      </c>
      <c r="E4275" s="215" t="s">
        <v>3560</v>
      </c>
      <c r="F4275" s="216" t="s">
        <v>3561</v>
      </c>
      <c r="G4275" s="217" t="s">
        <v>112</v>
      </c>
      <c r="H4275" s="218">
        <v>67.260000000000005</v>
      </c>
      <c r="I4275" s="219"/>
      <c r="J4275" s="220">
        <f>ROUND(I4275*H4275,2)</f>
        <v>0</v>
      </c>
      <c r="K4275" s="216" t="s">
        <v>243</v>
      </c>
      <c r="L4275" s="45"/>
      <c r="M4275" s="221" t="s">
        <v>19</v>
      </c>
      <c r="N4275" s="222" t="s">
        <v>40</v>
      </c>
      <c r="O4275" s="85"/>
      <c r="P4275" s="223">
        <f>O4275*H4275</f>
        <v>0</v>
      </c>
      <c r="Q4275" s="223">
        <v>8.0000000000000007E-05</v>
      </c>
      <c r="R4275" s="223">
        <f>Q4275*H4275</f>
        <v>0.0053808000000000007</v>
      </c>
      <c r="S4275" s="223">
        <v>0</v>
      </c>
      <c r="T4275" s="224">
        <f>S4275*H4275</f>
        <v>0</v>
      </c>
      <c r="U4275" s="39"/>
      <c r="V4275" s="39"/>
      <c r="W4275" s="39"/>
      <c r="X4275" s="39"/>
      <c r="Y4275" s="39"/>
      <c r="Z4275" s="39"/>
      <c r="AA4275" s="39"/>
      <c r="AB4275" s="39"/>
      <c r="AC4275" s="39"/>
      <c r="AD4275" s="39"/>
      <c r="AE4275" s="39"/>
      <c r="AR4275" s="225" t="s">
        <v>295</v>
      </c>
      <c r="AT4275" s="225" t="s">
        <v>240</v>
      </c>
      <c r="AU4275" s="225" t="s">
        <v>78</v>
      </c>
      <c r="AY4275" s="18" t="s">
        <v>238</v>
      </c>
      <c r="BE4275" s="226">
        <f>IF(N4275="základní",J4275,0)</f>
        <v>0</v>
      </c>
      <c r="BF4275" s="226">
        <f>IF(N4275="snížená",J4275,0)</f>
        <v>0</v>
      </c>
      <c r="BG4275" s="226">
        <f>IF(N4275="zákl. přenesená",J4275,0)</f>
        <v>0</v>
      </c>
      <c r="BH4275" s="226">
        <f>IF(N4275="sníž. přenesená",J4275,0)</f>
        <v>0</v>
      </c>
      <c r="BI4275" s="226">
        <f>IF(N4275="nulová",J4275,0)</f>
        <v>0</v>
      </c>
      <c r="BJ4275" s="18" t="s">
        <v>76</v>
      </c>
      <c r="BK4275" s="226">
        <f>ROUND(I4275*H4275,2)</f>
        <v>0</v>
      </c>
      <c r="BL4275" s="18" t="s">
        <v>295</v>
      </c>
      <c r="BM4275" s="225" t="s">
        <v>3562</v>
      </c>
    </row>
    <row r="4276" s="2" customFormat="1">
      <c r="A4276" s="39"/>
      <c r="B4276" s="40"/>
      <c r="C4276" s="41"/>
      <c r="D4276" s="227" t="s">
        <v>245</v>
      </c>
      <c r="E4276" s="41"/>
      <c r="F4276" s="228" t="s">
        <v>3561</v>
      </c>
      <c r="G4276" s="41"/>
      <c r="H4276" s="41"/>
      <c r="I4276" s="229"/>
      <c r="J4276" s="41"/>
      <c r="K4276" s="41"/>
      <c r="L4276" s="45"/>
      <c r="M4276" s="230"/>
      <c r="N4276" s="231"/>
      <c r="O4276" s="85"/>
      <c r="P4276" s="85"/>
      <c r="Q4276" s="85"/>
      <c r="R4276" s="85"/>
      <c r="S4276" s="85"/>
      <c r="T4276" s="86"/>
      <c r="U4276" s="39"/>
      <c r="V4276" s="39"/>
      <c r="W4276" s="39"/>
      <c r="X4276" s="39"/>
      <c r="Y4276" s="39"/>
      <c r="Z4276" s="39"/>
      <c r="AA4276" s="39"/>
      <c r="AB4276" s="39"/>
      <c r="AC4276" s="39"/>
      <c r="AD4276" s="39"/>
      <c r="AE4276" s="39"/>
      <c r="AT4276" s="18" t="s">
        <v>245</v>
      </c>
      <c r="AU4276" s="18" t="s">
        <v>78</v>
      </c>
    </row>
    <row r="4277" s="2" customFormat="1">
      <c r="A4277" s="39"/>
      <c r="B4277" s="40"/>
      <c r="C4277" s="41"/>
      <c r="D4277" s="232" t="s">
        <v>246</v>
      </c>
      <c r="E4277" s="41"/>
      <c r="F4277" s="233" t="s">
        <v>3563</v>
      </c>
      <c r="G4277" s="41"/>
      <c r="H4277" s="41"/>
      <c r="I4277" s="229"/>
      <c r="J4277" s="41"/>
      <c r="K4277" s="41"/>
      <c r="L4277" s="45"/>
      <c r="M4277" s="230"/>
      <c r="N4277" s="231"/>
      <c r="O4277" s="85"/>
      <c r="P4277" s="85"/>
      <c r="Q4277" s="85"/>
      <c r="R4277" s="85"/>
      <c r="S4277" s="85"/>
      <c r="T4277" s="86"/>
      <c r="U4277" s="39"/>
      <c r="V4277" s="39"/>
      <c r="W4277" s="39"/>
      <c r="X4277" s="39"/>
      <c r="Y4277" s="39"/>
      <c r="Z4277" s="39"/>
      <c r="AA4277" s="39"/>
      <c r="AB4277" s="39"/>
      <c r="AC4277" s="39"/>
      <c r="AD4277" s="39"/>
      <c r="AE4277" s="39"/>
      <c r="AT4277" s="18" t="s">
        <v>246</v>
      </c>
      <c r="AU4277" s="18" t="s">
        <v>78</v>
      </c>
    </row>
    <row r="4278" s="13" customFormat="1">
      <c r="A4278" s="13"/>
      <c r="B4278" s="234"/>
      <c r="C4278" s="235"/>
      <c r="D4278" s="227" t="s">
        <v>248</v>
      </c>
      <c r="E4278" s="236" t="s">
        <v>19</v>
      </c>
      <c r="F4278" s="237" t="s">
        <v>321</v>
      </c>
      <c r="G4278" s="235"/>
      <c r="H4278" s="236" t="s">
        <v>19</v>
      </c>
      <c r="I4278" s="238"/>
      <c r="J4278" s="235"/>
      <c r="K4278" s="235"/>
      <c r="L4278" s="239"/>
      <c r="M4278" s="240"/>
      <c r="N4278" s="241"/>
      <c r="O4278" s="241"/>
      <c r="P4278" s="241"/>
      <c r="Q4278" s="241"/>
      <c r="R4278" s="241"/>
      <c r="S4278" s="241"/>
      <c r="T4278" s="242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3" t="s">
        <v>248</v>
      </c>
      <c r="AU4278" s="243" t="s">
        <v>78</v>
      </c>
      <c r="AV4278" s="13" t="s">
        <v>76</v>
      </c>
      <c r="AW4278" s="13" t="s">
        <v>32</v>
      </c>
      <c r="AX4278" s="13" t="s">
        <v>69</v>
      </c>
      <c r="AY4278" s="243" t="s">
        <v>238</v>
      </c>
    </row>
    <row r="4279" s="13" customFormat="1">
      <c r="A4279" s="13"/>
      <c r="B4279" s="234"/>
      <c r="C4279" s="235"/>
      <c r="D4279" s="227" t="s">
        <v>248</v>
      </c>
      <c r="E4279" s="236" t="s">
        <v>19</v>
      </c>
      <c r="F4279" s="237" t="s">
        <v>917</v>
      </c>
      <c r="G4279" s="235"/>
      <c r="H4279" s="236" t="s">
        <v>19</v>
      </c>
      <c r="I4279" s="238"/>
      <c r="J4279" s="235"/>
      <c r="K4279" s="235"/>
      <c r="L4279" s="239"/>
      <c r="M4279" s="240"/>
      <c r="N4279" s="241"/>
      <c r="O4279" s="241"/>
      <c r="P4279" s="241"/>
      <c r="Q4279" s="241"/>
      <c r="R4279" s="241"/>
      <c r="S4279" s="241"/>
      <c r="T4279" s="242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3" t="s">
        <v>248</v>
      </c>
      <c r="AU4279" s="243" t="s">
        <v>78</v>
      </c>
      <c r="AV4279" s="13" t="s">
        <v>76</v>
      </c>
      <c r="AW4279" s="13" t="s">
        <v>32</v>
      </c>
      <c r="AX4279" s="13" t="s">
        <v>69</v>
      </c>
      <c r="AY4279" s="243" t="s">
        <v>238</v>
      </c>
    </row>
    <row r="4280" s="14" customFormat="1">
      <c r="A4280" s="14"/>
      <c r="B4280" s="244"/>
      <c r="C4280" s="245"/>
      <c r="D4280" s="227" t="s">
        <v>248</v>
      </c>
      <c r="E4280" s="246" t="s">
        <v>19</v>
      </c>
      <c r="F4280" s="247" t="s">
        <v>918</v>
      </c>
      <c r="G4280" s="245"/>
      <c r="H4280" s="248">
        <v>67.260000000000005</v>
      </c>
      <c r="I4280" s="249"/>
      <c r="J4280" s="245"/>
      <c r="K4280" s="245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248</v>
      </c>
      <c r="AU4280" s="254" t="s">
        <v>78</v>
      </c>
      <c r="AV4280" s="14" t="s">
        <v>78</v>
      </c>
      <c r="AW4280" s="14" t="s">
        <v>32</v>
      </c>
      <c r="AX4280" s="14" t="s">
        <v>69</v>
      </c>
      <c r="AY4280" s="254" t="s">
        <v>238</v>
      </c>
    </row>
    <row r="4281" s="15" customFormat="1">
      <c r="A4281" s="15"/>
      <c r="B4281" s="255"/>
      <c r="C4281" s="256"/>
      <c r="D4281" s="227" t="s">
        <v>248</v>
      </c>
      <c r="E4281" s="257" t="s">
        <v>19</v>
      </c>
      <c r="F4281" s="258" t="s">
        <v>253</v>
      </c>
      <c r="G4281" s="256"/>
      <c r="H4281" s="259">
        <v>67.260000000000005</v>
      </c>
      <c r="I4281" s="260"/>
      <c r="J4281" s="256"/>
      <c r="K4281" s="256"/>
      <c r="L4281" s="261"/>
      <c r="M4281" s="262"/>
      <c r="N4281" s="263"/>
      <c r="O4281" s="263"/>
      <c r="P4281" s="263"/>
      <c r="Q4281" s="263"/>
      <c r="R4281" s="263"/>
      <c r="S4281" s="263"/>
      <c r="T4281" s="264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65" t="s">
        <v>248</v>
      </c>
      <c r="AU4281" s="265" t="s">
        <v>78</v>
      </c>
      <c r="AV4281" s="15" t="s">
        <v>244</v>
      </c>
      <c r="AW4281" s="15" t="s">
        <v>32</v>
      </c>
      <c r="AX4281" s="15" t="s">
        <v>76</v>
      </c>
      <c r="AY4281" s="265" t="s">
        <v>238</v>
      </c>
    </row>
    <row r="4282" s="2" customFormat="1" ht="24.15" customHeight="1">
      <c r="A4282" s="39"/>
      <c r="B4282" s="40"/>
      <c r="C4282" s="214" t="s">
        <v>2854</v>
      </c>
      <c r="D4282" s="214" t="s">
        <v>240</v>
      </c>
      <c r="E4282" s="215" t="s">
        <v>3564</v>
      </c>
      <c r="F4282" s="216" t="s">
        <v>3565</v>
      </c>
      <c r="G4282" s="217" t="s">
        <v>112</v>
      </c>
      <c r="H4282" s="218">
        <v>67.260000000000005</v>
      </c>
      <c r="I4282" s="219"/>
      <c r="J4282" s="220">
        <f>ROUND(I4282*H4282,2)</f>
        <v>0</v>
      </c>
      <c r="K4282" s="216" t="s">
        <v>243</v>
      </c>
      <c r="L4282" s="45"/>
      <c r="M4282" s="221" t="s">
        <v>19</v>
      </c>
      <c r="N4282" s="222" t="s">
        <v>40</v>
      </c>
      <c r="O4282" s="85"/>
      <c r="P4282" s="223">
        <f>O4282*H4282</f>
        <v>0</v>
      </c>
      <c r="Q4282" s="223">
        <v>0.00054000000000000001</v>
      </c>
      <c r="R4282" s="223">
        <f>Q4282*H4282</f>
        <v>0.036320400000000003</v>
      </c>
      <c r="S4282" s="223">
        <v>0</v>
      </c>
      <c r="T4282" s="224">
        <f>S4282*H4282</f>
        <v>0</v>
      </c>
      <c r="U4282" s="39"/>
      <c r="V4282" s="39"/>
      <c r="W4282" s="39"/>
      <c r="X4282" s="39"/>
      <c r="Y4282" s="39"/>
      <c r="Z4282" s="39"/>
      <c r="AA4282" s="39"/>
      <c r="AB4282" s="39"/>
      <c r="AC4282" s="39"/>
      <c r="AD4282" s="39"/>
      <c r="AE4282" s="39"/>
      <c r="AR4282" s="225" t="s">
        <v>295</v>
      </c>
      <c r="AT4282" s="225" t="s">
        <v>240</v>
      </c>
      <c r="AU4282" s="225" t="s">
        <v>78</v>
      </c>
      <c r="AY4282" s="18" t="s">
        <v>238</v>
      </c>
      <c r="BE4282" s="226">
        <f>IF(N4282="základní",J4282,0)</f>
        <v>0</v>
      </c>
      <c r="BF4282" s="226">
        <f>IF(N4282="snížená",J4282,0)</f>
        <v>0</v>
      </c>
      <c r="BG4282" s="226">
        <f>IF(N4282="zákl. přenesená",J4282,0)</f>
        <v>0</v>
      </c>
      <c r="BH4282" s="226">
        <f>IF(N4282="sníž. přenesená",J4282,0)</f>
        <v>0</v>
      </c>
      <c r="BI4282" s="226">
        <f>IF(N4282="nulová",J4282,0)</f>
        <v>0</v>
      </c>
      <c r="BJ4282" s="18" t="s">
        <v>76</v>
      </c>
      <c r="BK4282" s="226">
        <f>ROUND(I4282*H4282,2)</f>
        <v>0</v>
      </c>
      <c r="BL4282" s="18" t="s">
        <v>295</v>
      </c>
      <c r="BM4282" s="225" t="s">
        <v>3566</v>
      </c>
    </row>
    <row r="4283" s="2" customFormat="1">
      <c r="A4283" s="39"/>
      <c r="B4283" s="40"/>
      <c r="C4283" s="41"/>
      <c r="D4283" s="227" t="s">
        <v>245</v>
      </c>
      <c r="E4283" s="41"/>
      <c r="F4283" s="228" t="s">
        <v>3565</v>
      </c>
      <c r="G4283" s="41"/>
      <c r="H4283" s="41"/>
      <c r="I4283" s="229"/>
      <c r="J4283" s="41"/>
      <c r="K4283" s="41"/>
      <c r="L4283" s="45"/>
      <c r="M4283" s="230"/>
      <c r="N4283" s="231"/>
      <c r="O4283" s="85"/>
      <c r="P4283" s="85"/>
      <c r="Q4283" s="85"/>
      <c r="R4283" s="85"/>
      <c r="S4283" s="85"/>
      <c r="T4283" s="86"/>
      <c r="U4283" s="39"/>
      <c r="V4283" s="39"/>
      <c r="W4283" s="39"/>
      <c r="X4283" s="39"/>
      <c r="Y4283" s="39"/>
      <c r="Z4283" s="39"/>
      <c r="AA4283" s="39"/>
      <c r="AB4283" s="39"/>
      <c r="AC4283" s="39"/>
      <c r="AD4283" s="39"/>
      <c r="AE4283" s="39"/>
      <c r="AT4283" s="18" t="s">
        <v>245</v>
      </c>
      <c r="AU4283" s="18" t="s">
        <v>78</v>
      </c>
    </row>
    <row r="4284" s="2" customFormat="1">
      <c r="A4284" s="39"/>
      <c r="B4284" s="40"/>
      <c r="C4284" s="41"/>
      <c r="D4284" s="232" t="s">
        <v>246</v>
      </c>
      <c r="E4284" s="41"/>
      <c r="F4284" s="233" t="s">
        <v>3567</v>
      </c>
      <c r="G4284" s="41"/>
      <c r="H4284" s="41"/>
      <c r="I4284" s="229"/>
      <c r="J4284" s="41"/>
      <c r="K4284" s="41"/>
      <c r="L4284" s="45"/>
      <c r="M4284" s="230"/>
      <c r="N4284" s="231"/>
      <c r="O4284" s="85"/>
      <c r="P4284" s="85"/>
      <c r="Q4284" s="85"/>
      <c r="R4284" s="85"/>
      <c r="S4284" s="85"/>
      <c r="T4284" s="86"/>
      <c r="U4284" s="39"/>
      <c r="V4284" s="39"/>
      <c r="W4284" s="39"/>
      <c r="X4284" s="39"/>
      <c r="Y4284" s="39"/>
      <c r="Z4284" s="39"/>
      <c r="AA4284" s="39"/>
      <c r="AB4284" s="39"/>
      <c r="AC4284" s="39"/>
      <c r="AD4284" s="39"/>
      <c r="AE4284" s="39"/>
      <c r="AT4284" s="18" t="s">
        <v>246</v>
      </c>
      <c r="AU4284" s="18" t="s">
        <v>78</v>
      </c>
    </row>
    <row r="4285" s="13" customFormat="1">
      <c r="A4285" s="13"/>
      <c r="B4285" s="234"/>
      <c r="C4285" s="235"/>
      <c r="D4285" s="227" t="s">
        <v>248</v>
      </c>
      <c r="E4285" s="236" t="s">
        <v>19</v>
      </c>
      <c r="F4285" s="237" t="s">
        <v>321</v>
      </c>
      <c r="G4285" s="235"/>
      <c r="H4285" s="236" t="s">
        <v>19</v>
      </c>
      <c r="I4285" s="238"/>
      <c r="J4285" s="235"/>
      <c r="K4285" s="235"/>
      <c r="L4285" s="239"/>
      <c r="M4285" s="240"/>
      <c r="N4285" s="241"/>
      <c r="O4285" s="241"/>
      <c r="P4285" s="241"/>
      <c r="Q4285" s="241"/>
      <c r="R4285" s="241"/>
      <c r="S4285" s="241"/>
      <c r="T4285" s="242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3" t="s">
        <v>248</v>
      </c>
      <c r="AU4285" s="243" t="s">
        <v>78</v>
      </c>
      <c r="AV4285" s="13" t="s">
        <v>76</v>
      </c>
      <c r="AW4285" s="13" t="s">
        <v>32</v>
      </c>
      <c r="AX4285" s="13" t="s">
        <v>69</v>
      </c>
      <c r="AY4285" s="243" t="s">
        <v>238</v>
      </c>
    </row>
    <row r="4286" s="13" customFormat="1">
      <c r="A4286" s="13"/>
      <c r="B4286" s="234"/>
      <c r="C4286" s="235"/>
      <c r="D4286" s="227" t="s">
        <v>248</v>
      </c>
      <c r="E4286" s="236" t="s">
        <v>19</v>
      </c>
      <c r="F4286" s="237" t="s">
        <v>917</v>
      </c>
      <c r="G4286" s="235"/>
      <c r="H4286" s="236" t="s">
        <v>19</v>
      </c>
      <c r="I4286" s="238"/>
      <c r="J4286" s="235"/>
      <c r="K4286" s="235"/>
      <c r="L4286" s="239"/>
      <c r="M4286" s="240"/>
      <c r="N4286" s="241"/>
      <c r="O4286" s="241"/>
      <c r="P4286" s="241"/>
      <c r="Q4286" s="241"/>
      <c r="R4286" s="241"/>
      <c r="S4286" s="241"/>
      <c r="T4286" s="242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3" t="s">
        <v>248</v>
      </c>
      <c r="AU4286" s="243" t="s">
        <v>78</v>
      </c>
      <c r="AV4286" s="13" t="s">
        <v>76</v>
      </c>
      <c r="AW4286" s="13" t="s">
        <v>32</v>
      </c>
      <c r="AX4286" s="13" t="s">
        <v>69</v>
      </c>
      <c r="AY4286" s="243" t="s">
        <v>238</v>
      </c>
    </row>
    <row r="4287" s="14" customFormat="1">
      <c r="A4287" s="14"/>
      <c r="B4287" s="244"/>
      <c r="C4287" s="245"/>
      <c r="D4287" s="227" t="s">
        <v>248</v>
      </c>
      <c r="E4287" s="246" t="s">
        <v>19</v>
      </c>
      <c r="F4287" s="247" t="s">
        <v>918</v>
      </c>
      <c r="G4287" s="245"/>
      <c r="H4287" s="248">
        <v>67.260000000000005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248</v>
      </c>
      <c r="AU4287" s="254" t="s">
        <v>78</v>
      </c>
      <c r="AV4287" s="14" t="s">
        <v>78</v>
      </c>
      <c r="AW4287" s="14" t="s">
        <v>32</v>
      </c>
      <c r="AX4287" s="14" t="s">
        <v>69</v>
      </c>
      <c r="AY4287" s="254" t="s">
        <v>238</v>
      </c>
    </row>
    <row r="4288" s="15" customFormat="1">
      <c r="A4288" s="15"/>
      <c r="B4288" s="255"/>
      <c r="C4288" s="256"/>
      <c r="D4288" s="227" t="s">
        <v>248</v>
      </c>
      <c r="E4288" s="257" t="s">
        <v>19</v>
      </c>
      <c r="F4288" s="258" t="s">
        <v>253</v>
      </c>
      <c r="G4288" s="256"/>
      <c r="H4288" s="259">
        <v>67.260000000000005</v>
      </c>
      <c r="I4288" s="260"/>
      <c r="J4288" s="256"/>
      <c r="K4288" s="256"/>
      <c r="L4288" s="261"/>
      <c r="M4288" s="262"/>
      <c r="N4288" s="263"/>
      <c r="O4288" s="263"/>
      <c r="P4288" s="263"/>
      <c r="Q4288" s="263"/>
      <c r="R4288" s="263"/>
      <c r="S4288" s="263"/>
      <c r="T4288" s="264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T4288" s="265" t="s">
        <v>248</v>
      </c>
      <c r="AU4288" s="265" t="s">
        <v>78</v>
      </c>
      <c r="AV4288" s="15" t="s">
        <v>244</v>
      </c>
      <c r="AW4288" s="15" t="s">
        <v>32</v>
      </c>
      <c r="AX4288" s="15" t="s">
        <v>76</v>
      </c>
      <c r="AY4288" s="265" t="s">
        <v>238</v>
      </c>
    </row>
    <row r="4289" s="12" customFormat="1" ht="22.8" customHeight="1">
      <c r="A4289" s="12"/>
      <c r="B4289" s="198"/>
      <c r="C4289" s="199"/>
      <c r="D4289" s="200" t="s">
        <v>68</v>
      </c>
      <c r="E4289" s="212" t="s">
        <v>3568</v>
      </c>
      <c r="F4289" s="212" t="s">
        <v>3569</v>
      </c>
      <c r="G4289" s="199"/>
      <c r="H4289" s="199"/>
      <c r="I4289" s="202"/>
      <c r="J4289" s="213">
        <f>BK4289</f>
        <v>0</v>
      </c>
      <c r="K4289" s="199"/>
      <c r="L4289" s="204"/>
      <c r="M4289" s="205"/>
      <c r="N4289" s="206"/>
      <c r="O4289" s="206"/>
      <c r="P4289" s="207">
        <f>SUM(P4290:P4337)</f>
        <v>0</v>
      </c>
      <c r="Q4289" s="206"/>
      <c r="R4289" s="207">
        <f>SUM(R4290:R4337)</f>
        <v>3.1517403800000006</v>
      </c>
      <c r="S4289" s="206"/>
      <c r="T4289" s="208">
        <f>SUM(T4290:T4337)</f>
        <v>0.65573122000000006</v>
      </c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R4289" s="209" t="s">
        <v>78</v>
      </c>
      <c r="AT4289" s="210" t="s">
        <v>68</v>
      </c>
      <c r="AU4289" s="210" t="s">
        <v>76</v>
      </c>
      <c r="AY4289" s="209" t="s">
        <v>238</v>
      </c>
      <c r="BK4289" s="211">
        <f>SUM(BK4290:BK4337)</f>
        <v>0</v>
      </c>
    </row>
    <row r="4290" s="2" customFormat="1" ht="24.15" customHeight="1">
      <c r="A4290" s="39"/>
      <c r="B4290" s="40"/>
      <c r="C4290" s="214" t="s">
        <v>3570</v>
      </c>
      <c r="D4290" s="214" t="s">
        <v>240</v>
      </c>
      <c r="E4290" s="215" t="s">
        <v>3571</v>
      </c>
      <c r="F4290" s="216" t="s">
        <v>3572</v>
      </c>
      <c r="G4290" s="217" t="s">
        <v>112</v>
      </c>
      <c r="H4290" s="218">
        <v>2115.2620000000002</v>
      </c>
      <c r="I4290" s="219"/>
      <c r="J4290" s="220">
        <f>ROUND(I4290*H4290,2)</f>
        <v>0</v>
      </c>
      <c r="K4290" s="216" t="s">
        <v>243</v>
      </c>
      <c r="L4290" s="45"/>
      <c r="M4290" s="221" t="s">
        <v>19</v>
      </c>
      <c r="N4290" s="222" t="s">
        <v>40</v>
      </c>
      <c r="O4290" s="85"/>
      <c r="P4290" s="223">
        <f>O4290*H4290</f>
        <v>0</v>
      </c>
      <c r="Q4290" s="223">
        <v>0</v>
      </c>
      <c r="R4290" s="223">
        <f>Q4290*H4290</f>
        <v>0</v>
      </c>
      <c r="S4290" s="223">
        <v>0</v>
      </c>
      <c r="T4290" s="224">
        <f>S4290*H4290</f>
        <v>0</v>
      </c>
      <c r="U4290" s="39"/>
      <c r="V4290" s="39"/>
      <c r="W4290" s="39"/>
      <c r="X4290" s="39"/>
      <c r="Y4290" s="39"/>
      <c r="Z4290" s="39"/>
      <c r="AA4290" s="39"/>
      <c r="AB4290" s="39"/>
      <c r="AC4290" s="39"/>
      <c r="AD4290" s="39"/>
      <c r="AE4290" s="39"/>
      <c r="AR4290" s="225" t="s">
        <v>295</v>
      </c>
      <c r="AT4290" s="225" t="s">
        <v>240</v>
      </c>
      <c r="AU4290" s="225" t="s">
        <v>78</v>
      </c>
      <c r="AY4290" s="18" t="s">
        <v>238</v>
      </c>
      <c r="BE4290" s="226">
        <f>IF(N4290="základní",J4290,0)</f>
        <v>0</v>
      </c>
      <c r="BF4290" s="226">
        <f>IF(N4290="snížená",J4290,0)</f>
        <v>0</v>
      </c>
      <c r="BG4290" s="226">
        <f>IF(N4290="zákl. přenesená",J4290,0)</f>
        <v>0</v>
      </c>
      <c r="BH4290" s="226">
        <f>IF(N4290="sníž. přenesená",J4290,0)</f>
        <v>0</v>
      </c>
      <c r="BI4290" s="226">
        <f>IF(N4290="nulová",J4290,0)</f>
        <v>0</v>
      </c>
      <c r="BJ4290" s="18" t="s">
        <v>76</v>
      </c>
      <c r="BK4290" s="226">
        <f>ROUND(I4290*H4290,2)</f>
        <v>0</v>
      </c>
      <c r="BL4290" s="18" t="s">
        <v>295</v>
      </c>
      <c r="BM4290" s="225" t="s">
        <v>3573</v>
      </c>
    </row>
    <row r="4291" s="2" customFormat="1">
      <c r="A4291" s="39"/>
      <c r="B4291" s="40"/>
      <c r="C4291" s="41"/>
      <c r="D4291" s="227" t="s">
        <v>245</v>
      </c>
      <c r="E4291" s="41"/>
      <c r="F4291" s="228" t="s">
        <v>3572</v>
      </c>
      <c r="G4291" s="41"/>
      <c r="H4291" s="41"/>
      <c r="I4291" s="229"/>
      <c r="J4291" s="41"/>
      <c r="K4291" s="41"/>
      <c r="L4291" s="45"/>
      <c r="M4291" s="230"/>
      <c r="N4291" s="231"/>
      <c r="O4291" s="85"/>
      <c r="P4291" s="85"/>
      <c r="Q4291" s="85"/>
      <c r="R4291" s="85"/>
      <c r="S4291" s="85"/>
      <c r="T4291" s="86"/>
      <c r="U4291" s="39"/>
      <c r="V4291" s="39"/>
      <c r="W4291" s="39"/>
      <c r="X4291" s="39"/>
      <c r="Y4291" s="39"/>
      <c r="Z4291" s="39"/>
      <c r="AA4291" s="39"/>
      <c r="AB4291" s="39"/>
      <c r="AC4291" s="39"/>
      <c r="AD4291" s="39"/>
      <c r="AE4291" s="39"/>
      <c r="AT4291" s="18" t="s">
        <v>245</v>
      </c>
      <c r="AU4291" s="18" t="s">
        <v>78</v>
      </c>
    </row>
    <row r="4292" s="2" customFormat="1">
      <c r="A4292" s="39"/>
      <c r="B4292" s="40"/>
      <c r="C4292" s="41"/>
      <c r="D4292" s="232" t="s">
        <v>246</v>
      </c>
      <c r="E4292" s="41"/>
      <c r="F4292" s="233" t="s">
        <v>3574</v>
      </c>
      <c r="G4292" s="41"/>
      <c r="H4292" s="41"/>
      <c r="I4292" s="229"/>
      <c r="J4292" s="41"/>
      <c r="K4292" s="41"/>
      <c r="L4292" s="45"/>
      <c r="M4292" s="230"/>
      <c r="N4292" s="231"/>
      <c r="O4292" s="85"/>
      <c r="P4292" s="85"/>
      <c r="Q4292" s="85"/>
      <c r="R4292" s="85"/>
      <c r="S4292" s="85"/>
      <c r="T4292" s="86"/>
      <c r="U4292" s="39"/>
      <c r="V4292" s="39"/>
      <c r="W4292" s="39"/>
      <c r="X4292" s="39"/>
      <c r="Y4292" s="39"/>
      <c r="Z4292" s="39"/>
      <c r="AA4292" s="39"/>
      <c r="AB4292" s="39"/>
      <c r="AC4292" s="39"/>
      <c r="AD4292" s="39"/>
      <c r="AE4292" s="39"/>
      <c r="AT4292" s="18" t="s">
        <v>246</v>
      </c>
      <c r="AU4292" s="18" t="s">
        <v>78</v>
      </c>
    </row>
    <row r="4293" s="13" customFormat="1">
      <c r="A4293" s="13"/>
      <c r="B4293" s="234"/>
      <c r="C4293" s="235"/>
      <c r="D4293" s="227" t="s">
        <v>248</v>
      </c>
      <c r="E4293" s="236" t="s">
        <v>19</v>
      </c>
      <c r="F4293" s="237" t="s">
        <v>321</v>
      </c>
      <c r="G4293" s="235"/>
      <c r="H4293" s="236" t="s">
        <v>19</v>
      </c>
      <c r="I4293" s="238"/>
      <c r="J4293" s="235"/>
      <c r="K4293" s="235"/>
      <c r="L4293" s="239"/>
      <c r="M4293" s="240"/>
      <c r="N4293" s="241"/>
      <c r="O4293" s="241"/>
      <c r="P4293" s="241"/>
      <c r="Q4293" s="241"/>
      <c r="R4293" s="241"/>
      <c r="S4293" s="241"/>
      <c r="T4293" s="242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3" t="s">
        <v>248</v>
      </c>
      <c r="AU4293" s="243" t="s">
        <v>78</v>
      </c>
      <c r="AV4293" s="13" t="s">
        <v>76</v>
      </c>
      <c r="AW4293" s="13" t="s">
        <v>32</v>
      </c>
      <c r="AX4293" s="13" t="s">
        <v>69</v>
      </c>
      <c r="AY4293" s="243" t="s">
        <v>238</v>
      </c>
    </row>
    <row r="4294" s="14" customFormat="1">
      <c r="A4294" s="14"/>
      <c r="B4294" s="244"/>
      <c r="C4294" s="245"/>
      <c r="D4294" s="227" t="s">
        <v>248</v>
      </c>
      <c r="E4294" s="246" t="s">
        <v>19</v>
      </c>
      <c r="F4294" s="247" t="s">
        <v>136</v>
      </c>
      <c r="G4294" s="245"/>
      <c r="H4294" s="248">
        <v>2115.2620000000002</v>
      </c>
      <c r="I4294" s="249"/>
      <c r="J4294" s="245"/>
      <c r="K4294" s="245"/>
      <c r="L4294" s="250"/>
      <c r="M4294" s="251"/>
      <c r="N4294" s="252"/>
      <c r="O4294" s="252"/>
      <c r="P4294" s="252"/>
      <c r="Q4294" s="252"/>
      <c r="R4294" s="252"/>
      <c r="S4294" s="252"/>
      <c r="T4294" s="25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4" t="s">
        <v>248</v>
      </c>
      <c r="AU4294" s="254" t="s">
        <v>78</v>
      </c>
      <c r="AV4294" s="14" t="s">
        <v>78</v>
      </c>
      <c r="AW4294" s="14" t="s">
        <v>32</v>
      </c>
      <c r="AX4294" s="14" t="s">
        <v>69</v>
      </c>
      <c r="AY4294" s="254" t="s">
        <v>238</v>
      </c>
    </row>
    <row r="4295" s="15" customFormat="1">
      <c r="A4295" s="15"/>
      <c r="B4295" s="255"/>
      <c r="C4295" s="256"/>
      <c r="D4295" s="227" t="s">
        <v>248</v>
      </c>
      <c r="E4295" s="257" t="s">
        <v>19</v>
      </c>
      <c r="F4295" s="258" t="s">
        <v>253</v>
      </c>
      <c r="G4295" s="256"/>
      <c r="H4295" s="259">
        <v>2115.2620000000002</v>
      </c>
      <c r="I4295" s="260"/>
      <c r="J4295" s="256"/>
      <c r="K4295" s="256"/>
      <c r="L4295" s="261"/>
      <c r="M4295" s="262"/>
      <c r="N4295" s="263"/>
      <c r="O4295" s="263"/>
      <c r="P4295" s="263"/>
      <c r="Q4295" s="263"/>
      <c r="R4295" s="263"/>
      <c r="S4295" s="263"/>
      <c r="T4295" s="264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5" t="s">
        <v>248</v>
      </c>
      <c r="AU4295" s="265" t="s">
        <v>78</v>
      </c>
      <c r="AV4295" s="15" t="s">
        <v>244</v>
      </c>
      <c r="AW4295" s="15" t="s">
        <v>32</v>
      </c>
      <c r="AX4295" s="15" t="s">
        <v>76</v>
      </c>
      <c r="AY4295" s="265" t="s">
        <v>238</v>
      </c>
    </row>
    <row r="4296" s="2" customFormat="1" ht="16.5" customHeight="1">
      <c r="A4296" s="39"/>
      <c r="B4296" s="40"/>
      <c r="C4296" s="214" t="s">
        <v>2858</v>
      </c>
      <c r="D4296" s="214" t="s">
        <v>240</v>
      </c>
      <c r="E4296" s="215" t="s">
        <v>3575</v>
      </c>
      <c r="F4296" s="216" t="s">
        <v>3576</v>
      </c>
      <c r="G4296" s="217" t="s">
        <v>112</v>
      </c>
      <c r="H4296" s="218">
        <v>2115.2620000000002</v>
      </c>
      <c r="I4296" s="219"/>
      <c r="J4296" s="220">
        <f>ROUND(I4296*H4296,2)</f>
        <v>0</v>
      </c>
      <c r="K4296" s="216" t="s">
        <v>243</v>
      </c>
      <c r="L4296" s="45"/>
      <c r="M4296" s="221" t="s">
        <v>19</v>
      </c>
      <c r="N4296" s="222" t="s">
        <v>40</v>
      </c>
      <c r="O4296" s="85"/>
      <c r="P4296" s="223">
        <f>O4296*H4296</f>
        <v>0</v>
      </c>
      <c r="Q4296" s="223">
        <v>0.001</v>
      </c>
      <c r="R4296" s="223">
        <f>Q4296*H4296</f>
        <v>2.1152620000000004</v>
      </c>
      <c r="S4296" s="223">
        <v>0.00031</v>
      </c>
      <c r="T4296" s="224">
        <f>S4296*H4296</f>
        <v>0.65573122000000006</v>
      </c>
      <c r="U4296" s="39"/>
      <c r="V4296" s="39"/>
      <c r="W4296" s="39"/>
      <c r="X4296" s="39"/>
      <c r="Y4296" s="39"/>
      <c r="Z4296" s="39"/>
      <c r="AA4296" s="39"/>
      <c r="AB4296" s="39"/>
      <c r="AC4296" s="39"/>
      <c r="AD4296" s="39"/>
      <c r="AE4296" s="39"/>
      <c r="AR4296" s="225" t="s">
        <v>295</v>
      </c>
      <c r="AT4296" s="225" t="s">
        <v>240</v>
      </c>
      <c r="AU4296" s="225" t="s">
        <v>78</v>
      </c>
      <c r="AY4296" s="18" t="s">
        <v>238</v>
      </c>
      <c r="BE4296" s="226">
        <f>IF(N4296="základní",J4296,0)</f>
        <v>0</v>
      </c>
      <c r="BF4296" s="226">
        <f>IF(N4296="snížená",J4296,0)</f>
        <v>0</v>
      </c>
      <c r="BG4296" s="226">
        <f>IF(N4296="zákl. přenesená",J4296,0)</f>
        <v>0</v>
      </c>
      <c r="BH4296" s="226">
        <f>IF(N4296="sníž. přenesená",J4296,0)</f>
        <v>0</v>
      </c>
      <c r="BI4296" s="226">
        <f>IF(N4296="nulová",J4296,0)</f>
        <v>0</v>
      </c>
      <c r="BJ4296" s="18" t="s">
        <v>76</v>
      </c>
      <c r="BK4296" s="226">
        <f>ROUND(I4296*H4296,2)</f>
        <v>0</v>
      </c>
      <c r="BL4296" s="18" t="s">
        <v>295</v>
      </c>
      <c r="BM4296" s="225" t="s">
        <v>3577</v>
      </c>
    </row>
    <row r="4297" s="2" customFormat="1">
      <c r="A4297" s="39"/>
      <c r="B4297" s="40"/>
      <c r="C4297" s="41"/>
      <c r="D4297" s="227" t="s">
        <v>245</v>
      </c>
      <c r="E4297" s="41"/>
      <c r="F4297" s="228" t="s">
        <v>3576</v>
      </c>
      <c r="G4297" s="41"/>
      <c r="H4297" s="41"/>
      <c r="I4297" s="229"/>
      <c r="J4297" s="41"/>
      <c r="K4297" s="41"/>
      <c r="L4297" s="45"/>
      <c r="M4297" s="230"/>
      <c r="N4297" s="231"/>
      <c r="O4297" s="85"/>
      <c r="P4297" s="85"/>
      <c r="Q4297" s="85"/>
      <c r="R4297" s="85"/>
      <c r="S4297" s="85"/>
      <c r="T4297" s="86"/>
      <c r="U4297" s="39"/>
      <c r="V4297" s="39"/>
      <c r="W4297" s="39"/>
      <c r="X4297" s="39"/>
      <c r="Y4297" s="39"/>
      <c r="Z4297" s="39"/>
      <c r="AA4297" s="39"/>
      <c r="AB4297" s="39"/>
      <c r="AC4297" s="39"/>
      <c r="AD4297" s="39"/>
      <c r="AE4297" s="39"/>
      <c r="AT4297" s="18" t="s">
        <v>245</v>
      </c>
      <c r="AU4297" s="18" t="s">
        <v>78</v>
      </c>
    </row>
    <row r="4298" s="2" customFormat="1">
      <c r="A4298" s="39"/>
      <c r="B4298" s="40"/>
      <c r="C4298" s="41"/>
      <c r="D4298" s="232" t="s">
        <v>246</v>
      </c>
      <c r="E4298" s="41"/>
      <c r="F4298" s="233" t="s">
        <v>3578</v>
      </c>
      <c r="G4298" s="41"/>
      <c r="H4298" s="41"/>
      <c r="I4298" s="229"/>
      <c r="J4298" s="41"/>
      <c r="K4298" s="41"/>
      <c r="L4298" s="45"/>
      <c r="M4298" s="230"/>
      <c r="N4298" s="231"/>
      <c r="O4298" s="85"/>
      <c r="P4298" s="85"/>
      <c r="Q4298" s="85"/>
      <c r="R4298" s="85"/>
      <c r="S4298" s="85"/>
      <c r="T4298" s="86"/>
      <c r="U4298" s="39"/>
      <c r="V4298" s="39"/>
      <c r="W4298" s="39"/>
      <c r="X4298" s="39"/>
      <c r="Y4298" s="39"/>
      <c r="Z4298" s="39"/>
      <c r="AA4298" s="39"/>
      <c r="AB4298" s="39"/>
      <c r="AC4298" s="39"/>
      <c r="AD4298" s="39"/>
      <c r="AE4298" s="39"/>
      <c r="AT4298" s="18" t="s">
        <v>246</v>
      </c>
      <c r="AU4298" s="18" t="s">
        <v>78</v>
      </c>
    </row>
    <row r="4299" s="13" customFormat="1">
      <c r="A4299" s="13"/>
      <c r="B4299" s="234"/>
      <c r="C4299" s="235"/>
      <c r="D4299" s="227" t="s">
        <v>248</v>
      </c>
      <c r="E4299" s="236" t="s">
        <v>19</v>
      </c>
      <c r="F4299" s="237" t="s">
        <v>321</v>
      </c>
      <c r="G4299" s="235"/>
      <c r="H4299" s="236" t="s">
        <v>19</v>
      </c>
      <c r="I4299" s="238"/>
      <c r="J4299" s="235"/>
      <c r="K4299" s="235"/>
      <c r="L4299" s="239"/>
      <c r="M4299" s="240"/>
      <c r="N4299" s="241"/>
      <c r="O4299" s="241"/>
      <c r="P4299" s="241"/>
      <c r="Q4299" s="241"/>
      <c r="R4299" s="241"/>
      <c r="S4299" s="241"/>
      <c r="T4299" s="242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3" t="s">
        <v>248</v>
      </c>
      <c r="AU4299" s="243" t="s">
        <v>78</v>
      </c>
      <c r="AV4299" s="13" t="s">
        <v>76</v>
      </c>
      <c r="AW4299" s="13" t="s">
        <v>32</v>
      </c>
      <c r="AX4299" s="13" t="s">
        <v>69</v>
      </c>
      <c r="AY4299" s="243" t="s">
        <v>238</v>
      </c>
    </row>
    <row r="4300" s="14" customFormat="1">
      <c r="A4300" s="14"/>
      <c r="B4300" s="244"/>
      <c r="C4300" s="245"/>
      <c r="D4300" s="227" t="s">
        <v>248</v>
      </c>
      <c r="E4300" s="246" t="s">
        <v>19</v>
      </c>
      <c r="F4300" s="247" t="s">
        <v>136</v>
      </c>
      <c r="G4300" s="245"/>
      <c r="H4300" s="248">
        <v>2115.2620000000002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248</v>
      </c>
      <c r="AU4300" s="254" t="s">
        <v>78</v>
      </c>
      <c r="AV4300" s="14" t="s">
        <v>78</v>
      </c>
      <c r="AW4300" s="14" t="s">
        <v>32</v>
      </c>
      <c r="AX4300" s="14" t="s">
        <v>69</v>
      </c>
      <c r="AY4300" s="254" t="s">
        <v>238</v>
      </c>
    </row>
    <row r="4301" s="15" customFormat="1">
      <c r="A4301" s="15"/>
      <c r="B4301" s="255"/>
      <c r="C4301" s="256"/>
      <c r="D4301" s="227" t="s">
        <v>248</v>
      </c>
      <c r="E4301" s="257" t="s">
        <v>19</v>
      </c>
      <c r="F4301" s="258" t="s">
        <v>253</v>
      </c>
      <c r="G4301" s="256"/>
      <c r="H4301" s="259">
        <v>2115.2620000000002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248</v>
      </c>
      <c r="AU4301" s="265" t="s">
        <v>78</v>
      </c>
      <c r="AV4301" s="15" t="s">
        <v>244</v>
      </c>
      <c r="AW4301" s="15" t="s">
        <v>32</v>
      </c>
      <c r="AX4301" s="15" t="s">
        <v>76</v>
      </c>
      <c r="AY4301" s="265" t="s">
        <v>238</v>
      </c>
    </row>
    <row r="4302" s="2" customFormat="1" ht="16.5" customHeight="1">
      <c r="A4302" s="39"/>
      <c r="B4302" s="40"/>
      <c r="C4302" s="214" t="s">
        <v>3579</v>
      </c>
      <c r="D4302" s="214" t="s">
        <v>240</v>
      </c>
      <c r="E4302" s="215" t="s">
        <v>3580</v>
      </c>
      <c r="F4302" s="216" t="s">
        <v>3581</v>
      </c>
      <c r="G4302" s="217" t="s">
        <v>112</v>
      </c>
      <c r="H4302" s="218">
        <v>715.33000000000004</v>
      </c>
      <c r="I4302" s="219"/>
      <c r="J4302" s="220">
        <f>ROUND(I4302*H4302,2)</f>
        <v>0</v>
      </c>
      <c r="K4302" s="216" t="s">
        <v>243</v>
      </c>
      <c r="L4302" s="45"/>
      <c r="M4302" s="221" t="s">
        <v>19</v>
      </c>
      <c r="N4302" s="222" t="s">
        <v>40</v>
      </c>
      <c r="O4302" s="85"/>
      <c r="P4302" s="223">
        <f>O4302*H4302</f>
        <v>0</v>
      </c>
      <c r="Q4302" s="223">
        <v>0</v>
      </c>
      <c r="R4302" s="223">
        <f>Q4302*H4302</f>
        <v>0</v>
      </c>
      <c r="S4302" s="223">
        <v>0</v>
      </c>
      <c r="T4302" s="224">
        <f>S4302*H4302</f>
        <v>0</v>
      </c>
      <c r="U4302" s="39"/>
      <c r="V4302" s="39"/>
      <c r="W4302" s="39"/>
      <c r="X4302" s="39"/>
      <c r="Y4302" s="39"/>
      <c r="Z4302" s="39"/>
      <c r="AA4302" s="39"/>
      <c r="AB4302" s="39"/>
      <c r="AC4302" s="39"/>
      <c r="AD4302" s="39"/>
      <c r="AE4302" s="39"/>
      <c r="AR4302" s="225" t="s">
        <v>295</v>
      </c>
      <c r="AT4302" s="225" t="s">
        <v>240</v>
      </c>
      <c r="AU4302" s="225" t="s">
        <v>78</v>
      </c>
      <c r="AY4302" s="18" t="s">
        <v>238</v>
      </c>
      <c r="BE4302" s="226">
        <f>IF(N4302="základní",J4302,0)</f>
        <v>0</v>
      </c>
      <c r="BF4302" s="226">
        <f>IF(N4302="snížená",J4302,0)</f>
        <v>0</v>
      </c>
      <c r="BG4302" s="226">
        <f>IF(N4302="zákl. přenesená",J4302,0)</f>
        <v>0</v>
      </c>
      <c r="BH4302" s="226">
        <f>IF(N4302="sníž. přenesená",J4302,0)</f>
        <v>0</v>
      </c>
      <c r="BI4302" s="226">
        <f>IF(N4302="nulová",J4302,0)</f>
        <v>0</v>
      </c>
      <c r="BJ4302" s="18" t="s">
        <v>76</v>
      </c>
      <c r="BK4302" s="226">
        <f>ROUND(I4302*H4302,2)</f>
        <v>0</v>
      </c>
      <c r="BL4302" s="18" t="s">
        <v>295</v>
      </c>
      <c r="BM4302" s="225" t="s">
        <v>3582</v>
      </c>
    </row>
    <row r="4303" s="2" customFormat="1">
      <c r="A4303" s="39"/>
      <c r="B4303" s="40"/>
      <c r="C4303" s="41"/>
      <c r="D4303" s="227" t="s">
        <v>245</v>
      </c>
      <c r="E4303" s="41"/>
      <c r="F4303" s="228" t="s">
        <v>3581</v>
      </c>
      <c r="G4303" s="41"/>
      <c r="H4303" s="41"/>
      <c r="I4303" s="229"/>
      <c r="J4303" s="41"/>
      <c r="K4303" s="41"/>
      <c r="L4303" s="45"/>
      <c r="M4303" s="230"/>
      <c r="N4303" s="231"/>
      <c r="O4303" s="85"/>
      <c r="P4303" s="85"/>
      <c r="Q4303" s="85"/>
      <c r="R4303" s="85"/>
      <c r="S4303" s="85"/>
      <c r="T4303" s="86"/>
      <c r="U4303" s="39"/>
      <c r="V4303" s="39"/>
      <c r="W4303" s="39"/>
      <c r="X4303" s="39"/>
      <c r="Y4303" s="39"/>
      <c r="Z4303" s="39"/>
      <c r="AA4303" s="39"/>
      <c r="AB4303" s="39"/>
      <c r="AC4303" s="39"/>
      <c r="AD4303" s="39"/>
      <c r="AE4303" s="39"/>
      <c r="AT4303" s="18" t="s">
        <v>245</v>
      </c>
      <c r="AU4303" s="18" t="s">
        <v>78</v>
      </c>
    </row>
    <row r="4304" s="2" customFormat="1">
      <c r="A4304" s="39"/>
      <c r="B4304" s="40"/>
      <c r="C4304" s="41"/>
      <c r="D4304" s="232" t="s">
        <v>246</v>
      </c>
      <c r="E4304" s="41"/>
      <c r="F4304" s="233" t="s">
        <v>3583</v>
      </c>
      <c r="G4304" s="41"/>
      <c r="H4304" s="41"/>
      <c r="I4304" s="229"/>
      <c r="J4304" s="41"/>
      <c r="K4304" s="41"/>
      <c r="L4304" s="45"/>
      <c r="M4304" s="230"/>
      <c r="N4304" s="231"/>
      <c r="O4304" s="85"/>
      <c r="P4304" s="85"/>
      <c r="Q4304" s="85"/>
      <c r="R4304" s="85"/>
      <c r="S4304" s="85"/>
      <c r="T4304" s="86"/>
      <c r="U4304" s="39"/>
      <c r="V4304" s="39"/>
      <c r="W4304" s="39"/>
      <c r="X4304" s="39"/>
      <c r="Y4304" s="39"/>
      <c r="Z4304" s="39"/>
      <c r="AA4304" s="39"/>
      <c r="AB4304" s="39"/>
      <c r="AC4304" s="39"/>
      <c r="AD4304" s="39"/>
      <c r="AE4304" s="39"/>
      <c r="AT4304" s="18" t="s">
        <v>246</v>
      </c>
      <c r="AU4304" s="18" t="s">
        <v>78</v>
      </c>
    </row>
    <row r="4305" s="13" customFormat="1">
      <c r="A4305" s="13"/>
      <c r="B4305" s="234"/>
      <c r="C4305" s="235"/>
      <c r="D4305" s="227" t="s">
        <v>248</v>
      </c>
      <c r="E4305" s="236" t="s">
        <v>19</v>
      </c>
      <c r="F4305" s="237" t="s">
        <v>321</v>
      </c>
      <c r="G4305" s="235"/>
      <c r="H4305" s="236" t="s">
        <v>19</v>
      </c>
      <c r="I4305" s="238"/>
      <c r="J4305" s="235"/>
      <c r="K4305" s="235"/>
      <c r="L4305" s="239"/>
      <c r="M4305" s="240"/>
      <c r="N4305" s="241"/>
      <c r="O4305" s="241"/>
      <c r="P4305" s="241"/>
      <c r="Q4305" s="241"/>
      <c r="R4305" s="241"/>
      <c r="S4305" s="241"/>
      <c r="T4305" s="242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3" t="s">
        <v>248</v>
      </c>
      <c r="AU4305" s="243" t="s">
        <v>78</v>
      </c>
      <c r="AV4305" s="13" t="s">
        <v>76</v>
      </c>
      <c r="AW4305" s="13" t="s">
        <v>32</v>
      </c>
      <c r="AX4305" s="13" t="s">
        <v>69</v>
      </c>
      <c r="AY4305" s="243" t="s">
        <v>238</v>
      </c>
    </row>
    <row r="4306" s="14" customFormat="1">
      <c r="A4306" s="14"/>
      <c r="B4306" s="244"/>
      <c r="C4306" s="245"/>
      <c r="D4306" s="227" t="s">
        <v>248</v>
      </c>
      <c r="E4306" s="246" t="s">
        <v>19</v>
      </c>
      <c r="F4306" s="247" t="s">
        <v>143</v>
      </c>
      <c r="G4306" s="245"/>
      <c r="H4306" s="248">
        <v>715.33000000000004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248</v>
      </c>
      <c r="AU4306" s="254" t="s">
        <v>78</v>
      </c>
      <c r="AV4306" s="14" t="s">
        <v>78</v>
      </c>
      <c r="AW4306" s="14" t="s">
        <v>32</v>
      </c>
      <c r="AX4306" s="14" t="s">
        <v>69</v>
      </c>
      <c r="AY4306" s="254" t="s">
        <v>238</v>
      </c>
    </row>
    <row r="4307" s="15" customFormat="1">
      <c r="A4307" s="15"/>
      <c r="B4307" s="255"/>
      <c r="C4307" s="256"/>
      <c r="D4307" s="227" t="s">
        <v>248</v>
      </c>
      <c r="E4307" s="257" t="s">
        <v>19</v>
      </c>
      <c r="F4307" s="258" t="s">
        <v>253</v>
      </c>
      <c r="G4307" s="256"/>
      <c r="H4307" s="259">
        <v>715.33000000000004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248</v>
      </c>
      <c r="AU4307" s="265" t="s">
        <v>78</v>
      </c>
      <c r="AV4307" s="15" t="s">
        <v>244</v>
      </c>
      <c r="AW4307" s="15" t="s">
        <v>32</v>
      </c>
      <c r="AX4307" s="15" t="s">
        <v>76</v>
      </c>
      <c r="AY4307" s="265" t="s">
        <v>238</v>
      </c>
    </row>
    <row r="4308" s="2" customFormat="1" ht="16.5" customHeight="1">
      <c r="A4308" s="39"/>
      <c r="B4308" s="40"/>
      <c r="C4308" s="277" t="s">
        <v>2863</v>
      </c>
      <c r="D4308" s="277" t="s">
        <v>425</v>
      </c>
      <c r="E4308" s="278" t="s">
        <v>3584</v>
      </c>
      <c r="F4308" s="279" t="s">
        <v>3585</v>
      </c>
      <c r="G4308" s="280" t="s">
        <v>112</v>
      </c>
      <c r="H4308" s="281">
        <v>786.86300000000006</v>
      </c>
      <c r="I4308" s="282"/>
      <c r="J4308" s="283">
        <f>ROUND(I4308*H4308,2)</f>
        <v>0</v>
      </c>
      <c r="K4308" s="279" t="s">
        <v>243</v>
      </c>
      <c r="L4308" s="284"/>
      <c r="M4308" s="285" t="s">
        <v>19</v>
      </c>
      <c r="N4308" s="286" t="s">
        <v>40</v>
      </c>
      <c r="O4308" s="85"/>
      <c r="P4308" s="223">
        <f>O4308*H4308</f>
        <v>0</v>
      </c>
      <c r="Q4308" s="223">
        <v>0</v>
      </c>
      <c r="R4308" s="223">
        <f>Q4308*H4308</f>
        <v>0</v>
      </c>
      <c r="S4308" s="223">
        <v>0</v>
      </c>
      <c r="T4308" s="224">
        <f>S4308*H4308</f>
        <v>0</v>
      </c>
      <c r="U4308" s="39"/>
      <c r="V4308" s="39"/>
      <c r="W4308" s="39"/>
      <c r="X4308" s="39"/>
      <c r="Y4308" s="39"/>
      <c r="Z4308" s="39"/>
      <c r="AA4308" s="39"/>
      <c r="AB4308" s="39"/>
      <c r="AC4308" s="39"/>
      <c r="AD4308" s="39"/>
      <c r="AE4308" s="39"/>
      <c r="AR4308" s="225" t="s">
        <v>371</v>
      </c>
      <c r="AT4308" s="225" t="s">
        <v>425</v>
      </c>
      <c r="AU4308" s="225" t="s">
        <v>78</v>
      </c>
      <c r="AY4308" s="18" t="s">
        <v>238</v>
      </c>
      <c r="BE4308" s="226">
        <f>IF(N4308="základní",J4308,0)</f>
        <v>0</v>
      </c>
      <c r="BF4308" s="226">
        <f>IF(N4308="snížená",J4308,0)</f>
        <v>0</v>
      </c>
      <c r="BG4308" s="226">
        <f>IF(N4308="zákl. přenesená",J4308,0)</f>
        <v>0</v>
      </c>
      <c r="BH4308" s="226">
        <f>IF(N4308="sníž. přenesená",J4308,0)</f>
        <v>0</v>
      </c>
      <c r="BI4308" s="226">
        <f>IF(N4308="nulová",J4308,0)</f>
        <v>0</v>
      </c>
      <c r="BJ4308" s="18" t="s">
        <v>76</v>
      </c>
      <c r="BK4308" s="226">
        <f>ROUND(I4308*H4308,2)</f>
        <v>0</v>
      </c>
      <c r="BL4308" s="18" t="s">
        <v>295</v>
      </c>
      <c r="BM4308" s="225" t="s">
        <v>3586</v>
      </c>
    </row>
    <row r="4309" s="2" customFormat="1">
      <c r="A4309" s="39"/>
      <c r="B4309" s="40"/>
      <c r="C4309" s="41"/>
      <c r="D4309" s="227" t="s">
        <v>245</v>
      </c>
      <c r="E4309" s="41"/>
      <c r="F4309" s="228" t="s">
        <v>3585</v>
      </c>
      <c r="G4309" s="41"/>
      <c r="H4309" s="41"/>
      <c r="I4309" s="229"/>
      <c r="J4309" s="41"/>
      <c r="K4309" s="41"/>
      <c r="L4309" s="45"/>
      <c r="M4309" s="230"/>
      <c r="N4309" s="231"/>
      <c r="O4309" s="85"/>
      <c r="P4309" s="85"/>
      <c r="Q4309" s="85"/>
      <c r="R4309" s="85"/>
      <c r="S4309" s="85"/>
      <c r="T4309" s="86"/>
      <c r="U4309" s="39"/>
      <c r="V4309" s="39"/>
      <c r="W4309" s="39"/>
      <c r="X4309" s="39"/>
      <c r="Y4309" s="39"/>
      <c r="Z4309" s="39"/>
      <c r="AA4309" s="39"/>
      <c r="AB4309" s="39"/>
      <c r="AC4309" s="39"/>
      <c r="AD4309" s="39"/>
      <c r="AE4309" s="39"/>
      <c r="AT4309" s="18" t="s">
        <v>245</v>
      </c>
      <c r="AU4309" s="18" t="s">
        <v>78</v>
      </c>
    </row>
    <row r="4310" s="13" customFormat="1">
      <c r="A4310" s="13"/>
      <c r="B4310" s="234"/>
      <c r="C4310" s="235"/>
      <c r="D4310" s="227" t="s">
        <v>248</v>
      </c>
      <c r="E4310" s="236" t="s">
        <v>19</v>
      </c>
      <c r="F4310" s="237" t="s">
        <v>321</v>
      </c>
      <c r="G4310" s="235"/>
      <c r="H4310" s="236" t="s">
        <v>19</v>
      </c>
      <c r="I4310" s="238"/>
      <c r="J4310" s="235"/>
      <c r="K4310" s="235"/>
      <c r="L4310" s="239"/>
      <c r="M4310" s="240"/>
      <c r="N4310" s="241"/>
      <c r="O4310" s="241"/>
      <c r="P4310" s="241"/>
      <c r="Q4310" s="241"/>
      <c r="R4310" s="241"/>
      <c r="S4310" s="241"/>
      <c r="T4310" s="242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3" t="s">
        <v>248</v>
      </c>
      <c r="AU4310" s="243" t="s">
        <v>78</v>
      </c>
      <c r="AV4310" s="13" t="s">
        <v>76</v>
      </c>
      <c r="AW4310" s="13" t="s">
        <v>32</v>
      </c>
      <c r="AX4310" s="13" t="s">
        <v>69</v>
      </c>
      <c r="AY4310" s="243" t="s">
        <v>238</v>
      </c>
    </row>
    <row r="4311" s="14" customFormat="1">
      <c r="A4311" s="14"/>
      <c r="B4311" s="244"/>
      <c r="C4311" s="245"/>
      <c r="D4311" s="227" t="s">
        <v>248</v>
      </c>
      <c r="E4311" s="246" t="s">
        <v>19</v>
      </c>
      <c r="F4311" s="247" t="s">
        <v>143</v>
      </c>
      <c r="G4311" s="245"/>
      <c r="H4311" s="248">
        <v>715.33000000000004</v>
      </c>
      <c r="I4311" s="249"/>
      <c r="J4311" s="245"/>
      <c r="K4311" s="245"/>
      <c r="L4311" s="250"/>
      <c r="M4311" s="251"/>
      <c r="N4311" s="252"/>
      <c r="O4311" s="252"/>
      <c r="P4311" s="252"/>
      <c r="Q4311" s="252"/>
      <c r="R4311" s="252"/>
      <c r="S4311" s="252"/>
      <c r="T4311" s="253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4" t="s">
        <v>248</v>
      </c>
      <c r="AU4311" s="254" t="s">
        <v>78</v>
      </c>
      <c r="AV4311" s="14" t="s">
        <v>78</v>
      </c>
      <c r="AW4311" s="14" t="s">
        <v>32</v>
      </c>
      <c r="AX4311" s="14" t="s">
        <v>69</v>
      </c>
      <c r="AY4311" s="254" t="s">
        <v>238</v>
      </c>
    </row>
    <row r="4312" s="15" customFormat="1">
      <c r="A4312" s="15"/>
      <c r="B4312" s="255"/>
      <c r="C4312" s="256"/>
      <c r="D4312" s="227" t="s">
        <v>248</v>
      </c>
      <c r="E4312" s="257" t="s">
        <v>19</v>
      </c>
      <c r="F4312" s="258" t="s">
        <v>253</v>
      </c>
      <c r="G4312" s="256"/>
      <c r="H4312" s="259">
        <v>715.33000000000004</v>
      </c>
      <c r="I4312" s="260"/>
      <c r="J4312" s="256"/>
      <c r="K4312" s="256"/>
      <c r="L4312" s="261"/>
      <c r="M4312" s="262"/>
      <c r="N4312" s="263"/>
      <c r="O4312" s="263"/>
      <c r="P4312" s="263"/>
      <c r="Q4312" s="263"/>
      <c r="R4312" s="263"/>
      <c r="S4312" s="263"/>
      <c r="T4312" s="264"/>
      <c r="U4312" s="15"/>
      <c r="V4312" s="15"/>
      <c r="W4312" s="15"/>
      <c r="X4312" s="15"/>
      <c r="Y4312" s="15"/>
      <c r="Z4312" s="15"/>
      <c r="AA4312" s="15"/>
      <c r="AB4312" s="15"/>
      <c r="AC4312" s="15"/>
      <c r="AD4312" s="15"/>
      <c r="AE4312" s="15"/>
      <c r="AT4312" s="265" t="s">
        <v>248</v>
      </c>
      <c r="AU4312" s="265" t="s">
        <v>78</v>
      </c>
      <c r="AV4312" s="15" t="s">
        <v>244</v>
      </c>
      <c r="AW4312" s="15" t="s">
        <v>32</v>
      </c>
      <c r="AX4312" s="15" t="s">
        <v>76</v>
      </c>
      <c r="AY4312" s="265" t="s">
        <v>238</v>
      </c>
    </row>
    <row r="4313" s="14" customFormat="1">
      <c r="A4313" s="14"/>
      <c r="B4313" s="244"/>
      <c r="C4313" s="245"/>
      <c r="D4313" s="227" t="s">
        <v>248</v>
      </c>
      <c r="E4313" s="245"/>
      <c r="F4313" s="247" t="s">
        <v>3587</v>
      </c>
      <c r="G4313" s="245"/>
      <c r="H4313" s="248">
        <v>786.86300000000006</v>
      </c>
      <c r="I4313" s="249"/>
      <c r="J4313" s="245"/>
      <c r="K4313" s="245"/>
      <c r="L4313" s="250"/>
      <c r="M4313" s="251"/>
      <c r="N4313" s="252"/>
      <c r="O4313" s="252"/>
      <c r="P4313" s="252"/>
      <c r="Q4313" s="252"/>
      <c r="R4313" s="252"/>
      <c r="S4313" s="252"/>
      <c r="T4313" s="253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4" t="s">
        <v>248</v>
      </c>
      <c r="AU4313" s="254" t="s">
        <v>78</v>
      </c>
      <c r="AV4313" s="14" t="s">
        <v>78</v>
      </c>
      <c r="AW4313" s="14" t="s">
        <v>4</v>
      </c>
      <c r="AX4313" s="14" t="s">
        <v>76</v>
      </c>
      <c r="AY4313" s="254" t="s">
        <v>238</v>
      </c>
    </row>
    <row r="4314" s="2" customFormat="1" ht="21.75" customHeight="1">
      <c r="A4314" s="39"/>
      <c r="B4314" s="40"/>
      <c r="C4314" s="214" t="s">
        <v>3588</v>
      </c>
      <c r="D4314" s="214" t="s">
        <v>240</v>
      </c>
      <c r="E4314" s="215" t="s">
        <v>3589</v>
      </c>
      <c r="F4314" s="216" t="s">
        <v>3590</v>
      </c>
      <c r="G4314" s="217" t="s">
        <v>112</v>
      </c>
      <c r="H4314" s="218">
        <v>214.47999999999999</v>
      </c>
      <c r="I4314" s="219"/>
      <c r="J4314" s="220">
        <f>ROUND(I4314*H4314,2)</f>
        <v>0</v>
      </c>
      <c r="K4314" s="216" t="s">
        <v>243</v>
      </c>
      <c r="L4314" s="45"/>
      <c r="M4314" s="221" t="s">
        <v>19</v>
      </c>
      <c r="N4314" s="222" t="s">
        <v>40</v>
      </c>
      <c r="O4314" s="85"/>
      <c r="P4314" s="223">
        <f>O4314*H4314</f>
        <v>0</v>
      </c>
      <c r="Q4314" s="223">
        <v>0</v>
      </c>
      <c r="R4314" s="223">
        <f>Q4314*H4314</f>
        <v>0</v>
      </c>
      <c r="S4314" s="223">
        <v>0</v>
      </c>
      <c r="T4314" s="224">
        <f>S4314*H4314</f>
        <v>0</v>
      </c>
      <c r="U4314" s="39"/>
      <c r="V4314" s="39"/>
      <c r="W4314" s="39"/>
      <c r="X4314" s="39"/>
      <c r="Y4314" s="39"/>
      <c r="Z4314" s="39"/>
      <c r="AA4314" s="39"/>
      <c r="AB4314" s="39"/>
      <c r="AC4314" s="39"/>
      <c r="AD4314" s="39"/>
      <c r="AE4314" s="39"/>
      <c r="AR4314" s="225" t="s">
        <v>295</v>
      </c>
      <c r="AT4314" s="225" t="s">
        <v>240</v>
      </c>
      <c r="AU4314" s="225" t="s">
        <v>78</v>
      </c>
      <c r="AY4314" s="18" t="s">
        <v>238</v>
      </c>
      <c r="BE4314" s="226">
        <f>IF(N4314="základní",J4314,0)</f>
        <v>0</v>
      </c>
      <c r="BF4314" s="226">
        <f>IF(N4314="snížená",J4314,0)</f>
        <v>0</v>
      </c>
      <c r="BG4314" s="226">
        <f>IF(N4314="zákl. přenesená",J4314,0)</f>
        <v>0</v>
      </c>
      <c r="BH4314" s="226">
        <f>IF(N4314="sníž. přenesená",J4314,0)</f>
        <v>0</v>
      </c>
      <c r="BI4314" s="226">
        <f>IF(N4314="nulová",J4314,0)</f>
        <v>0</v>
      </c>
      <c r="BJ4314" s="18" t="s">
        <v>76</v>
      </c>
      <c r="BK4314" s="226">
        <f>ROUND(I4314*H4314,2)</f>
        <v>0</v>
      </c>
      <c r="BL4314" s="18" t="s">
        <v>295</v>
      </c>
      <c r="BM4314" s="225" t="s">
        <v>3591</v>
      </c>
    </row>
    <row r="4315" s="2" customFormat="1">
      <c r="A4315" s="39"/>
      <c r="B4315" s="40"/>
      <c r="C4315" s="41"/>
      <c r="D4315" s="227" t="s">
        <v>245</v>
      </c>
      <c r="E4315" s="41"/>
      <c r="F4315" s="228" t="s">
        <v>3590</v>
      </c>
      <c r="G4315" s="41"/>
      <c r="H4315" s="41"/>
      <c r="I4315" s="229"/>
      <c r="J4315" s="41"/>
      <c r="K4315" s="41"/>
      <c r="L4315" s="45"/>
      <c r="M4315" s="230"/>
      <c r="N4315" s="231"/>
      <c r="O4315" s="85"/>
      <c r="P4315" s="85"/>
      <c r="Q4315" s="85"/>
      <c r="R4315" s="85"/>
      <c r="S4315" s="85"/>
      <c r="T4315" s="86"/>
      <c r="U4315" s="39"/>
      <c r="V4315" s="39"/>
      <c r="W4315" s="39"/>
      <c r="X4315" s="39"/>
      <c r="Y4315" s="39"/>
      <c r="Z4315" s="39"/>
      <c r="AA4315" s="39"/>
      <c r="AB4315" s="39"/>
      <c r="AC4315" s="39"/>
      <c r="AD4315" s="39"/>
      <c r="AE4315" s="39"/>
      <c r="AT4315" s="18" t="s">
        <v>245</v>
      </c>
      <c r="AU4315" s="18" t="s">
        <v>78</v>
      </c>
    </row>
    <row r="4316" s="2" customFormat="1">
      <c r="A4316" s="39"/>
      <c r="B4316" s="40"/>
      <c r="C4316" s="41"/>
      <c r="D4316" s="232" t="s">
        <v>246</v>
      </c>
      <c r="E4316" s="41"/>
      <c r="F4316" s="233" t="s">
        <v>3592</v>
      </c>
      <c r="G4316" s="41"/>
      <c r="H4316" s="41"/>
      <c r="I4316" s="229"/>
      <c r="J4316" s="41"/>
      <c r="K4316" s="41"/>
      <c r="L4316" s="45"/>
      <c r="M4316" s="230"/>
      <c r="N4316" s="231"/>
      <c r="O4316" s="85"/>
      <c r="P4316" s="85"/>
      <c r="Q4316" s="85"/>
      <c r="R4316" s="85"/>
      <c r="S4316" s="85"/>
      <c r="T4316" s="86"/>
      <c r="U4316" s="39"/>
      <c r="V4316" s="39"/>
      <c r="W4316" s="39"/>
      <c r="X4316" s="39"/>
      <c r="Y4316" s="39"/>
      <c r="Z4316" s="39"/>
      <c r="AA4316" s="39"/>
      <c r="AB4316" s="39"/>
      <c r="AC4316" s="39"/>
      <c r="AD4316" s="39"/>
      <c r="AE4316" s="39"/>
      <c r="AT4316" s="18" t="s">
        <v>246</v>
      </c>
      <c r="AU4316" s="18" t="s">
        <v>78</v>
      </c>
    </row>
    <row r="4317" s="13" customFormat="1">
      <c r="A4317" s="13"/>
      <c r="B4317" s="234"/>
      <c r="C4317" s="235"/>
      <c r="D4317" s="227" t="s">
        <v>248</v>
      </c>
      <c r="E4317" s="236" t="s">
        <v>19</v>
      </c>
      <c r="F4317" s="237" t="s">
        <v>321</v>
      </c>
      <c r="G4317" s="235"/>
      <c r="H4317" s="236" t="s">
        <v>19</v>
      </c>
      <c r="I4317" s="238"/>
      <c r="J4317" s="235"/>
      <c r="K4317" s="235"/>
      <c r="L4317" s="239"/>
      <c r="M4317" s="240"/>
      <c r="N4317" s="241"/>
      <c r="O4317" s="241"/>
      <c r="P4317" s="241"/>
      <c r="Q4317" s="241"/>
      <c r="R4317" s="241"/>
      <c r="S4317" s="241"/>
      <c r="T4317" s="242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3" t="s">
        <v>248</v>
      </c>
      <c r="AU4317" s="243" t="s">
        <v>78</v>
      </c>
      <c r="AV4317" s="13" t="s">
        <v>76</v>
      </c>
      <c r="AW4317" s="13" t="s">
        <v>32</v>
      </c>
      <c r="AX4317" s="13" t="s">
        <v>69</v>
      </c>
      <c r="AY4317" s="243" t="s">
        <v>238</v>
      </c>
    </row>
    <row r="4318" s="13" customFormat="1">
      <c r="A4318" s="13"/>
      <c r="B4318" s="234"/>
      <c r="C4318" s="235"/>
      <c r="D4318" s="227" t="s">
        <v>248</v>
      </c>
      <c r="E4318" s="236" t="s">
        <v>19</v>
      </c>
      <c r="F4318" s="237" t="s">
        <v>3593</v>
      </c>
      <c r="G4318" s="235"/>
      <c r="H4318" s="236" t="s">
        <v>19</v>
      </c>
      <c r="I4318" s="238"/>
      <c r="J4318" s="235"/>
      <c r="K4318" s="235"/>
      <c r="L4318" s="239"/>
      <c r="M4318" s="240"/>
      <c r="N4318" s="241"/>
      <c r="O4318" s="241"/>
      <c r="P4318" s="241"/>
      <c r="Q4318" s="241"/>
      <c r="R4318" s="241"/>
      <c r="S4318" s="241"/>
      <c r="T4318" s="242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3" t="s">
        <v>248</v>
      </c>
      <c r="AU4318" s="243" t="s">
        <v>78</v>
      </c>
      <c r="AV4318" s="13" t="s">
        <v>76</v>
      </c>
      <c r="AW4318" s="13" t="s">
        <v>32</v>
      </c>
      <c r="AX4318" s="13" t="s">
        <v>69</v>
      </c>
      <c r="AY4318" s="243" t="s">
        <v>238</v>
      </c>
    </row>
    <row r="4319" s="14" customFormat="1">
      <c r="A4319" s="14"/>
      <c r="B4319" s="244"/>
      <c r="C4319" s="245"/>
      <c r="D4319" s="227" t="s">
        <v>248</v>
      </c>
      <c r="E4319" s="246" t="s">
        <v>19</v>
      </c>
      <c r="F4319" s="247" t="s">
        <v>3594</v>
      </c>
      <c r="G4319" s="245"/>
      <c r="H4319" s="248">
        <v>59.880000000000003</v>
      </c>
      <c r="I4319" s="249"/>
      <c r="J4319" s="245"/>
      <c r="K4319" s="245"/>
      <c r="L4319" s="250"/>
      <c r="M4319" s="251"/>
      <c r="N4319" s="252"/>
      <c r="O4319" s="252"/>
      <c r="P4319" s="252"/>
      <c r="Q4319" s="252"/>
      <c r="R4319" s="252"/>
      <c r="S4319" s="252"/>
      <c r="T4319" s="253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4" t="s">
        <v>248</v>
      </c>
      <c r="AU4319" s="254" t="s">
        <v>78</v>
      </c>
      <c r="AV4319" s="14" t="s">
        <v>78</v>
      </c>
      <c r="AW4319" s="14" t="s">
        <v>32</v>
      </c>
      <c r="AX4319" s="14" t="s">
        <v>69</v>
      </c>
      <c r="AY4319" s="254" t="s">
        <v>238</v>
      </c>
    </row>
    <row r="4320" s="13" customFormat="1">
      <c r="A4320" s="13"/>
      <c r="B4320" s="234"/>
      <c r="C4320" s="235"/>
      <c r="D4320" s="227" t="s">
        <v>248</v>
      </c>
      <c r="E4320" s="236" t="s">
        <v>19</v>
      </c>
      <c r="F4320" s="237" t="s">
        <v>3595</v>
      </c>
      <c r="G4320" s="235"/>
      <c r="H4320" s="236" t="s">
        <v>19</v>
      </c>
      <c r="I4320" s="238"/>
      <c r="J4320" s="235"/>
      <c r="K4320" s="235"/>
      <c r="L4320" s="239"/>
      <c r="M4320" s="240"/>
      <c r="N4320" s="241"/>
      <c r="O4320" s="241"/>
      <c r="P4320" s="241"/>
      <c r="Q4320" s="241"/>
      <c r="R4320" s="241"/>
      <c r="S4320" s="241"/>
      <c r="T4320" s="242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3" t="s">
        <v>248</v>
      </c>
      <c r="AU4320" s="243" t="s">
        <v>78</v>
      </c>
      <c r="AV4320" s="13" t="s">
        <v>76</v>
      </c>
      <c r="AW4320" s="13" t="s">
        <v>32</v>
      </c>
      <c r="AX4320" s="13" t="s">
        <v>69</v>
      </c>
      <c r="AY4320" s="243" t="s">
        <v>238</v>
      </c>
    </row>
    <row r="4321" s="14" customFormat="1">
      <c r="A4321" s="14"/>
      <c r="B4321" s="244"/>
      <c r="C4321" s="245"/>
      <c r="D4321" s="227" t="s">
        <v>248</v>
      </c>
      <c r="E4321" s="246" t="s">
        <v>19</v>
      </c>
      <c r="F4321" s="247" t="s">
        <v>3596</v>
      </c>
      <c r="G4321" s="245"/>
      <c r="H4321" s="248">
        <v>154.59999999999999</v>
      </c>
      <c r="I4321" s="249"/>
      <c r="J4321" s="245"/>
      <c r="K4321" s="245"/>
      <c r="L4321" s="250"/>
      <c r="M4321" s="251"/>
      <c r="N4321" s="252"/>
      <c r="O4321" s="252"/>
      <c r="P4321" s="252"/>
      <c r="Q4321" s="252"/>
      <c r="R4321" s="252"/>
      <c r="S4321" s="252"/>
      <c r="T4321" s="253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4" t="s">
        <v>248</v>
      </c>
      <c r="AU4321" s="254" t="s">
        <v>78</v>
      </c>
      <c r="AV4321" s="14" t="s">
        <v>78</v>
      </c>
      <c r="AW4321" s="14" t="s">
        <v>32</v>
      </c>
      <c r="AX4321" s="14" t="s">
        <v>69</v>
      </c>
      <c r="AY4321" s="254" t="s">
        <v>238</v>
      </c>
    </row>
    <row r="4322" s="15" customFormat="1">
      <c r="A4322" s="15"/>
      <c r="B4322" s="255"/>
      <c r="C4322" s="256"/>
      <c r="D4322" s="227" t="s">
        <v>248</v>
      </c>
      <c r="E4322" s="257" t="s">
        <v>19</v>
      </c>
      <c r="F4322" s="258" t="s">
        <v>253</v>
      </c>
      <c r="G4322" s="256"/>
      <c r="H4322" s="259">
        <v>214.47999999999999</v>
      </c>
      <c r="I4322" s="260"/>
      <c r="J4322" s="256"/>
      <c r="K4322" s="256"/>
      <c r="L4322" s="261"/>
      <c r="M4322" s="262"/>
      <c r="N4322" s="263"/>
      <c r="O4322" s="263"/>
      <c r="P4322" s="263"/>
      <c r="Q4322" s="263"/>
      <c r="R4322" s="263"/>
      <c r="S4322" s="263"/>
      <c r="T4322" s="264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5" t="s">
        <v>248</v>
      </c>
      <c r="AU4322" s="265" t="s">
        <v>78</v>
      </c>
      <c r="AV4322" s="15" t="s">
        <v>244</v>
      </c>
      <c r="AW4322" s="15" t="s">
        <v>32</v>
      </c>
      <c r="AX4322" s="15" t="s">
        <v>76</v>
      </c>
      <c r="AY4322" s="265" t="s">
        <v>238</v>
      </c>
    </row>
    <row r="4323" s="2" customFormat="1" ht="16.5" customHeight="1">
      <c r="A4323" s="39"/>
      <c r="B4323" s="40"/>
      <c r="C4323" s="277" t="s">
        <v>2867</v>
      </c>
      <c r="D4323" s="277" t="s">
        <v>425</v>
      </c>
      <c r="E4323" s="278" t="s">
        <v>3597</v>
      </c>
      <c r="F4323" s="279" t="s">
        <v>3598</v>
      </c>
      <c r="G4323" s="280" t="s">
        <v>112</v>
      </c>
      <c r="H4323" s="281">
        <v>225.20400000000001</v>
      </c>
      <c r="I4323" s="282"/>
      <c r="J4323" s="283">
        <f>ROUND(I4323*H4323,2)</f>
        <v>0</v>
      </c>
      <c r="K4323" s="279" t="s">
        <v>243</v>
      </c>
      <c r="L4323" s="284"/>
      <c r="M4323" s="285" t="s">
        <v>19</v>
      </c>
      <c r="N4323" s="286" t="s">
        <v>40</v>
      </c>
      <c r="O4323" s="85"/>
      <c r="P4323" s="223">
        <f>O4323*H4323</f>
        <v>0</v>
      </c>
      <c r="Q4323" s="223">
        <v>0</v>
      </c>
      <c r="R4323" s="223">
        <f>Q4323*H4323</f>
        <v>0</v>
      </c>
      <c r="S4323" s="223">
        <v>0</v>
      </c>
      <c r="T4323" s="224">
        <f>S4323*H4323</f>
        <v>0</v>
      </c>
      <c r="U4323" s="39"/>
      <c r="V4323" s="39"/>
      <c r="W4323" s="39"/>
      <c r="X4323" s="39"/>
      <c r="Y4323" s="39"/>
      <c r="Z4323" s="39"/>
      <c r="AA4323" s="39"/>
      <c r="AB4323" s="39"/>
      <c r="AC4323" s="39"/>
      <c r="AD4323" s="39"/>
      <c r="AE4323" s="39"/>
      <c r="AR4323" s="225" t="s">
        <v>371</v>
      </c>
      <c r="AT4323" s="225" t="s">
        <v>425</v>
      </c>
      <c r="AU4323" s="225" t="s">
        <v>78</v>
      </c>
      <c r="AY4323" s="18" t="s">
        <v>238</v>
      </c>
      <c r="BE4323" s="226">
        <f>IF(N4323="základní",J4323,0)</f>
        <v>0</v>
      </c>
      <c r="BF4323" s="226">
        <f>IF(N4323="snížená",J4323,0)</f>
        <v>0</v>
      </c>
      <c r="BG4323" s="226">
        <f>IF(N4323="zákl. přenesená",J4323,0)</f>
        <v>0</v>
      </c>
      <c r="BH4323" s="226">
        <f>IF(N4323="sníž. přenesená",J4323,0)</f>
        <v>0</v>
      </c>
      <c r="BI4323" s="226">
        <f>IF(N4323="nulová",J4323,0)</f>
        <v>0</v>
      </c>
      <c r="BJ4323" s="18" t="s">
        <v>76</v>
      </c>
      <c r="BK4323" s="226">
        <f>ROUND(I4323*H4323,2)</f>
        <v>0</v>
      </c>
      <c r="BL4323" s="18" t="s">
        <v>295</v>
      </c>
      <c r="BM4323" s="225" t="s">
        <v>3599</v>
      </c>
    </row>
    <row r="4324" s="2" customFormat="1">
      <c r="A4324" s="39"/>
      <c r="B4324" s="40"/>
      <c r="C4324" s="41"/>
      <c r="D4324" s="227" t="s">
        <v>245</v>
      </c>
      <c r="E4324" s="41"/>
      <c r="F4324" s="228" t="s">
        <v>3598</v>
      </c>
      <c r="G4324" s="41"/>
      <c r="H4324" s="41"/>
      <c r="I4324" s="229"/>
      <c r="J4324" s="41"/>
      <c r="K4324" s="41"/>
      <c r="L4324" s="45"/>
      <c r="M4324" s="230"/>
      <c r="N4324" s="231"/>
      <c r="O4324" s="85"/>
      <c r="P4324" s="85"/>
      <c r="Q4324" s="85"/>
      <c r="R4324" s="85"/>
      <c r="S4324" s="85"/>
      <c r="T4324" s="86"/>
      <c r="U4324" s="39"/>
      <c r="V4324" s="39"/>
      <c r="W4324" s="39"/>
      <c r="X4324" s="39"/>
      <c r="Y4324" s="39"/>
      <c r="Z4324" s="39"/>
      <c r="AA4324" s="39"/>
      <c r="AB4324" s="39"/>
      <c r="AC4324" s="39"/>
      <c r="AD4324" s="39"/>
      <c r="AE4324" s="39"/>
      <c r="AT4324" s="18" t="s">
        <v>245</v>
      </c>
      <c r="AU4324" s="18" t="s">
        <v>78</v>
      </c>
    </row>
    <row r="4325" s="14" customFormat="1">
      <c r="A4325" s="14"/>
      <c r="B4325" s="244"/>
      <c r="C4325" s="245"/>
      <c r="D4325" s="227" t="s">
        <v>248</v>
      </c>
      <c r="E4325" s="245"/>
      <c r="F4325" s="247" t="s">
        <v>3600</v>
      </c>
      <c r="G4325" s="245"/>
      <c r="H4325" s="248">
        <v>225.20400000000001</v>
      </c>
      <c r="I4325" s="249"/>
      <c r="J4325" s="245"/>
      <c r="K4325" s="245"/>
      <c r="L4325" s="250"/>
      <c r="M4325" s="251"/>
      <c r="N4325" s="252"/>
      <c r="O4325" s="252"/>
      <c r="P4325" s="252"/>
      <c r="Q4325" s="252"/>
      <c r="R4325" s="252"/>
      <c r="S4325" s="252"/>
      <c r="T4325" s="253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4" t="s">
        <v>248</v>
      </c>
      <c r="AU4325" s="254" t="s">
        <v>78</v>
      </c>
      <c r="AV4325" s="14" t="s">
        <v>78</v>
      </c>
      <c r="AW4325" s="14" t="s">
        <v>4</v>
      </c>
      <c r="AX4325" s="14" t="s">
        <v>76</v>
      </c>
      <c r="AY4325" s="254" t="s">
        <v>238</v>
      </c>
    </row>
    <row r="4326" s="2" customFormat="1" ht="24.15" customHeight="1">
      <c r="A4326" s="39"/>
      <c r="B4326" s="40"/>
      <c r="C4326" s="214" t="s">
        <v>3601</v>
      </c>
      <c r="D4326" s="214" t="s">
        <v>240</v>
      </c>
      <c r="E4326" s="215" t="s">
        <v>3602</v>
      </c>
      <c r="F4326" s="216" t="s">
        <v>3603</v>
      </c>
      <c r="G4326" s="217" t="s">
        <v>112</v>
      </c>
      <c r="H4326" s="218">
        <v>2115.2620000000002</v>
      </c>
      <c r="I4326" s="219"/>
      <c r="J4326" s="220">
        <f>ROUND(I4326*H4326,2)</f>
        <v>0</v>
      </c>
      <c r="K4326" s="216" t="s">
        <v>243</v>
      </c>
      <c r="L4326" s="45"/>
      <c r="M4326" s="221" t="s">
        <v>19</v>
      </c>
      <c r="N4326" s="222" t="s">
        <v>40</v>
      </c>
      <c r="O4326" s="85"/>
      <c r="P4326" s="223">
        <f>O4326*H4326</f>
        <v>0</v>
      </c>
      <c r="Q4326" s="223">
        <v>0.00020000000000000001</v>
      </c>
      <c r="R4326" s="223">
        <f>Q4326*H4326</f>
        <v>0.42305240000000005</v>
      </c>
      <c r="S4326" s="223">
        <v>0</v>
      </c>
      <c r="T4326" s="224">
        <f>S4326*H4326</f>
        <v>0</v>
      </c>
      <c r="U4326" s="39"/>
      <c r="V4326" s="39"/>
      <c r="W4326" s="39"/>
      <c r="X4326" s="39"/>
      <c r="Y4326" s="39"/>
      <c r="Z4326" s="39"/>
      <c r="AA4326" s="39"/>
      <c r="AB4326" s="39"/>
      <c r="AC4326" s="39"/>
      <c r="AD4326" s="39"/>
      <c r="AE4326" s="39"/>
      <c r="AR4326" s="225" t="s">
        <v>295</v>
      </c>
      <c r="AT4326" s="225" t="s">
        <v>240</v>
      </c>
      <c r="AU4326" s="225" t="s">
        <v>78</v>
      </c>
      <c r="AY4326" s="18" t="s">
        <v>238</v>
      </c>
      <c r="BE4326" s="226">
        <f>IF(N4326="základní",J4326,0)</f>
        <v>0</v>
      </c>
      <c r="BF4326" s="226">
        <f>IF(N4326="snížená",J4326,0)</f>
        <v>0</v>
      </c>
      <c r="BG4326" s="226">
        <f>IF(N4326="zákl. přenesená",J4326,0)</f>
        <v>0</v>
      </c>
      <c r="BH4326" s="226">
        <f>IF(N4326="sníž. přenesená",J4326,0)</f>
        <v>0</v>
      </c>
      <c r="BI4326" s="226">
        <f>IF(N4326="nulová",J4326,0)</f>
        <v>0</v>
      </c>
      <c r="BJ4326" s="18" t="s">
        <v>76</v>
      </c>
      <c r="BK4326" s="226">
        <f>ROUND(I4326*H4326,2)</f>
        <v>0</v>
      </c>
      <c r="BL4326" s="18" t="s">
        <v>295</v>
      </c>
      <c r="BM4326" s="225" t="s">
        <v>3604</v>
      </c>
    </row>
    <row r="4327" s="2" customFormat="1">
      <c r="A4327" s="39"/>
      <c r="B4327" s="40"/>
      <c r="C4327" s="41"/>
      <c r="D4327" s="227" t="s">
        <v>245</v>
      </c>
      <c r="E4327" s="41"/>
      <c r="F4327" s="228" t="s">
        <v>3603</v>
      </c>
      <c r="G4327" s="41"/>
      <c r="H4327" s="41"/>
      <c r="I4327" s="229"/>
      <c r="J4327" s="41"/>
      <c r="K4327" s="41"/>
      <c r="L4327" s="45"/>
      <c r="M4327" s="230"/>
      <c r="N4327" s="231"/>
      <c r="O4327" s="85"/>
      <c r="P4327" s="85"/>
      <c r="Q4327" s="85"/>
      <c r="R4327" s="85"/>
      <c r="S4327" s="85"/>
      <c r="T4327" s="86"/>
      <c r="U4327" s="39"/>
      <c r="V4327" s="39"/>
      <c r="W4327" s="39"/>
      <c r="X4327" s="39"/>
      <c r="Y4327" s="39"/>
      <c r="Z4327" s="39"/>
      <c r="AA4327" s="39"/>
      <c r="AB4327" s="39"/>
      <c r="AC4327" s="39"/>
      <c r="AD4327" s="39"/>
      <c r="AE4327" s="39"/>
      <c r="AT4327" s="18" t="s">
        <v>245</v>
      </c>
      <c r="AU4327" s="18" t="s">
        <v>78</v>
      </c>
    </row>
    <row r="4328" s="2" customFormat="1">
      <c r="A4328" s="39"/>
      <c r="B4328" s="40"/>
      <c r="C4328" s="41"/>
      <c r="D4328" s="232" t="s">
        <v>246</v>
      </c>
      <c r="E4328" s="41"/>
      <c r="F4328" s="233" t="s">
        <v>3605</v>
      </c>
      <c r="G4328" s="41"/>
      <c r="H4328" s="41"/>
      <c r="I4328" s="229"/>
      <c r="J4328" s="41"/>
      <c r="K4328" s="41"/>
      <c r="L4328" s="45"/>
      <c r="M4328" s="230"/>
      <c r="N4328" s="231"/>
      <c r="O4328" s="85"/>
      <c r="P4328" s="85"/>
      <c r="Q4328" s="85"/>
      <c r="R4328" s="85"/>
      <c r="S4328" s="85"/>
      <c r="T4328" s="86"/>
      <c r="U4328" s="39"/>
      <c r="V4328" s="39"/>
      <c r="W4328" s="39"/>
      <c r="X4328" s="39"/>
      <c r="Y4328" s="39"/>
      <c r="Z4328" s="39"/>
      <c r="AA4328" s="39"/>
      <c r="AB4328" s="39"/>
      <c r="AC4328" s="39"/>
      <c r="AD4328" s="39"/>
      <c r="AE4328" s="39"/>
      <c r="AT4328" s="18" t="s">
        <v>246</v>
      </c>
      <c r="AU4328" s="18" t="s">
        <v>78</v>
      </c>
    </row>
    <row r="4329" s="13" customFormat="1">
      <c r="A4329" s="13"/>
      <c r="B4329" s="234"/>
      <c r="C4329" s="235"/>
      <c r="D4329" s="227" t="s">
        <v>248</v>
      </c>
      <c r="E4329" s="236" t="s">
        <v>19</v>
      </c>
      <c r="F4329" s="237" t="s">
        <v>321</v>
      </c>
      <c r="G4329" s="235"/>
      <c r="H4329" s="236" t="s">
        <v>19</v>
      </c>
      <c r="I4329" s="238"/>
      <c r="J4329" s="235"/>
      <c r="K4329" s="235"/>
      <c r="L4329" s="239"/>
      <c r="M4329" s="240"/>
      <c r="N4329" s="241"/>
      <c r="O4329" s="241"/>
      <c r="P4329" s="241"/>
      <c r="Q4329" s="241"/>
      <c r="R4329" s="241"/>
      <c r="S4329" s="241"/>
      <c r="T4329" s="242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3" t="s">
        <v>248</v>
      </c>
      <c r="AU4329" s="243" t="s">
        <v>78</v>
      </c>
      <c r="AV4329" s="13" t="s">
        <v>76</v>
      </c>
      <c r="AW4329" s="13" t="s">
        <v>32</v>
      </c>
      <c r="AX4329" s="13" t="s">
        <v>69</v>
      </c>
      <c r="AY4329" s="243" t="s">
        <v>238</v>
      </c>
    </row>
    <row r="4330" s="14" customFormat="1">
      <c r="A4330" s="14"/>
      <c r="B4330" s="244"/>
      <c r="C4330" s="245"/>
      <c r="D4330" s="227" t="s">
        <v>248</v>
      </c>
      <c r="E4330" s="246" t="s">
        <v>19</v>
      </c>
      <c r="F4330" s="247" t="s">
        <v>136</v>
      </c>
      <c r="G4330" s="245"/>
      <c r="H4330" s="248">
        <v>2115.2620000000002</v>
      </c>
      <c r="I4330" s="249"/>
      <c r="J4330" s="245"/>
      <c r="K4330" s="245"/>
      <c r="L4330" s="250"/>
      <c r="M4330" s="251"/>
      <c r="N4330" s="252"/>
      <c r="O4330" s="252"/>
      <c r="P4330" s="252"/>
      <c r="Q4330" s="252"/>
      <c r="R4330" s="252"/>
      <c r="S4330" s="252"/>
      <c r="T4330" s="253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4" t="s">
        <v>248</v>
      </c>
      <c r="AU4330" s="254" t="s">
        <v>78</v>
      </c>
      <c r="AV4330" s="14" t="s">
        <v>78</v>
      </c>
      <c r="AW4330" s="14" t="s">
        <v>32</v>
      </c>
      <c r="AX4330" s="14" t="s">
        <v>69</v>
      </c>
      <c r="AY4330" s="254" t="s">
        <v>238</v>
      </c>
    </row>
    <row r="4331" s="15" customFormat="1">
      <c r="A4331" s="15"/>
      <c r="B4331" s="255"/>
      <c r="C4331" s="256"/>
      <c r="D4331" s="227" t="s">
        <v>248</v>
      </c>
      <c r="E4331" s="257" t="s">
        <v>19</v>
      </c>
      <c r="F4331" s="258" t="s">
        <v>253</v>
      </c>
      <c r="G4331" s="256"/>
      <c r="H4331" s="259">
        <v>2115.2620000000002</v>
      </c>
      <c r="I4331" s="260"/>
      <c r="J4331" s="256"/>
      <c r="K4331" s="256"/>
      <c r="L4331" s="261"/>
      <c r="M4331" s="262"/>
      <c r="N4331" s="263"/>
      <c r="O4331" s="263"/>
      <c r="P4331" s="263"/>
      <c r="Q4331" s="263"/>
      <c r="R4331" s="263"/>
      <c r="S4331" s="263"/>
      <c r="T4331" s="264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T4331" s="265" t="s">
        <v>248</v>
      </c>
      <c r="AU4331" s="265" t="s">
        <v>78</v>
      </c>
      <c r="AV4331" s="15" t="s">
        <v>244</v>
      </c>
      <c r="AW4331" s="15" t="s">
        <v>32</v>
      </c>
      <c r="AX4331" s="15" t="s">
        <v>76</v>
      </c>
      <c r="AY4331" s="265" t="s">
        <v>238</v>
      </c>
    </row>
    <row r="4332" s="2" customFormat="1" ht="24.15" customHeight="1">
      <c r="A4332" s="39"/>
      <c r="B4332" s="40"/>
      <c r="C4332" s="214" t="s">
        <v>2873</v>
      </c>
      <c r="D4332" s="214" t="s">
        <v>240</v>
      </c>
      <c r="E4332" s="215" t="s">
        <v>3606</v>
      </c>
      <c r="F4332" s="216" t="s">
        <v>3607</v>
      </c>
      <c r="G4332" s="217" t="s">
        <v>112</v>
      </c>
      <c r="H4332" s="218">
        <v>2115.2620000000002</v>
      </c>
      <c r="I4332" s="219"/>
      <c r="J4332" s="220">
        <f>ROUND(I4332*H4332,2)</f>
        <v>0</v>
      </c>
      <c r="K4332" s="216" t="s">
        <v>243</v>
      </c>
      <c r="L4332" s="45"/>
      <c r="M4332" s="221" t="s">
        <v>19</v>
      </c>
      <c r="N4332" s="222" t="s">
        <v>40</v>
      </c>
      <c r="O4332" s="85"/>
      <c r="P4332" s="223">
        <f>O4332*H4332</f>
        <v>0</v>
      </c>
      <c r="Q4332" s="223">
        <v>0.00029</v>
      </c>
      <c r="R4332" s="223">
        <f>Q4332*H4332</f>
        <v>0.61342598000000004</v>
      </c>
      <c r="S4332" s="223">
        <v>0</v>
      </c>
      <c r="T4332" s="224">
        <f>S4332*H4332</f>
        <v>0</v>
      </c>
      <c r="U4332" s="39"/>
      <c r="V4332" s="39"/>
      <c r="W4332" s="39"/>
      <c r="X4332" s="39"/>
      <c r="Y4332" s="39"/>
      <c r="Z4332" s="39"/>
      <c r="AA4332" s="39"/>
      <c r="AB4332" s="39"/>
      <c r="AC4332" s="39"/>
      <c r="AD4332" s="39"/>
      <c r="AE4332" s="39"/>
      <c r="AR4332" s="225" t="s">
        <v>295</v>
      </c>
      <c r="AT4332" s="225" t="s">
        <v>240</v>
      </c>
      <c r="AU4332" s="225" t="s">
        <v>78</v>
      </c>
      <c r="AY4332" s="18" t="s">
        <v>238</v>
      </c>
      <c r="BE4332" s="226">
        <f>IF(N4332="základní",J4332,0)</f>
        <v>0</v>
      </c>
      <c r="BF4332" s="226">
        <f>IF(N4332="snížená",J4332,0)</f>
        <v>0</v>
      </c>
      <c r="BG4332" s="226">
        <f>IF(N4332="zákl. přenesená",J4332,0)</f>
        <v>0</v>
      </c>
      <c r="BH4332" s="226">
        <f>IF(N4332="sníž. přenesená",J4332,0)</f>
        <v>0</v>
      </c>
      <c r="BI4332" s="226">
        <f>IF(N4332="nulová",J4332,0)</f>
        <v>0</v>
      </c>
      <c r="BJ4332" s="18" t="s">
        <v>76</v>
      </c>
      <c r="BK4332" s="226">
        <f>ROUND(I4332*H4332,2)</f>
        <v>0</v>
      </c>
      <c r="BL4332" s="18" t="s">
        <v>295</v>
      </c>
      <c r="BM4332" s="225" t="s">
        <v>3608</v>
      </c>
    </row>
    <row r="4333" s="2" customFormat="1">
      <c r="A4333" s="39"/>
      <c r="B4333" s="40"/>
      <c r="C4333" s="41"/>
      <c r="D4333" s="227" t="s">
        <v>245</v>
      </c>
      <c r="E4333" s="41"/>
      <c r="F4333" s="228" t="s">
        <v>3607</v>
      </c>
      <c r="G4333" s="41"/>
      <c r="H4333" s="41"/>
      <c r="I4333" s="229"/>
      <c r="J4333" s="41"/>
      <c r="K4333" s="41"/>
      <c r="L4333" s="45"/>
      <c r="M4333" s="230"/>
      <c r="N4333" s="231"/>
      <c r="O4333" s="85"/>
      <c r="P4333" s="85"/>
      <c r="Q4333" s="85"/>
      <c r="R4333" s="85"/>
      <c r="S4333" s="85"/>
      <c r="T4333" s="86"/>
      <c r="U4333" s="39"/>
      <c r="V4333" s="39"/>
      <c r="W4333" s="39"/>
      <c r="X4333" s="39"/>
      <c r="Y4333" s="39"/>
      <c r="Z4333" s="39"/>
      <c r="AA4333" s="39"/>
      <c r="AB4333" s="39"/>
      <c r="AC4333" s="39"/>
      <c r="AD4333" s="39"/>
      <c r="AE4333" s="39"/>
      <c r="AT4333" s="18" t="s">
        <v>245</v>
      </c>
      <c r="AU4333" s="18" t="s">
        <v>78</v>
      </c>
    </row>
    <row r="4334" s="2" customFormat="1">
      <c r="A4334" s="39"/>
      <c r="B4334" s="40"/>
      <c r="C4334" s="41"/>
      <c r="D4334" s="232" t="s">
        <v>246</v>
      </c>
      <c r="E4334" s="41"/>
      <c r="F4334" s="233" t="s">
        <v>3609</v>
      </c>
      <c r="G4334" s="41"/>
      <c r="H4334" s="41"/>
      <c r="I4334" s="229"/>
      <c r="J4334" s="41"/>
      <c r="K4334" s="41"/>
      <c r="L4334" s="45"/>
      <c r="M4334" s="230"/>
      <c r="N4334" s="231"/>
      <c r="O4334" s="85"/>
      <c r="P4334" s="85"/>
      <c r="Q4334" s="85"/>
      <c r="R4334" s="85"/>
      <c r="S4334" s="85"/>
      <c r="T4334" s="86"/>
      <c r="U4334" s="39"/>
      <c r="V4334" s="39"/>
      <c r="W4334" s="39"/>
      <c r="X4334" s="39"/>
      <c r="Y4334" s="39"/>
      <c r="Z4334" s="39"/>
      <c r="AA4334" s="39"/>
      <c r="AB4334" s="39"/>
      <c r="AC4334" s="39"/>
      <c r="AD4334" s="39"/>
      <c r="AE4334" s="39"/>
      <c r="AT4334" s="18" t="s">
        <v>246</v>
      </c>
      <c r="AU4334" s="18" t="s">
        <v>78</v>
      </c>
    </row>
    <row r="4335" s="13" customFormat="1">
      <c r="A4335" s="13"/>
      <c r="B4335" s="234"/>
      <c r="C4335" s="235"/>
      <c r="D4335" s="227" t="s">
        <v>248</v>
      </c>
      <c r="E4335" s="236" t="s">
        <v>19</v>
      </c>
      <c r="F4335" s="237" t="s">
        <v>321</v>
      </c>
      <c r="G4335" s="235"/>
      <c r="H4335" s="236" t="s">
        <v>19</v>
      </c>
      <c r="I4335" s="238"/>
      <c r="J4335" s="235"/>
      <c r="K4335" s="235"/>
      <c r="L4335" s="239"/>
      <c r="M4335" s="240"/>
      <c r="N4335" s="241"/>
      <c r="O4335" s="241"/>
      <c r="P4335" s="241"/>
      <c r="Q4335" s="241"/>
      <c r="R4335" s="241"/>
      <c r="S4335" s="241"/>
      <c r="T4335" s="242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3" t="s">
        <v>248</v>
      </c>
      <c r="AU4335" s="243" t="s">
        <v>78</v>
      </c>
      <c r="AV4335" s="13" t="s">
        <v>76</v>
      </c>
      <c r="AW4335" s="13" t="s">
        <v>32</v>
      </c>
      <c r="AX4335" s="13" t="s">
        <v>69</v>
      </c>
      <c r="AY4335" s="243" t="s">
        <v>238</v>
      </c>
    </row>
    <row r="4336" s="14" customFormat="1">
      <c r="A4336" s="14"/>
      <c r="B4336" s="244"/>
      <c r="C4336" s="245"/>
      <c r="D4336" s="227" t="s">
        <v>248</v>
      </c>
      <c r="E4336" s="246" t="s">
        <v>19</v>
      </c>
      <c r="F4336" s="247" t="s">
        <v>136</v>
      </c>
      <c r="G4336" s="245"/>
      <c r="H4336" s="248">
        <v>2115.2620000000002</v>
      </c>
      <c r="I4336" s="249"/>
      <c r="J4336" s="245"/>
      <c r="K4336" s="245"/>
      <c r="L4336" s="250"/>
      <c r="M4336" s="251"/>
      <c r="N4336" s="252"/>
      <c r="O4336" s="252"/>
      <c r="P4336" s="252"/>
      <c r="Q4336" s="252"/>
      <c r="R4336" s="252"/>
      <c r="S4336" s="252"/>
      <c r="T4336" s="253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4" t="s">
        <v>248</v>
      </c>
      <c r="AU4336" s="254" t="s">
        <v>78</v>
      </c>
      <c r="AV4336" s="14" t="s">
        <v>78</v>
      </c>
      <c r="AW4336" s="14" t="s">
        <v>32</v>
      </c>
      <c r="AX4336" s="14" t="s">
        <v>69</v>
      </c>
      <c r="AY4336" s="254" t="s">
        <v>238</v>
      </c>
    </row>
    <row r="4337" s="15" customFormat="1">
      <c r="A4337" s="15"/>
      <c r="B4337" s="255"/>
      <c r="C4337" s="256"/>
      <c r="D4337" s="227" t="s">
        <v>248</v>
      </c>
      <c r="E4337" s="257" t="s">
        <v>19</v>
      </c>
      <c r="F4337" s="258" t="s">
        <v>253</v>
      </c>
      <c r="G4337" s="256"/>
      <c r="H4337" s="259">
        <v>2115.2620000000002</v>
      </c>
      <c r="I4337" s="260"/>
      <c r="J4337" s="256"/>
      <c r="K4337" s="256"/>
      <c r="L4337" s="261"/>
      <c r="M4337" s="262"/>
      <c r="N4337" s="263"/>
      <c r="O4337" s="263"/>
      <c r="P4337" s="263"/>
      <c r="Q4337" s="263"/>
      <c r="R4337" s="263"/>
      <c r="S4337" s="263"/>
      <c r="T4337" s="264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5"/>
      <c r="AE4337" s="15"/>
      <c r="AT4337" s="265" t="s">
        <v>248</v>
      </c>
      <c r="AU4337" s="265" t="s">
        <v>78</v>
      </c>
      <c r="AV4337" s="15" t="s">
        <v>244</v>
      </c>
      <c r="AW4337" s="15" t="s">
        <v>32</v>
      </c>
      <c r="AX4337" s="15" t="s">
        <v>76</v>
      </c>
      <c r="AY4337" s="265" t="s">
        <v>238</v>
      </c>
    </row>
    <row r="4338" s="12" customFormat="1" ht="22.8" customHeight="1">
      <c r="A4338" s="12"/>
      <c r="B4338" s="198"/>
      <c r="C4338" s="199"/>
      <c r="D4338" s="200" t="s">
        <v>68</v>
      </c>
      <c r="E4338" s="212" t="s">
        <v>3610</v>
      </c>
      <c r="F4338" s="212" t="s">
        <v>3611</v>
      </c>
      <c r="G4338" s="199"/>
      <c r="H4338" s="199"/>
      <c r="I4338" s="202"/>
      <c r="J4338" s="213">
        <f>BK4338</f>
        <v>0</v>
      </c>
      <c r="K4338" s="199"/>
      <c r="L4338" s="204"/>
      <c r="M4338" s="205"/>
      <c r="N4338" s="206"/>
      <c r="O4338" s="206"/>
      <c r="P4338" s="207">
        <f>SUM(P4339:P4350)</f>
        <v>0</v>
      </c>
      <c r="Q4338" s="206"/>
      <c r="R4338" s="207">
        <f>SUM(R4339:R4350)</f>
        <v>2.3199999999999998</v>
      </c>
      <c r="S4338" s="206"/>
      <c r="T4338" s="208">
        <f>SUM(T4339:T4350)</f>
        <v>0</v>
      </c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R4338" s="209" t="s">
        <v>78</v>
      </c>
      <c r="AT4338" s="210" t="s">
        <v>68</v>
      </c>
      <c r="AU4338" s="210" t="s">
        <v>76</v>
      </c>
      <c r="AY4338" s="209" t="s">
        <v>238</v>
      </c>
      <c r="BK4338" s="211">
        <f>SUM(BK4339:BK4350)</f>
        <v>0</v>
      </c>
    </row>
    <row r="4339" s="2" customFormat="1" ht="66.75" customHeight="1">
      <c r="A4339" s="39"/>
      <c r="B4339" s="40"/>
      <c r="C4339" s="214" t="s">
        <v>3612</v>
      </c>
      <c r="D4339" s="214" t="s">
        <v>240</v>
      </c>
      <c r="E4339" s="215" t="s">
        <v>3613</v>
      </c>
      <c r="F4339" s="216" t="s">
        <v>3614</v>
      </c>
      <c r="G4339" s="217" t="s">
        <v>1253</v>
      </c>
      <c r="H4339" s="218">
        <v>2</v>
      </c>
      <c r="I4339" s="219"/>
      <c r="J4339" s="220">
        <f>ROUND(I4339*H4339,2)</f>
        <v>0</v>
      </c>
      <c r="K4339" s="216" t="s">
        <v>581</v>
      </c>
      <c r="L4339" s="45"/>
      <c r="M4339" s="221" t="s">
        <v>19</v>
      </c>
      <c r="N4339" s="222" t="s">
        <v>40</v>
      </c>
      <c r="O4339" s="85"/>
      <c r="P4339" s="223">
        <f>O4339*H4339</f>
        <v>0</v>
      </c>
      <c r="Q4339" s="223">
        <v>0.14999999999999999</v>
      </c>
      <c r="R4339" s="223">
        <f>Q4339*H4339</f>
        <v>0.29999999999999999</v>
      </c>
      <c r="S4339" s="223">
        <v>0</v>
      </c>
      <c r="T4339" s="224">
        <f>S4339*H4339</f>
        <v>0</v>
      </c>
      <c r="U4339" s="39"/>
      <c r="V4339" s="39"/>
      <c r="W4339" s="39"/>
      <c r="X4339" s="39"/>
      <c r="Y4339" s="39"/>
      <c r="Z4339" s="39"/>
      <c r="AA4339" s="39"/>
      <c r="AB4339" s="39"/>
      <c r="AC4339" s="39"/>
      <c r="AD4339" s="39"/>
      <c r="AE4339" s="39"/>
      <c r="AR4339" s="225" t="s">
        <v>295</v>
      </c>
      <c r="AT4339" s="225" t="s">
        <v>240</v>
      </c>
      <c r="AU4339" s="225" t="s">
        <v>78</v>
      </c>
      <c r="AY4339" s="18" t="s">
        <v>238</v>
      </c>
      <c r="BE4339" s="226">
        <f>IF(N4339="základní",J4339,0)</f>
        <v>0</v>
      </c>
      <c r="BF4339" s="226">
        <f>IF(N4339="snížená",J4339,0)</f>
        <v>0</v>
      </c>
      <c r="BG4339" s="226">
        <f>IF(N4339="zákl. přenesená",J4339,0)</f>
        <v>0</v>
      </c>
      <c r="BH4339" s="226">
        <f>IF(N4339="sníž. přenesená",J4339,0)</f>
        <v>0</v>
      </c>
      <c r="BI4339" s="226">
        <f>IF(N4339="nulová",J4339,0)</f>
        <v>0</v>
      </c>
      <c r="BJ4339" s="18" t="s">
        <v>76</v>
      </c>
      <c r="BK4339" s="226">
        <f>ROUND(I4339*H4339,2)</f>
        <v>0</v>
      </c>
      <c r="BL4339" s="18" t="s">
        <v>295</v>
      </c>
      <c r="BM4339" s="225" t="s">
        <v>3615</v>
      </c>
    </row>
    <row r="4340" s="2" customFormat="1">
      <c r="A4340" s="39"/>
      <c r="B4340" s="40"/>
      <c r="C4340" s="41"/>
      <c r="D4340" s="227" t="s">
        <v>245</v>
      </c>
      <c r="E4340" s="41"/>
      <c r="F4340" s="228" t="s">
        <v>3614</v>
      </c>
      <c r="G4340" s="41"/>
      <c r="H4340" s="41"/>
      <c r="I4340" s="229"/>
      <c r="J4340" s="41"/>
      <c r="K4340" s="41"/>
      <c r="L4340" s="45"/>
      <c r="M4340" s="230"/>
      <c r="N4340" s="231"/>
      <c r="O4340" s="85"/>
      <c r="P4340" s="85"/>
      <c r="Q4340" s="85"/>
      <c r="R4340" s="85"/>
      <c r="S4340" s="85"/>
      <c r="T4340" s="86"/>
      <c r="U4340" s="39"/>
      <c r="V4340" s="39"/>
      <c r="W4340" s="39"/>
      <c r="X4340" s="39"/>
      <c r="Y4340" s="39"/>
      <c r="Z4340" s="39"/>
      <c r="AA4340" s="39"/>
      <c r="AB4340" s="39"/>
      <c r="AC4340" s="39"/>
      <c r="AD4340" s="39"/>
      <c r="AE4340" s="39"/>
      <c r="AT4340" s="18" t="s">
        <v>245</v>
      </c>
      <c r="AU4340" s="18" t="s">
        <v>78</v>
      </c>
    </row>
    <row r="4341" s="2" customFormat="1" ht="66.75" customHeight="1">
      <c r="A4341" s="39"/>
      <c r="B4341" s="40"/>
      <c r="C4341" s="214" t="s">
        <v>2878</v>
      </c>
      <c r="D4341" s="214" t="s">
        <v>240</v>
      </c>
      <c r="E4341" s="215" t="s">
        <v>3616</v>
      </c>
      <c r="F4341" s="216" t="s">
        <v>3617</v>
      </c>
      <c r="G4341" s="217" t="s">
        <v>1253</v>
      </c>
      <c r="H4341" s="218">
        <v>4</v>
      </c>
      <c r="I4341" s="219"/>
      <c r="J4341" s="220">
        <f>ROUND(I4341*H4341,2)</f>
        <v>0</v>
      </c>
      <c r="K4341" s="216" t="s">
        <v>581</v>
      </c>
      <c r="L4341" s="45"/>
      <c r="M4341" s="221" t="s">
        <v>19</v>
      </c>
      <c r="N4341" s="222" t="s">
        <v>40</v>
      </c>
      <c r="O4341" s="85"/>
      <c r="P4341" s="223">
        <f>O4341*H4341</f>
        <v>0</v>
      </c>
      <c r="Q4341" s="223">
        <v>0.47999999999999998</v>
      </c>
      <c r="R4341" s="223">
        <f>Q4341*H4341</f>
        <v>1.9199999999999999</v>
      </c>
      <c r="S4341" s="223">
        <v>0</v>
      </c>
      <c r="T4341" s="224">
        <f>S4341*H4341</f>
        <v>0</v>
      </c>
      <c r="U4341" s="39"/>
      <c r="V4341" s="39"/>
      <c r="W4341" s="39"/>
      <c r="X4341" s="39"/>
      <c r="Y4341" s="39"/>
      <c r="Z4341" s="39"/>
      <c r="AA4341" s="39"/>
      <c r="AB4341" s="39"/>
      <c r="AC4341" s="39"/>
      <c r="AD4341" s="39"/>
      <c r="AE4341" s="39"/>
      <c r="AR4341" s="225" t="s">
        <v>295</v>
      </c>
      <c r="AT4341" s="225" t="s">
        <v>240</v>
      </c>
      <c r="AU4341" s="225" t="s">
        <v>78</v>
      </c>
      <c r="AY4341" s="18" t="s">
        <v>238</v>
      </c>
      <c r="BE4341" s="226">
        <f>IF(N4341="základní",J4341,0)</f>
        <v>0</v>
      </c>
      <c r="BF4341" s="226">
        <f>IF(N4341="snížená",J4341,0)</f>
        <v>0</v>
      </c>
      <c r="BG4341" s="226">
        <f>IF(N4341="zákl. přenesená",J4341,0)</f>
        <v>0</v>
      </c>
      <c r="BH4341" s="226">
        <f>IF(N4341="sníž. přenesená",J4341,0)</f>
        <v>0</v>
      </c>
      <c r="BI4341" s="226">
        <f>IF(N4341="nulová",J4341,0)</f>
        <v>0</v>
      </c>
      <c r="BJ4341" s="18" t="s">
        <v>76</v>
      </c>
      <c r="BK4341" s="226">
        <f>ROUND(I4341*H4341,2)</f>
        <v>0</v>
      </c>
      <c r="BL4341" s="18" t="s">
        <v>295</v>
      </c>
      <c r="BM4341" s="225" t="s">
        <v>3618</v>
      </c>
    </row>
    <row r="4342" s="2" customFormat="1">
      <c r="A4342" s="39"/>
      <c r="B4342" s="40"/>
      <c r="C4342" s="41"/>
      <c r="D4342" s="227" t="s">
        <v>245</v>
      </c>
      <c r="E4342" s="41"/>
      <c r="F4342" s="228" t="s">
        <v>3617</v>
      </c>
      <c r="G4342" s="41"/>
      <c r="H4342" s="41"/>
      <c r="I4342" s="229"/>
      <c r="J4342" s="41"/>
      <c r="K4342" s="41"/>
      <c r="L4342" s="45"/>
      <c r="M4342" s="230"/>
      <c r="N4342" s="231"/>
      <c r="O4342" s="85"/>
      <c r="P4342" s="85"/>
      <c r="Q4342" s="85"/>
      <c r="R4342" s="85"/>
      <c r="S4342" s="85"/>
      <c r="T4342" s="86"/>
      <c r="U4342" s="39"/>
      <c r="V4342" s="39"/>
      <c r="W4342" s="39"/>
      <c r="X4342" s="39"/>
      <c r="Y4342" s="39"/>
      <c r="Z4342" s="39"/>
      <c r="AA4342" s="39"/>
      <c r="AB4342" s="39"/>
      <c r="AC4342" s="39"/>
      <c r="AD4342" s="39"/>
      <c r="AE4342" s="39"/>
      <c r="AT4342" s="18" t="s">
        <v>245</v>
      </c>
      <c r="AU4342" s="18" t="s">
        <v>78</v>
      </c>
    </row>
    <row r="4343" s="2" customFormat="1" ht="66.75" customHeight="1">
      <c r="A4343" s="39"/>
      <c r="B4343" s="40"/>
      <c r="C4343" s="214" t="s">
        <v>3619</v>
      </c>
      <c r="D4343" s="214" t="s">
        <v>240</v>
      </c>
      <c r="E4343" s="215" t="s">
        <v>3620</v>
      </c>
      <c r="F4343" s="216" t="s">
        <v>3621</v>
      </c>
      <c r="G4343" s="217" t="s">
        <v>1253</v>
      </c>
      <c r="H4343" s="218">
        <v>1</v>
      </c>
      <c r="I4343" s="219"/>
      <c r="J4343" s="220">
        <f>ROUND(I4343*H4343,2)</f>
        <v>0</v>
      </c>
      <c r="K4343" s="216" t="s">
        <v>581</v>
      </c>
      <c r="L4343" s="45"/>
      <c r="M4343" s="221" t="s">
        <v>19</v>
      </c>
      <c r="N4343" s="222" t="s">
        <v>40</v>
      </c>
      <c r="O4343" s="85"/>
      <c r="P4343" s="223">
        <f>O4343*H4343</f>
        <v>0</v>
      </c>
      <c r="Q4343" s="223">
        <v>0.10000000000000001</v>
      </c>
      <c r="R4343" s="223">
        <f>Q4343*H4343</f>
        <v>0.10000000000000001</v>
      </c>
      <c r="S4343" s="223">
        <v>0</v>
      </c>
      <c r="T4343" s="224">
        <f>S4343*H4343</f>
        <v>0</v>
      </c>
      <c r="U4343" s="39"/>
      <c r="V4343" s="39"/>
      <c r="W4343" s="39"/>
      <c r="X4343" s="39"/>
      <c r="Y4343" s="39"/>
      <c r="Z4343" s="39"/>
      <c r="AA4343" s="39"/>
      <c r="AB4343" s="39"/>
      <c r="AC4343" s="39"/>
      <c r="AD4343" s="39"/>
      <c r="AE4343" s="39"/>
      <c r="AR4343" s="225" t="s">
        <v>295</v>
      </c>
      <c r="AT4343" s="225" t="s">
        <v>240</v>
      </c>
      <c r="AU4343" s="225" t="s">
        <v>78</v>
      </c>
      <c r="AY4343" s="18" t="s">
        <v>238</v>
      </c>
      <c r="BE4343" s="226">
        <f>IF(N4343="základní",J4343,0)</f>
        <v>0</v>
      </c>
      <c r="BF4343" s="226">
        <f>IF(N4343="snížená",J4343,0)</f>
        <v>0</v>
      </c>
      <c r="BG4343" s="226">
        <f>IF(N4343="zákl. přenesená",J4343,0)</f>
        <v>0</v>
      </c>
      <c r="BH4343" s="226">
        <f>IF(N4343="sníž. přenesená",J4343,0)</f>
        <v>0</v>
      </c>
      <c r="BI4343" s="226">
        <f>IF(N4343="nulová",J4343,0)</f>
        <v>0</v>
      </c>
      <c r="BJ4343" s="18" t="s">
        <v>76</v>
      </c>
      <c r="BK4343" s="226">
        <f>ROUND(I4343*H4343,2)</f>
        <v>0</v>
      </c>
      <c r="BL4343" s="18" t="s">
        <v>295</v>
      </c>
      <c r="BM4343" s="225" t="s">
        <v>3622</v>
      </c>
    </row>
    <row r="4344" s="2" customFormat="1">
      <c r="A4344" s="39"/>
      <c r="B4344" s="40"/>
      <c r="C4344" s="41"/>
      <c r="D4344" s="227" t="s">
        <v>245</v>
      </c>
      <c r="E4344" s="41"/>
      <c r="F4344" s="228" t="s">
        <v>3621</v>
      </c>
      <c r="G4344" s="41"/>
      <c r="H4344" s="41"/>
      <c r="I4344" s="229"/>
      <c r="J4344" s="41"/>
      <c r="K4344" s="41"/>
      <c r="L4344" s="45"/>
      <c r="M4344" s="230"/>
      <c r="N4344" s="231"/>
      <c r="O4344" s="85"/>
      <c r="P4344" s="85"/>
      <c r="Q4344" s="85"/>
      <c r="R4344" s="85"/>
      <c r="S4344" s="85"/>
      <c r="T4344" s="86"/>
      <c r="U4344" s="39"/>
      <c r="V4344" s="39"/>
      <c r="W4344" s="39"/>
      <c r="X4344" s="39"/>
      <c r="Y4344" s="39"/>
      <c r="Z4344" s="39"/>
      <c r="AA4344" s="39"/>
      <c r="AB4344" s="39"/>
      <c r="AC4344" s="39"/>
      <c r="AD4344" s="39"/>
      <c r="AE4344" s="39"/>
      <c r="AT4344" s="18" t="s">
        <v>245</v>
      </c>
      <c r="AU4344" s="18" t="s">
        <v>78</v>
      </c>
    </row>
    <row r="4345" s="2" customFormat="1" ht="24.15" customHeight="1">
      <c r="A4345" s="39"/>
      <c r="B4345" s="40"/>
      <c r="C4345" s="214" t="s">
        <v>2883</v>
      </c>
      <c r="D4345" s="214" t="s">
        <v>240</v>
      </c>
      <c r="E4345" s="215" t="s">
        <v>3623</v>
      </c>
      <c r="F4345" s="216" t="s">
        <v>3624</v>
      </c>
      <c r="G4345" s="217" t="s">
        <v>384</v>
      </c>
      <c r="H4345" s="218">
        <v>2.3199999999999998</v>
      </c>
      <c r="I4345" s="219"/>
      <c r="J4345" s="220">
        <f>ROUND(I4345*H4345,2)</f>
        <v>0</v>
      </c>
      <c r="K4345" s="216" t="s">
        <v>243</v>
      </c>
      <c r="L4345" s="45"/>
      <c r="M4345" s="221" t="s">
        <v>19</v>
      </c>
      <c r="N4345" s="222" t="s">
        <v>40</v>
      </c>
      <c r="O4345" s="85"/>
      <c r="P4345" s="223">
        <f>O4345*H4345</f>
        <v>0</v>
      </c>
      <c r="Q4345" s="223">
        <v>0</v>
      </c>
      <c r="R4345" s="223">
        <f>Q4345*H4345</f>
        <v>0</v>
      </c>
      <c r="S4345" s="223">
        <v>0</v>
      </c>
      <c r="T4345" s="224">
        <f>S4345*H4345</f>
        <v>0</v>
      </c>
      <c r="U4345" s="39"/>
      <c r="V4345" s="39"/>
      <c r="W4345" s="39"/>
      <c r="X4345" s="39"/>
      <c r="Y4345" s="39"/>
      <c r="Z4345" s="39"/>
      <c r="AA4345" s="39"/>
      <c r="AB4345" s="39"/>
      <c r="AC4345" s="39"/>
      <c r="AD4345" s="39"/>
      <c r="AE4345" s="39"/>
      <c r="AR4345" s="225" t="s">
        <v>295</v>
      </c>
      <c r="AT4345" s="225" t="s">
        <v>240</v>
      </c>
      <c r="AU4345" s="225" t="s">
        <v>78</v>
      </c>
      <c r="AY4345" s="18" t="s">
        <v>238</v>
      </c>
      <c r="BE4345" s="226">
        <f>IF(N4345="základní",J4345,0)</f>
        <v>0</v>
      </c>
      <c r="BF4345" s="226">
        <f>IF(N4345="snížená",J4345,0)</f>
        <v>0</v>
      </c>
      <c r="BG4345" s="226">
        <f>IF(N4345="zákl. přenesená",J4345,0)</f>
        <v>0</v>
      </c>
      <c r="BH4345" s="226">
        <f>IF(N4345="sníž. přenesená",J4345,0)</f>
        <v>0</v>
      </c>
      <c r="BI4345" s="226">
        <f>IF(N4345="nulová",J4345,0)</f>
        <v>0</v>
      </c>
      <c r="BJ4345" s="18" t="s">
        <v>76</v>
      </c>
      <c r="BK4345" s="226">
        <f>ROUND(I4345*H4345,2)</f>
        <v>0</v>
      </c>
      <c r="BL4345" s="18" t="s">
        <v>295</v>
      </c>
      <c r="BM4345" s="225" t="s">
        <v>3625</v>
      </c>
    </row>
    <row r="4346" s="2" customFormat="1">
      <c r="A4346" s="39"/>
      <c r="B4346" s="40"/>
      <c r="C4346" s="41"/>
      <c r="D4346" s="227" t="s">
        <v>245</v>
      </c>
      <c r="E4346" s="41"/>
      <c r="F4346" s="228" t="s">
        <v>3624</v>
      </c>
      <c r="G4346" s="41"/>
      <c r="H4346" s="41"/>
      <c r="I4346" s="229"/>
      <c r="J4346" s="41"/>
      <c r="K4346" s="41"/>
      <c r="L4346" s="45"/>
      <c r="M4346" s="230"/>
      <c r="N4346" s="231"/>
      <c r="O4346" s="85"/>
      <c r="P4346" s="85"/>
      <c r="Q4346" s="85"/>
      <c r="R4346" s="85"/>
      <c r="S4346" s="85"/>
      <c r="T4346" s="86"/>
      <c r="U4346" s="39"/>
      <c r="V4346" s="39"/>
      <c r="W4346" s="39"/>
      <c r="X4346" s="39"/>
      <c r="Y4346" s="39"/>
      <c r="Z4346" s="39"/>
      <c r="AA4346" s="39"/>
      <c r="AB4346" s="39"/>
      <c r="AC4346" s="39"/>
      <c r="AD4346" s="39"/>
      <c r="AE4346" s="39"/>
      <c r="AT4346" s="18" t="s">
        <v>245</v>
      </c>
      <c r="AU4346" s="18" t="s">
        <v>78</v>
      </c>
    </row>
    <row r="4347" s="2" customFormat="1">
      <c r="A4347" s="39"/>
      <c r="B4347" s="40"/>
      <c r="C4347" s="41"/>
      <c r="D4347" s="232" t="s">
        <v>246</v>
      </c>
      <c r="E4347" s="41"/>
      <c r="F4347" s="233" t="s">
        <v>3626</v>
      </c>
      <c r="G4347" s="41"/>
      <c r="H4347" s="41"/>
      <c r="I4347" s="229"/>
      <c r="J4347" s="41"/>
      <c r="K4347" s="41"/>
      <c r="L4347" s="45"/>
      <c r="M4347" s="230"/>
      <c r="N4347" s="231"/>
      <c r="O4347" s="85"/>
      <c r="P4347" s="85"/>
      <c r="Q4347" s="85"/>
      <c r="R4347" s="85"/>
      <c r="S4347" s="85"/>
      <c r="T4347" s="86"/>
      <c r="U4347" s="39"/>
      <c r="V4347" s="39"/>
      <c r="W4347" s="39"/>
      <c r="X4347" s="39"/>
      <c r="Y4347" s="39"/>
      <c r="Z4347" s="39"/>
      <c r="AA4347" s="39"/>
      <c r="AB4347" s="39"/>
      <c r="AC4347" s="39"/>
      <c r="AD4347" s="39"/>
      <c r="AE4347" s="39"/>
      <c r="AT4347" s="18" t="s">
        <v>246</v>
      </c>
      <c r="AU4347" s="18" t="s">
        <v>78</v>
      </c>
    </row>
    <row r="4348" s="2" customFormat="1" ht="24.15" customHeight="1">
      <c r="A4348" s="39"/>
      <c r="B4348" s="40"/>
      <c r="C4348" s="214" t="s">
        <v>3627</v>
      </c>
      <c r="D4348" s="214" t="s">
        <v>240</v>
      </c>
      <c r="E4348" s="215" t="s">
        <v>3628</v>
      </c>
      <c r="F4348" s="216" t="s">
        <v>3629</v>
      </c>
      <c r="G4348" s="217" t="s">
        <v>384</v>
      </c>
      <c r="H4348" s="218">
        <v>2.3199999999999998</v>
      </c>
      <c r="I4348" s="219"/>
      <c r="J4348" s="220">
        <f>ROUND(I4348*H4348,2)</f>
        <v>0</v>
      </c>
      <c r="K4348" s="216" t="s">
        <v>243</v>
      </c>
      <c r="L4348" s="45"/>
      <c r="M4348" s="221" t="s">
        <v>19</v>
      </c>
      <c r="N4348" s="222" t="s">
        <v>40</v>
      </c>
      <c r="O4348" s="85"/>
      <c r="P4348" s="223">
        <f>O4348*H4348</f>
        <v>0</v>
      </c>
      <c r="Q4348" s="223">
        <v>0</v>
      </c>
      <c r="R4348" s="223">
        <f>Q4348*H4348</f>
        <v>0</v>
      </c>
      <c r="S4348" s="223">
        <v>0</v>
      </c>
      <c r="T4348" s="224">
        <f>S4348*H4348</f>
        <v>0</v>
      </c>
      <c r="U4348" s="39"/>
      <c r="V4348" s="39"/>
      <c r="W4348" s="39"/>
      <c r="X4348" s="39"/>
      <c r="Y4348" s="39"/>
      <c r="Z4348" s="39"/>
      <c r="AA4348" s="39"/>
      <c r="AB4348" s="39"/>
      <c r="AC4348" s="39"/>
      <c r="AD4348" s="39"/>
      <c r="AE4348" s="39"/>
      <c r="AR4348" s="225" t="s">
        <v>295</v>
      </c>
      <c r="AT4348" s="225" t="s">
        <v>240</v>
      </c>
      <c r="AU4348" s="225" t="s">
        <v>78</v>
      </c>
      <c r="AY4348" s="18" t="s">
        <v>238</v>
      </c>
      <c r="BE4348" s="226">
        <f>IF(N4348="základní",J4348,0)</f>
        <v>0</v>
      </c>
      <c r="BF4348" s="226">
        <f>IF(N4348="snížená",J4348,0)</f>
        <v>0</v>
      </c>
      <c r="BG4348" s="226">
        <f>IF(N4348="zákl. přenesená",J4348,0)</f>
        <v>0</v>
      </c>
      <c r="BH4348" s="226">
        <f>IF(N4348="sníž. přenesená",J4348,0)</f>
        <v>0</v>
      </c>
      <c r="BI4348" s="226">
        <f>IF(N4348="nulová",J4348,0)</f>
        <v>0</v>
      </c>
      <c r="BJ4348" s="18" t="s">
        <v>76</v>
      </c>
      <c r="BK4348" s="226">
        <f>ROUND(I4348*H4348,2)</f>
        <v>0</v>
      </c>
      <c r="BL4348" s="18" t="s">
        <v>295</v>
      </c>
      <c r="BM4348" s="225" t="s">
        <v>3630</v>
      </c>
    </row>
    <row r="4349" s="2" customFormat="1">
      <c r="A4349" s="39"/>
      <c r="B4349" s="40"/>
      <c r="C4349" s="41"/>
      <c r="D4349" s="227" t="s">
        <v>245</v>
      </c>
      <c r="E4349" s="41"/>
      <c r="F4349" s="228" t="s">
        <v>3629</v>
      </c>
      <c r="G4349" s="41"/>
      <c r="H4349" s="41"/>
      <c r="I4349" s="229"/>
      <c r="J4349" s="41"/>
      <c r="K4349" s="41"/>
      <c r="L4349" s="45"/>
      <c r="M4349" s="230"/>
      <c r="N4349" s="231"/>
      <c r="O4349" s="85"/>
      <c r="P4349" s="85"/>
      <c r="Q4349" s="85"/>
      <c r="R4349" s="85"/>
      <c r="S4349" s="85"/>
      <c r="T4349" s="86"/>
      <c r="U4349" s="39"/>
      <c r="V4349" s="39"/>
      <c r="W4349" s="39"/>
      <c r="X4349" s="39"/>
      <c r="Y4349" s="39"/>
      <c r="Z4349" s="39"/>
      <c r="AA4349" s="39"/>
      <c r="AB4349" s="39"/>
      <c r="AC4349" s="39"/>
      <c r="AD4349" s="39"/>
      <c r="AE4349" s="39"/>
      <c r="AT4349" s="18" t="s">
        <v>245</v>
      </c>
      <c r="AU4349" s="18" t="s">
        <v>78</v>
      </c>
    </row>
    <row r="4350" s="2" customFormat="1">
      <c r="A4350" s="39"/>
      <c r="B4350" s="40"/>
      <c r="C4350" s="41"/>
      <c r="D4350" s="232" t="s">
        <v>246</v>
      </c>
      <c r="E4350" s="41"/>
      <c r="F4350" s="233" t="s">
        <v>3631</v>
      </c>
      <c r="G4350" s="41"/>
      <c r="H4350" s="41"/>
      <c r="I4350" s="229"/>
      <c r="J4350" s="41"/>
      <c r="K4350" s="41"/>
      <c r="L4350" s="45"/>
      <c r="M4350" s="287"/>
      <c r="N4350" s="288"/>
      <c r="O4350" s="289"/>
      <c r="P4350" s="289"/>
      <c r="Q4350" s="289"/>
      <c r="R4350" s="289"/>
      <c r="S4350" s="289"/>
      <c r="T4350" s="290"/>
      <c r="U4350" s="39"/>
      <c r="V4350" s="39"/>
      <c r="W4350" s="39"/>
      <c r="X4350" s="39"/>
      <c r="Y4350" s="39"/>
      <c r="Z4350" s="39"/>
      <c r="AA4350" s="39"/>
      <c r="AB4350" s="39"/>
      <c r="AC4350" s="39"/>
      <c r="AD4350" s="39"/>
      <c r="AE4350" s="39"/>
      <c r="AT4350" s="18" t="s">
        <v>246</v>
      </c>
      <c r="AU4350" s="18" t="s">
        <v>78</v>
      </c>
    </row>
    <row r="4351" s="2" customFormat="1" ht="6.96" customHeight="1">
      <c r="A4351" s="39"/>
      <c r="B4351" s="60"/>
      <c r="C4351" s="61"/>
      <c r="D4351" s="61"/>
      <c r="E4351" s="61"/>
      <c r="F4351" s="61"/>
      <c r="G4351" s="61"/>
      <c r="H4351" s="61"/>
      <c r="I4351" s="61"/>
      <c r="J4351" s="61"/>
      <c r="K4351" s="61"/>
      <c r="L4351" s="45"/>
      <c r="M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  <c r="AA4351" s="39"/>
      <c r="AB4351" s="39"/>
      <c r="AC4351" s="39"/>
      <c r="AD4351" s="39"/>
      <c r="AE4351" s="39"/>
    </row>
  </sheetData>
  <sheetProtection sheet="1" autoFilter="0" formatColumns="0" formatRows="0" objects="1" scenarios="1" spinCount="100000" saltValue="MrSFMnCtlU/Z+dCjT1PiozbI5NCESUfLE2XcmKD2y0Mi+0kxaAeLS1ufWrcvSl384zc1clUio+2P2PlotlKOCQ==" hashValue="hTVHl6HZce4vZ41axZ7hMQr3oikicaI0t0foDkBQgItaxJGJNqSXcyQF7P0pn0hBokCNPHth2DJTjsbUtRdhIA==" algorithmName="SHA-512" password="CC35"/>
  <autoFilter ref="C115:K43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4:H104"/>
    <mergeCell ref="E106:H106"/>
    <mergeCell ref="E108:H108"/>
    <mergeCell ref="L2:V2"/>
  </mergeCells>
  <hyperlinks>
    <hyperlink ref="F121" r:id="rId1" display="https://podminky.urs.cz/item/CS_URS_2022_01/113106121"/>
    <hyperlink ref="F129" r:id="rId2" display="https://podminky.urs.cz/item/CS_URS_2022_01/113106123"/>
    <hyperlink ref="F135" r:id="rId3" display="https://podminky.urs.cz/item/CS_URS_2022_01/113106171"/>
    <hyperlink ref="F142" r:id="rId4" display="https://podminky.urs.cz/item/CS_URS_2022_01/113107122"/>
    <hyperlink ref="F150" r:id="rId5" display="https://podminky.urs.cz/item/CS_URS_2022_01/119001405"/>
    <hyperlink ref="F155" r:id="rId6" display="https://podminky.urs.cz/item/CS_URS_2022_01/119002121"/>
    <hyperlink ref="F162" r:id="rId7" display="https://podminky.urs.cz/item/CS_URS_2022_01/119002122"/>
    <hyperlink ref="F168" r:id="rId8" display="https://podminky.urs.cz/item/CS_URS_2022_01/119003131"/>
    <hyperlink ref="F177" r:id="rId9" display="https://podminky.urs.cz/item/CS_URS_2022_01/119003132"/>
    <hyperlink ref="F183" r:id="rId10" display="https://podminky.urs.cz/item/CS_URS_2022_01/122211101"/>
    <hyperlink ref="F194" r:id="rId11" display="https://podminky.urs.cz/item/CS_URS_2022_01/132212121"/>
    <hyperlink ref="F205" r:id="rId12" display="https://podminky.urs.cz/item/CS_URS_2022_01/132211401"/>
    <hyperlink ref="F214" r:id="rId13" display="https://podminky.urs.cz/item/CS_URS_2022_01/132212131"/>
    <hyperlink ref="F226" r:id="rId14" display="https://podminky.urs.cz/item/CS_URS_2022_01/139001101"/>
    <hyperlink ref="F231" r:id="rId15" display="https://podminky.urs.cz/item/CS_URS_2022_01/162211311"/>
    <hyperlink ref="F239" r:id="rId16" display="https://podminky.urs.cz/item/CS_URS_2022_01/162211319"/>
    <hyperlink ref="F245" r:id="rId17" display="https://podminky.urs.cz/item/CS_URS_2022_01/162751117"/>
    <hyperlink ref="F252" r:id="rId18" display="https://podminky.urs.cz/item/CS_URS_2022_01/167111101"/>
    <hyperlink ref="F259" r:id="rId19" display="https://podminky.urs.cz/item/CS_URS_2022_01/171201231"/>
    <hyperlink ref="F266" r:id="rId20" display="https://podminky.urs.cz/item/CS_URS_2022_01/171251201"/>
    <hyperlink ref="F273" r:id="rId21" display="https://podminky.urs.cz/item/CS_URS_2022_01/174111101"/>
    <hyperlink ref="F290" r:id="rId22" display="https://podminky.urs.cz/item/CS_URS_2022_01/174111109"/>
    <hyperlink ref="F296" r:id="rId23" display="https://podminky.urs.cz/item/CS_URS_2022_01/181912112"/>
    <hyperlink ref="F300" r:id="rId24" display="https://podminky.urs.cz/item/CS_URS_2022_01/211971110"/>
    <hyperlink ref="F313" r:id="rId25" display="https://podminky.urs.cz/item/CS_URS_2022_01/212750101"/>
    <hyperlink ref="F320" r:id="rId26" display="https://podminky.urs.cz/item/CS_URS_2022_01/271572211"/>
    <hyperlink ref="F331" r:id="rId27" display="https://podminky.urs.cz/item/CS_URS_2022_01/273321511"/>
    <hyperlink ref="F342" r:id="rId28" display="https://podminky.urs.cz/item/CS_URS_2022_01/273362021"/>
    <hyperlink ref="F354" r:id="rId29" display="https://podminky.urs.cz/item/CS_URS_2022_01/274313711"/>
    <hyperlink ref="F357" r:id="rId30" display="https://podminky.urs.cz/item/CS_URS_2022_01/274351121"/>
    <hyperlink ref="F365" r:id="rId31" display="https://podminky.urs.cz/item/CS_URS_2022_01/274351122"/>
    <hyperlink ref="F371" r:id="rId32" display="https://podminky.urs.cz/item/CS_URS_2022_01/275313611"/>
    <hyperlink ref="F382" r:id="rId33" display="https://podminky.urs.cz/item/CS_URS_2022_01/275361821"/>
    <hyperlink ref="F393" r:id="rId34" display="https://podminky.urs.cz/item/CS_URS_2022_01/275351121"/>
    <hyperlink ref="F402" r:id="rId35" display="https://podminky.urs.cz/item/CS_URS_2022_01/275351122"/>
    <hyperlink ref="F408" r:id="rId36" display="https://podminky.urs.cz/item/CS_URS_2022_01/278231111"/>
    <hyperlink ref="F415" r:id="rId37" display="https://podminky.urs.cz/item/CS_URS_2022_01/278311213"/>
    <hyperlink ref="F422" r:id="rId38" display="https://podminky.urs.cz/item/CS_URS_2022_01/279311115"/>
    <hyperlink ref="F432" r:id="rId39" display="https://podminky.urs.cz/item/CS_URS_2022_01/310239211"/>
    <hyperlink ref="F440" r:id="rId40" display="https://podminky.urs.cz/item/CS_URS_2022_01/311272211"/>
    <hyperlink ref="F446" r:id="rId41" display="https://podminky.urs.cz/item/CS_URS_2022_01/317142422"/>
    <hyperlink ref="F456" r:id="rId42" display="https://podminky.urs.cz/item/CS_URS_2022_01/317142424"/>
    <hyperlink ref="F467" r:id="rId43" display="https://podminky.urs.cz/item/CS_URS_2022_01/317234410"/>
    <hyperlink ref="F483" r:id="rId44" display="https://podminky.urs.cz/item/CS_URS_2022_01/317944321"/>
    <hyperlink ref="F499" r:id="rId45" display="https://podminky.urs.cz/item/CS_URS_2022_01/317944325"/>
    <hyperlink ref="F512" r:id="rId46" display="https://podminky.urs.cz/item/CS_URS_2022_01/319202121"/>
    <hyperlink ref="F521" r:id="rId47" display="https://podminky.urs.cz/item/CS_URS_2022_01/319202122"/>
    <hyperlink ref="F531" r:id="rId48" display="https://podminky.urs.cz/item/CS_URS_2022_01/319202123"/>
    <hyperlink ref="F540" r:id="rId49" display="https://podminky.urs.cz/item/CS_URS_2022_01/340271025"/>
    <hyperlink ref="F549" r:id="rId50" display="https://podminky.urs.cz/item/CS_URS_2022_01/342272225"/>
    <hyperlink ref="F578" r:id="rId51" display="https://podminky.urs.cz/item/CS_URS_2022_01/342272245"/>
    <hyperlink ref="F592" r:id="rId52" display="https://podminky.urs.cz/item/CS_URS_2022_01/342291111"/>
    <hyperlink ref="F613" r:id="rId53" display="https://podminky.urs.cz/item/CS_URS_2022_01/342291112"/>
    <hyperlink ref="F627" r:id="rId54" display="https://podminky.urs.cz/item/CS_URS_2022_01/342291121"/>
    <hyperlink ref="F649" r:id="rId55" display="https://podminky.urs.cz/item/CS_URS_2022_01/342291141"/>
    <hyperlink ref="F670" r:id="rId56" display="https://podminky.urs.cz/item/CS_URS_2022_01/342291143"/>
    <hyperlink ref="F680" r:id="rId57" display="https://podminky.urs.cz/item/CS_URS_2022_01/346244381"/>
    <hyperlink ref="F696" r:id="rId58" display="https://podminky.urs.cz/item/CS_URS_2022_01/346481112"/>
    <hyperlink ref="F713" r:id="rId59" display="https://podminky.urs.cz/item/CS_URS_2022_01/349231821"/>
    <hyperlink ref="F721" r:id="rId60" display="https://podminky.urs.cz/item/CS_URS_2022_01/359901212"/>
    <hyperlink ref="F731" r:id="rId61" display="https://podminky.urs.cz/item/CS_URS_2022_01/452311131"/>
    <hyperlink ref="F735" r:id="rId62" display="https://podminky.urs.cz/item/CS_URS_2022_01/564710011"/>
    <hyperlink ref="F749" r:id="rId63" display="https://podminky.urs.cz/item/CS_URS_2022_01/564731111"/>
    <hyperlink ref="F755" r:id="rId64" display="https://podminky.urs.cz/item/CS_URS_2022_01/596211111"/>
    <hyperlink ref="F767" r:id="rId65" display="https://podminky.urs.cz/item/CS_URS_2022_01/611131121"/>
    <hyperlink ref="F797" r:id="rId66" display="https://podminky.urs.cz/item/CS_URS_2022_01/611142001"/>
    <hyperlink ref="F803" r:id="rId67" display="https://podminky.urs.cz/item/CS_URS_2022_01/611311131"/>
    <hyperlink ref="F809" r:id="rId68" display="https://podminky.urs.cz/item/CS_URS_2022_01/611325412"/>
    <hyperlink ref="F815" r:id="rId69" display="https://podminky.urs.cz/item/CS_URS_2022_01/612121112"/>
    <hyperlink ref="F828" r:id="rId70" display="https://podminky.urs.cz/item/CS_URS_2022_01/612131121"/>
    <hyperlink ref="F834" r:id="rId71" display="https://podminky.urs.cz/item/CS_URS_2022_01/612142001"/>
    <hyperlink ref="F840" r:id="rId72" display="https://podminky.urs.cz/item/CS_URS_2022_01/612311131"/>
    <hyperlink ref="F846" r:id="rId73" display="https://podminky.urs.cz/item/CS_URS_2022_01/612316121"/>
    <hyperlink ref="F887" r:id="rId74" display="https://podminky.urs.cz/item/CS_URS_2022_01/612311191"/>
    <hyperlink ref="F893" r:id="rId75" display="https://podminky.urs.cz/item/CS_URS_2022_01/612323111"/>
    <hyperlink ref="F906" r:id="rId76" display="https://podminky.urs.cz/item/CS_URS_2022_01/612325417"/>
    <hyperlink ref="F914" r:id="rId77" display="https://podminky.urs.cz/item/CS_URS_2022_01/619991001"/>
    <hyperlink ref="F920" r:id="rId78" display="https://podminky.urs.cz/item/CS_URS_2022_01/619991011"/>
    <hyperlink ref="F952" r:id="rId79" display="https://podminky.urs.cz/item/CS_URS_2022_01/622131121"/>
    <hyperlink ref="F965" r:id="rId80" display="https://podminky.urs.cz/item/CS_URS_2022_01/622215121"/>
    <hyperlink ref="F971" r:id="rId81" display="https://podminky.urs.cz/item/CS_URS_2022_01/642944121"/>
    <hyperlink ref="F997" r:id="rId82" display="https://podminky.urs.cz/item/CS_URS_2022_01/642945111"/>
    <hyperlink ref="F1013" r:id="rId83" display="https://podminky.urs.cz/item/CS_URS_2022_01/622525101"/>
    <hyperlink ref="F1019" r:id="rId84" display="https://podminky.urs.cz/item/CS_URS_2022_01/622525105"/>
    <hyperlink ref="F1027" r:id="rId85" display="https://podminky.urs.cz/item/CS_URS_2022_01/631311116"/>
    <hyperlink ref="F1030" r:id="rId86" display="https://podminky.urs.cz/item/CS_URS_2022_01/631312141"/>
    <hyperlink ref="F1043" r:id="rId87" display="https://podminky.urs.cz/item/CS_URS_2022_01/631319011"/>
    <hyperlink ref="F1049" r:id="rId88" display="https://podminky.urs.cz/item/CS_URS_2022_01/631319195"/>
    <hyperlink ref="F1059" r:id="rId89" display="https://podminky.urs.cz/item/CS_URS_2022_01/632481213"/>
    <hyperlink ref="F1062" r:id="rId90" display="https://podminky.urs.cz/item/CS_URS_2022_01/633811111"/>
    <hyperlink ref="F1076" r:id="rId91" display="https://podminky.urs.cz/item/CS_URS_2022_01/633991111"/>
    <hyperlink ref="F1082" r:id="rId92" display="https://podminky.urs.cz/item/CS_URS_2022_01/634112123"/>
    <hyperlink ref="F1094" r:id="rId93" display="https://podminky.urs.cz/item/CS_URS_2022_01/634663111"/>
    <hyperlink ref="F1104" r:id="rId94" display="https://podminky.urs.cz/item/CS_URS_2022_01/634911112"/>
    <hyperlink ref="F1110" r:id="rId95" display="https://podminky.urs.cz/item/CS_URS_2022_01/636624328"/>
    <hyperlink ref="F1117" r:id="rId96" display="https://podminky.urs.cz/item/CS_URS_2022_01/636624331"/>
    <hyperlink ref="F1124" r:id="rId97" display="https://podminky.urs.cz/item/CS_URS_2022_01/637211121"/>
    <hyperlink ref="F1135" r:id="rId98" display="https://podminky.urs.cz/item/CS_URS_2022_01/637311131"/>
    <hyperlink ref="F1144" r:id="rId99" display="https://podminky.urs.cz/item/CS_URS_2022_01/871263121"/>
    <hyperlink ref="F1160" r:id="rId100" display="https://podminky.urs.cz/item/CS_URS_2022_01/871275811"/>
    <hyperlink ref="F1168" r:id="rId101" display="https://podminky.urs.cz/item/CS_URS_2022_01/877265211"/>
    <hyperlink ref="F1193" r:id="rId102" display="https://podminky.urs.cz/item/CS_URS_2022_01/877265221"/>
    <hyperlink ref="F1203" r:id="rId103" display="https://podminky.urs.cz/item/CS_URS_2022_01/877265271"/>
    <hyperlink ref="F1211" r:id="rId104" display="https://podminky.urs.cz/item/CS_URS_2022_01/895270001"/>
    <hyperlink ref="F1218" r:id="rId105" display="https://podminky.urs.cz/item/CS_URS_2022_01/895270021"/>
    <hyperlink ref="F1224" r:id="rId106" display="https://podminky.urs.cz/item/CS_URS_2022_01/895270031"/>
    <hyperlink ref="F1231" r:id="rId107" display="https://podminky.urs.cz/item/CS_URS_2022_01/895270042"/>
    <hyperlink ref="F1237" r:id="rId108" display="https://podminky.urs.cz/item/CS_URS_2022_01/895270067"/>
    <hyperlink ref="F1244" r:id="rId109" display="https://podminky.urs.cz/item/CS_URS_2022_01/945412111"/>
    <hyperlink ref="F1249" r:id="rId110" display="https://podminky.urs.cz/item/CS_URS_2022_01/946111111"/>
    <hyperlink ref="F1252" r:id="rId111" display="https://podminky.urs.cz/item/CS_URS_2022_01/946111211"/>
    <hyperlink ref="F1257" r:id="rId112" display="https://podminky.urs.cz/item/CS_URS_2022_01/946111811"/>
    <hyperlink ref="F1260" r:id="rId113" display="https://podminky.urs.cz/item/CS_URS_2022_01/949101111"/>
    <hyperlink ref="F1282" r:id="rId114" display="https://podminky.urs.cz/item/CS_URS_2022_01/952901111"/>
    <hyperlink ref="F1299" r:id="rId115" display="https://podminky.urs.cz/item/CS_URS_2022_01/953735113"/>
    <hyperlink ref="F1314" r:id="rId116" display="https://podminky.urs.cz/item/CS_URS_2022_01/953735114"/>
    <hyperlink ref="F1322" r:id="rId117" display="https://podminky.urs.cz/item/CS_URS_2022_01/953735115"/>
    <hyperlink ref="F1340" r:id="rId118" display="https://podminky.urs.cz/item/CS_URS_2022_01/953943211"/>
    <hyperlink ref="F1352" r:id="rId119" display="https://podminky.urs.cz/item/CS_URS_2022_01/962031132"/>
    <hyperlink ref="F1355" r:id="rId120" display="https://podminky.urs.cz/item/CS_URS_2022_01/962031133"/>
    <hyperlink ref="F1362" r:id="rId121" display="https://podminky.urs.cz/item/CS_URS_2022_01/962032231"/>
    <hyperlink ref="F1371" r:id="rId122" display="https://podminky.urs.cz/item/CS_URS_2022_01/965042241"/>
    <hyperlink ref="F1380" r:id="rId123" display="https://podminky.urs.cz/item/CS_URS_2022_01/965046111"/>
    <hyperlink ref="F1432" r:id="rId124" display="https://podminky.urs.cz/item/CS_URS_2022_01/965046119"/>
    <hyperlink ref="F1438" r:id="rId125" display="https://podminky.urs.cz/item/CS_URS_2022_01/965049112"/>
    <hyperlink ref="F1450" r:id="rId126" display="https://podminky.urs.cz/item/CS_URS_2022_01/967031132"/>
    <hyperlink ref="F1469" r:id="rId127" display="https://podminky.urs.cz/item/CS_URS_2022_01/968072455"/>
    <hyperlink ref="F1512" r:id="rId128" display="https://podminky.urs.cz/item/CS_URS_2022_01/968082016"/>
    <hyperlink ref="F1520" r:id="rId129" display="https://podminky.urs.cz/item/CS_URS_2022_01/968082018"/>
    <hyperlink ref="F1527" r:id="rId130" display="https://podminky.urs.cz/item/CS_URS_2022_01/968082022"/>
    <hyperlink ref="F1534" r:id="rId131" display="https://podminky.urs.cz/item/CS_URS_2022_01/971033241"/>
    <hyperlink ref="F1541" r:id="rId132" display="https://podminky.urs.cz/item/CS_URS_2022_01/971033441"/>
    <hyperlink ref="F1548" r:id="rId133" display="https://podminky.urs.cz/item/CS_URS_2022_01/971033541"/>
    <hyperlink ref="F1551" r:id="rId134" display="https://podminky.urs.cz/item/CS_URS_2022_01/971033641"/>
    <hyperlink ref="F1559" r:id="rId135" display="https://podminky.urs.cz/item/CS_URS_2022_01/971033651"/>
    <hyperlink ref="F1566" r:id="rId136" display="https://podminky.urs.cz/item/CS_URS_2022_01/973031324"/>
    <hyperlink ref="F1573" r:id="rId137" display="https://podminky.urs.cz/item/CS_URS_2022_01/974031664"/>
    <hyperlink ref="F1585" r:id="rId138" display="https://podminky.urs.cz/item/CS_URS_2022_01/974031666"/>
    <hyperlink ref="F1598" r:id="rId139" display="https://podminky.urs.cz/item/CS_URS_2022_01/974042544"/>
    <hyperlink ref="F1605" r:id="rId140" display="https://podminky.urs.cz/item/CS_URS_2022_01/974042553"/>
    <hyperlink ref="F1612" r:id="rId141" display="https://podminky.urs.cz/item/CS_URS_2022_01/974042554"/>
    <hyperlink ref="F1619" r:id="rId142" display="https://podminky.urs.cz/item/CS_URS_2022_01/974042555"/>
    <hyperlink ref="F1660" r:id="rId143" display="https://podminky.urs.cz/item/CS_URS_2022_01/975043121"/>
    <hyperlink ref="F1667" r:id="rId144" display="https://podminky.urs.cz/item/CS_URS_2022_01/977151111"/>
    <hyperlink ref="F1674" r:id="rId145" display="https://podminky.urs.cz/item/CS_URS_2022_01/977151119"/>
    <hyperlink ref="F1693" r:id="rId146" display="https://podminky.urs.cz/item/CS_URS_2022_01/977151122"/>
    <hyperlink ref="F1701" r:id="rId147" display="https://podminky.urs.cz/item/CS_URS_2022_01/977151124"/>
    <hyperlink ref="F1719" r:id="rId148" display="https://podminky.urs.cz/item/CS_URS_2022_01/977311112"/>
    <hyperlink ref="F1745" r:id="rId149" display="https://podminky.urs.cz/item/CS_URS_2022_01/978011141"/>
    <hyperlink ref="F1775" r:id="rId150" display="https://podminky.urs.cz/item/CS_URS_2022_01/978013141"/>
    <hyperlink ref="F1783" r:id="rId151" display="https://podminky.urs.cz/item/CS_URS_2022_01/978013191"/>
    <hyperlink ref="F1789" r:id="rId152" display="https://podminky.urs.cz/item/CS_URS_2022_01/979054451"/>
    <hyperlink ref="F1795" r:id="rId153" display="https://podminky.urs.cz/item/CS_URS_2022_01/985331213"/>
    <hyperlink ref="F1842" r:id="rId154" display="https://podminky.urs.cz/item/CS_URS_2022_01/997013153"/>
    <hyperlink ref="F1845" r:id="rId155" display="https://podminky.urs.cz/item/CS_URS_2022_01/997013501"/>
    <hyperlink ref="F1848" r:id="rId156" display="https://podminky.urs.cz/item/CS_URS_2022_01/997013509"/>
    <hyperlink ref="F1852" r:id="rId157" display="https://podminky.urs.cz/item/CS_URS_2022_01/997013871"/>
    <hyperlink ref="F1856" r:id="rId158" display="https://podminky.urs.cz/item/CS_URS_2022_01/998017002"/>
    <hyperlink ref="F1861" r:id="rId159" display="https://podminky.urs.cz/item/CS_URS_2022_01/711111001"/>
    <hyperlink ref="F1868" r:id="rId160" display="https://podminky.urs.cz/item/CS_URS_2022_01/711112001"/>
    <hyperlink ref="F1884" r:id="rId161" display="https://podminky.urs.cz/item/CS_URS_2022_01/711113125"/>
    <hyperlink ref="F1893" r:id="rId162" display="https://podminky.urs.cz/item/CS_URS_2022_01/711141559"/>
    <hyperlink ref="F1903" r:id="rId163" display="https://podminky.urs.cz/item/CS_URS_2022_01/711142559"/>
    <hyperlink ref="F1913" r:id="rId164" display="https://podminky.urs.cz/item/CS_URS_2022_01/711161112"/>
    <hyperlink ref="F1922" r:id="rId165" display="https://podminky.urs.cz/item/CS_URS_2022_01/711161212"/>
    <hyperlink ref="F1931" r:id="rId166" display="https://podminky.urs.cz/item/CS_URS_2022_01/711161384"/>
    <hyperlink ref="F1939" r:id="rId167" display="https://podminky.urs.cz/item/CS_URS_2022_01/998711102"/>
    <hyperlink ref="F1942" r:id="rId168" display="https://podminky.urs.cz/item/CS_URS_2022_01/998711181"/>
    <hyperlink ref="F1946" r:id="rId169" display="https://podminky.urs.cz/item/CS_URS_2022_01/712300911"/>
    <hyperlink ref="F1956" r:id="rId170" display="https://podminky.urs.cz/item/CS_URS_2022_01/712300921"/>
    <hyperlink ref="F1966" r:id="rId171" display="https://podminky.urs.cz/item/CS_URS_2022_01/712311101"/>
    <hyperlink ref="F1973" r:id="rId172" display="https://podminky.urs.cz/item/CS_URS_2022_01/712331111"/>
    <hyperlink ref="F1987" r:id="rId173" display="https://podminky.urs.cz/item/CS_URS_2022_01/712340833"/>
    <hyperlink ref="F1994" r:id="rId174" display="https://podminky.urs.cz/item/CS_URS_2022_01/712341559"/>
    <hyperlink ref="F2001" r:id="rId175" display="https://podminky.urs.cz/item/CS_URS_2022_01/712341559"/>
    <hyperlink ref="F2007" r:id="rId176" display="https://podminky.urs.cz/item/CS_URS_2022_01/712341715"/>
    <hyperlink ref="F2010" r:id="rId177" display="https://podminky.urs.cz/item/CS_URS_2022_01/712341719"/>
    <hyperlink ref="F2013" r:id="rId178" display="https://podminky.urs.cz/item/CS_URS_2022_01/712341720"/>
    <hyperlink ref="F2016" r:id="rId179" display="https://podminky.urs.cz/item/CS_URS_2022_01/712800841"/>
    <hyperlink ref="F2023" r:id="rId180" display="https://podminky.urs.cz/item/CS_URS_2022_01/712800843"/>
    <hyperlink ref="F2030" r:id="rId181" display="https://podminky.urs.cz/item/CS_URS_2022_01/712841559"/>
    <hyperlink ref="F2048" r:id="rId182" display="https://podminky.urs.cz/item/CS_URS_2022_01/712997001"/>
    <hyperlink ref="F2058" r:id="rId183" display="https://podminky.urs.cz/item/CS_URS_2022_01/712998005"/>
    <hyperlink ref="F2063" r:id="rId184" display="https://podminky.urs.cz/item/CS_URS_2022_01/998712102"/>
    <hyperlink ref="F2066" r:id="rId185" display="https://podminky.urs.cz/item/CS_URS_2022_01/998712181"/>
    <hyperlink ref="F2070" r:id="rId186" display="https://podminky.urs.cz/item/CS_URS_2022_01/713121121"/>
    <hyperlink ref="F2077" r:id="rId187" display="https://podminky.urs.cz/item/CS_URS_2022_01/713141131"/>
    <hyperlink ref="F2095" r:id="rId188" display="https://podminky.urs.cz/item/CS_URS_2022_01/713141224"/>
    <hyperlink ref="F2101" r:id="rId189" display="https://podminky.urs.cz/item/CS_URS_2022_01/713141135"/>
    <hyperlink ref="F2148" r:id="rId190" display="https://podminky.urs.cz/item/CS_URS_2022_01/713521121"/>
    <hyperlink ref="F2158" r:id="rId191" display="https://podminky.urs.cz/item/CS_URS_2022_01/998713102"/>
    <hyperlink ref="F2161" r:id="rId192" display="https://podminky.urs.cz/item/CS_URS_2022_01/998713102"/>
    <hyperlink ref="F2164" r:id="rId193" display="https://podminky.urs.cz/item/CS_URS_2022_01/998713181"/>
    <hyperlink ref="F2167" r:id="rId194" display="https://podminky.urs.cz/item/CS_URS_2022_01/998713181"/>
    <hyperlink ref="F2171" r:id="rId195" display="https://podminky.urs.cz/item/CS_URS_2022_01/721279153"/>
    <hyperlink ref="F2176" r:id="rId196" display="https://podminky.urs.cz/item/CS_URS_2022_01/721910922"/>
    <hyperlink ref="F2186" r:id="rId197" display="https://podminky.urs.cz/item/CS_URS_2022_01/725110814"/>
    <hyperlink ref="F2203" r:id="rId198" display="https://podminky.urs.cz/item/CS_URS_2022_01/725122817"/>
    <hyperlink ref="F2217" r:id="rId199" display="https://podminky.urs.cz/item/CS_URS_2022_01/725210821"/>
    <hyperlink ref="F2237" r:id="rId200" display="https://podminky.urs.cz/item/CS_URS_2022_01/725240812"/>
    <hyperlink ref="F2270" r:id="rId201" display="https://podminky.urs.cz/item/CS_URS_2022_01/725310823"/>
    <hyperlink ref="F2277" r:id="rId202" display="https://podminky.urs.cz/item/CS_URS_2022_01/725330820"/>
    <hyperlink ref="F2289" r:id="rId203" display="https://podminky.urs.cz/item/CS_URS_2022_01/725820801"/>
    <hyperlink ref="F2295" r:id="rId204" display="https://podminky.urs.cz/item/CS_URS_2022_01/725820802"/>
    <hyperlink ref="F2303" r:id="rId205" display="https://podminky.urs.cz/item/CS_URS_2022_01/725840850"/>
    <hyperlink ref="F2316" r:id="rId206" display="https://podminky.urs.cz/item/CS_URS_2022_01/725840860"/>
    <hyperlink ref="F2322" r:id="rId207" display="https://podminky.urs.cz/item/CS_URS_2022_01/725860811"/>
    <hyperlink ref="F2332" r:id="rId208" display="https://podminky.urs.cz/item/CS_URS_2022_01/725860812"/>
    <hyperlink ref="F2338" r:id="rId209" display="https://podminky.urs.cz/item/CS_URS_2022_01/725590812"/>
    <hyperlink ref="F2342" r:id="rId210" display="https://podminky.urs.cz/item/CS_URS_2022_01/741421823"/>
    <hyperlink ref="F2351" r:id="rId211" display="https://podminky.urs.cz/item/CS_URS_2022_01/741421843"/>
    <hyperlink ref="F2354" r:id="rId212" display="https://podminky.urs.cz/item/CS_URS_2022_01/741421845"/>
    <hyperlink ref="F2357" r:id="rId213" display="https://podminky.urs.cz/item/CS_URS_2022_01/741421855"/>
    <hyperlink ref="F2363" r:id="rId214" display="https://podminky.urs.cz/item/CS_URS_2022_01/998761102"/>
    <hyperlink ref="F2366" r:id="rId215" display="https://podminky.urs.cz/item/CS_URS_2022_01/998761181"/>
    <hyperlink ref="F2370" r:id="rId216" display="https://podminky.urs.cz/item/CS_URS_2022_01/762361313"/>
    <hyperlink ref="F2376" r:id="rId217" display="https://podminky.urs.cz/item/CS_URS_2022_01/998762102"/>
    <hyperlink ref="F2379" r:id="rId218" display="https://podminky.urs.cz/item/CS_URS_2022_01/998762181"/>
    <hyperlink ref="F2383" r:id="rId219" display="https://podminky.urs.cz/item/CS_URS_2022_01/763111821"/>
    <hyperlink ref="F2390" r:id="rId220" display="https://podminky.urs.cz/item/CS_URS_2022_01/763121590"/>
    <hyperlink ref="F2397" r:id="rId221" display="https://podminky.urs.cz/item/CS_URS_2022_01/763121751"/>
    <hyperlink ref="F2403" r:id="rId222" display="https://podminky.urs.cz/item/CS_URS_2022_01/763121761"/>
    <hyperlink ref="F2409" r:id="rId223" display="https://podminky.urs.cz/item/CS_URS_2022_01/763131451"/>
    <hyperlink ref="F2437" r:id="rId224" display="https://podminky.urs.cz/item/CS_URS_2022_01/763131751"/>
    <hyperlink ref="F2447" r:id="rId225" display="https://podminky.urs.cz/item/CS_URS_2022_01/763131761"/>
    <hyperlink ref="F2470" r:id="rId226" display="https://podminky.urs.cz/item/CS_URS_2022_01/763131771"/>
    <hyperlink ref="F2476" r:id="rId227" display="https://podminky.urs.cz/item/CS_URS_2022_01/763131821"/>
    <hyperlink ref="F2483" r:id="rId228" display="https://podminky.urs.cz/item/CS_URS_2022_01/763173113"/>
    <hyperlink ref="F2492" r:id="rId229" display="https://podminky.urs.cz/item/CS_URS_2022_01/763411111"/>
    <hyperlink ref="F2501" r:id="rId230" display="https://podminky.urs.cz/item/CS_URS_2022_01/763411121"/>
    <hyperlink ref="F2508" r:id="rId231" display="https://podminky.urs.cz/item/CS_URS_2022_01/998763302"/>
    <hyperlink ref="F2511" r:id="rId232" display="https://podminky.urs.cz/item/CS_URS_2022_01/998763381"/>
    <hyperlink ref="F2515" r:id="rId233" display="https://podminky.urs.cz/item/CS_URS_2022_01/764001901"/>
    <hyperlink ref="F2522" r:id="rId234" display="https://podminky.urs.cz/item/CS_URS_2022_01/764002841"/>
    <hyperlink ref="F2529" r:id="rId235" display="https://podminky.urs.cz/item/CS_URS_2022_01/764002851"/>
    <hyperlink ref="F2536" r:id="rId236" display="https://podminky.urs.cz/item/CS_URS_2022_01/764004863"/>
    <hyperlink ref="F2543" r:id="rId237" display="https://podminky.urs.cz/item/CS_URS_2022_01/764011447"/>
    <hyperlink ref="F2549" r:id="rId238" display="https://podminky.urs.cz/item/CS_URS_2022_01/764245411"/>
    <hyperlink ref="F2555" r:id="rId239" display="https://podminky.urs.cz/item/CS_URS_2022_01/764245446"/>
    <hyperlink ref="F2558" r:id="rId240" display="https://podminky.urs.cz/item/CS_URS_2022_01/764508131"/>
    <hyperlink ref="F2567" r:id="rId241" display="https://podminky.urs.cz/item/CS_URS_2022_01/998764102"/>
    <hyperlink ref="F2570" r:id="rId242" display="https://podminky.urs.cz/item/CS_URS_2022_01/998764102"/>
    <hyperlink ref="F2573" r:id="rId243" display="https://podminky.urs.cz/item/CS_URS_2022_01/998764181"/>
    <hyperlink ref="F2576" r:id="rId244" display="https://podminky.urs.cz/item/CS_URS_2022_01/998764181"/>
    <hyperlink ref="F2580" r:id="rId245" display="https://podminky.urs.cz/item/CS_URS_2022_01/766231113"/>
    <hyperlink ref="F2589" r:id="rId246" display="https://podminky.urs.cz/item/CS_URS_2022_01/766441811"/>
    <hyperlink ref="F2610" r:id="rId247" display="https://podminky.urs.cz/item/CS_URS_2022_01/766441821"/>
    <hyperlink ref="F2622" r:id="rId248" display="https://podminky.urs.cz/item/CS_URS_2022_01/766660001"/>
    <hyperlink ref="F2634" r:id="rId249" display="https://podminky.urs.cz/item/CS_URS_2022_01/766660002"/>
    <hyperlink ref="F2646" r:id="rId250" display="https://podminky.urs.cz/item/CS_URS_2022_01/766660022"/>
    <hyperlink ref="F2722" r:id="rId251" display="https://podminky.urs.cz/item/CS_URS_2022_01/766660717"/>
    <hyperlink ref="F2735" r:id="rId252" display="https://podminky.urs.cz/item/CS_URS_2022_01/766691914"/>
    <hyperlink ref="F2786" r:id="rId253" display="https://podminky.urs.cz/item/CS_URS_2022_01/766694111"/>
    <hyperlink ref="F2820" r:id="rId254" display="https://podminky.urs.cz/item/CS_URS_2022_01/766694121"/>
    <hyperlink ref="F2830" r:id="rId255" display="https://podminky.urs.cz/item/CS_URS_2022_01/766694122"/>
    <hyperlink ref="F2868" r:id="rId256" display="https://podminky.urs.cz/item/CS_URS_2022_01/998766102"/>
    <hyperlink ref="F2871" r:id="rId257" display="https://podminky.urs.cz/item/CS_URS_2022_01/998766181"/>
    <hyperlink ref="F2875" r:id="rId258" display="https://podminky.urs.cz/item/CS_URS_2022_01/767161824"/>
    <hyperlink ref="F2888" r:id="rId259" display="https://podminky.urs.cz/item/CS_URS_2022_01/767161851"/>
    <hyperlink ref="F2917" r:id="rId260" display="https://podminky.urs.cz/item/CS_URS_2022_01/767610118"/>
    <hyperlink ref="F2927" r:id="rId261" display="https://podminky.urs.cz/item/CS_URS_2022_01/767640113"/>
    <hyperlink ref="F2938" r:id="rId262" display="https://podminky.urs.cz/item/CS_URS_2022_01/767640114"/>
    <hyperlink ref="F2949" r:id="rId263" display="https://podminky.urs.cz/item/CS_URS_2022_01/767641112"/>
    <hyperlink ref="F2958" r:id="rId264" display="https://podminky.urs.cz/item/CS_URS_2022_01/767661811"/>
    <hyperlink ref="F2974" r:id="rId265" display="https://podminky.urs.cz/item/CS_URS_2022_01/767662110"/>
    <hyperlink ref="F2987" r:id="rId266" display="https://podminky.urs.cz/item/CS_URS_2022_01/767871_R11"/>
    <hyperlink ref="F2998" r:id="rId267" display="https://podminky.urs.cz/item/CS_URS_2022_01/767648351"/>
    <hyperlink ref="F3005" r:id="rId268" display="https://podminky.urs.cz/item/CS_URS_2022_01/767648511"/>
    <hyperlink ref="F3012" r:id="rId269" display="https://podminky.urs.cz/item/CS_URS_2022_01/767996803"/>
    <hyperlink ref="F3019" r:id="rId270" display="https://podminky.urs.cz/item/CS_URS_2022_01/998767102"/>
    <hyperlink ref="F3022" r:id="rId271" display="https://podminky.urs.cz/item/CS_URS_2022_01/998767181"/>
    <hyperlink ref="F3026" r:id="rId272" display="https://podminky.urs.cz/item/CS_URS_2022_01/771111011"/>
    <hyperlink ref="F3083" r:id="rId273" display="https://podminky.urs.cz/item/CS_URS_2022_01/771121011"/>
    <hyperlink ref="F3090" r:id="rId274" display="https://podminky.urs.cz/item/CS_URS_2022_01/771151022"/>
    <hyperlink ref="F3095" r:id="rId275" display="https://podminky.urs.cz/item/CS_URS_2022_01/771161011"/>
    <hyperlink ref="F3107" r:id="rId276" display="https://podminky.urs.cz/item/CS_URS_2022_01/771161021"/>
    <hyperlink ref="F3132" r:id="rId277" display="https://podminky.urs.cz/item/CS_URS_2022_01/771473810"/>
    <hyperlink ref="F3139" r:id="rId278" display="https://podminky.urs.cz/item/CS_URS_2022_01/771474112"/>
    <hyperlink ref="F3201" r:id="rId279" display="https://podminky.urs.cz/item/CS_URS_2022_01/771573810"/>
    <hyperlink ref="F3228" r:id="rId280" display="https://podminky.urs.cz/item/CS_URS_2022_01/771574112"/>
    <hyperlink ref="F3239" r:id="rId281" display="https://podminky.urs.cz/item/CS_URS_2022_01/771577111"/>
    <hyperlink ref="F3277" r:id="rId282" display="https://podminky.urs.cz/item/CS_URS_2022_01/771591112"/>
    <hyperlink ref="F3314" r:id="rId283" display="https://podminky.urs.cz/item/CS_URS_2022_01/771591115"/>
    <hyperlink ref="F3320" r:id="rId284" display="https://podminky.urs.cz/item/CS_URS_2022_01/771591121"/>
    <hyperlink ref="F3326" r:id="rId285" display="https://podminky.urs.cz/item/CS_URS_2022_01/771591184"/>
    <hyperlink ref="F3333" r:id="rId286" display="https://podminky.urs.cz/item/CS_URS_2022_01/771591241"/>
    <hyperlink ref="F3372" r:id="rId287" display="https://podminky.urs.cz/item/CS_URS_2022_01/771591242"/>
    <hyperlink ref="F3384" r:id="rId288" display="https://podminky.urs.cz/item/CS_URS_2022_01/771591264"/>
    <hyperlink ref="F3441" r:id="rId289" display="https://podminky.urs.cz/item/CS_URS_2022_01/771592011"/>
    <hyperlink ref="F3448" r:id="rId290" display="https://podminky.urs.cz/item/CS_URS_2022_01/998771102"/>
    <hyperlink ref="F3451" r:id="rId291" display="https://podminky.urs.cz/item/CS_URS_2022_01/998771181"/>
    <hyperlink ref="F3455" r:id="rId292" display="https://podminky.urs.cz/item/CS_URS_2022_01/773993901"/>
    <hyperlink ref="F3464" r:id="rId293" display="https://podminky.urs.cz/item/CS_URS_2022_01/773993903"/>
    <hyperlink ref="F3467" r:id="rId294" display="https://podminky.urs.cz/item/CS_URS_2022_01/773993907"/>
    <hyperlink ref="F3472" r:id="rId295" display="https://podminky.urs.cz/item/CS_URS_2022_01/998773102"/>
    <hyperlink ref="F3475" r:id="rId296" display="https://podminky.urs.cz/item/CS_URS_2022_01/998773181"/>
    <hyperlink ref="F3479" r:id="rId297" display="https://podminky.urs.cz/item/CS_URS_2022_01/776111112"/>
    <hyperlink ref="F3485" r:id="rId298" display="https://podminky.urs.cz/item/CS_URS_2022_01/776111311"/>
    <hyperlink ref="F3491" r:id="rId299" display="https://podminky.urs.cz/item/CS_URS_2022_01/776111323"/>
    <hyperlink ref="F3502" r:id="rId300" display="https://podminky.urs.cz/item/CS_URS_2022_01/776111311"/>
    <hyperlink ref="F3513" r:id="rId301" display="https://podminky.urs.cz/item/CS_URS_2022_01/776121111"/>
    <hyperlink ref="F3519" r:id="rId302" display="https://podminky.urs.cz/item/CS_URS_2022_01/776121113"/>
    <hyperlink ref="F3525" r:id="rId303" display="https://podminky.urs.cz/item/CS_URS_2022_01/776121113"/>
    <hyperlink ref="F3531" r:id="rId304" display="https://podminky.urs.cz/item/CS_URS_2022_01/776141122"/>
    <hyperlink ref="F3537" r:id="rId305" display="https://podminky.urs.cz/item/CS_URS_2022_01/776201811"/>
    <hyperlink ref="F3577" r:id="rId306" display="https://podminky.urs.cz/item/CS_URS_2022_01/776201812"/>
    <hyperlink ref="F3584" r:id="rId307" display="https://podminky.urs.cz/item/CS_URS_2022_01/776221111"/>
    <hyperlink ref="F3616" r:id="rId308" display="https://podminky.urs.cz/item/CS_URS_2022_01/776301811"/>
    <hyperlink ref="F3627" r:id="rId309" display="https://podminky.urs.cz/item/CS_URS_2022_01/776321111"/>
    <hyperlink ref="F3646" r:id="rId310" display="https://podminky.urs.cz/item/CS_URS_2022_01/776321211"/>
    <hyperlink ref="F3665" r:id="rId311" display="https://podminky.urs.cz/item/CS_URS_2022_01/776410811"/>
    <hyperlink ref="F3668" r:id="rId312" display="https://podminky.urs.cz/item/CS_URS_2022_01/776411121"/>
    <hyperlink ref="F3683" r:id="rId313" display="https://podminky.urs.cz/item/CS_URS_2022_01/776411211"/>
    <hyperlink ref="F3715" r:id="rId314" display="https://podminky.urs.cz/item/CS_URS_2022_01/776411213"/>
    <hyperlink ref="F3731" r:id="rId315" display="https://podminky.urs.cz/item/CS_URS_2022_01/776421311"/>
    <hyperlink ref="F3738" r:id="rId316" display="https://podminky.urs.cz/item/CS_URS_2022_01/776430811"/>
    <hyperlink ref="F3749" r:id="rId317" display="https://podminky.urs.cz/item/CS_URS_2022_01/776431111"/>
    <hyperlink ref="F3764" r:id="rId318" display="https://podminky.urs.cz/item/CS_URS_2022_01/776991121"/>
    <hyperlink ref="F3770" r:id="rId319" display="https://podminky.urs.cz/item/CS_URS_2022_01/776991141"/>
    <hyperlink ref="F3776" r:id="rId320" display="https://podminky.urs.cz/item/CS_URS_2022_01/776991821"/>
    <hyperlink ref="F3789" r:id="rId321" display="https://podminky.urs.cz/item/CS_URS_2022_01/776991822"/>
    <hyperlink ref="F3800" r:id="rId322" display="https://podminky.urs.cz/item/CS_URS_2022_01/998776102"/>
    <hyperlink ref="F3803" r:id="rId323" display="https://podminky.urs.cz/item/CS_URS_2022_01/998776181"/>
    <hyperlink ref="F3807" r:id="rId324" display="https://podminky.urs.cz/item/CS_URS_2022_01/781111011"/>
    <hyperlink ref="F3844" r:id="rId325" display="https://podminky.urs.cz/item/CS_URS_2022_01/781121011"/>
    <hyperlink ref="F3854" r:id="rId326" display="https://podminky.urs.cz/item/CS_URS_2022_01/781131112"/>
    <hyperlink ref="F3867" r:id="rId327" display="https://podminky.urs.cz/item/CS_URS_2022_01/781151031"/>
    <hyperlink ref="F3877" r:id="rId328" display="https://podminky.urs.cz/item/CS_URS_2022_01/781473810"/>
    <hyperlink ref="F3905" r:id="rId329" display="https://podminky.urs.cz/item/CS_URS_2022_01/781474117"/>
    <hyperlink ref="F3923" r:id="rId330" display="https://podminky.urs.cz/item/CS_URS_2022_01/781477111"/>
    <hyperlink ref="F3949" r:id="rId331" display="https://podminky.urs.cz/item/CS_URS_2022_01/781491021"/>
    <hyperlink ref="F3983" r:id="rId332" display="https://podminky.urs.cz/item/CS_URS_2022_01/781491811"/>
    <hyperlink ref="F3999" r:id="rId333" display="https://podminky.urs.cz/item/CS_URS_2022_01/781491815"/>
    <hyperlink ref="F4027" r:id="rId334" display="https://podminky.urs.cz/item/CS_URS_2022_01/781491822"/>
    <hyperlink ref="F4034" r:id="rId335" display="https://podminky.urs.cz/item/CS_URS_2022_01/781494511"/>
    <hyperlink ref="F4078" r:id="rId336" display="https://podminky.urs.cz/item/CS_URS_2022_01/781495115"/>
    <hyperlink ref="F4090" r:id="rId337" display="https://podminky.urs.cz/item/CS_URS_2022_01/781495122"/>
    <hyperlink ref="F4098" r:id="rId338" display="https://podminky.urs.cz/item/CS_URS_2022_01/781495141"/>
    <hyperlink ref="F4109" r:id="rId339" display="https://podminky.urs.cz/item/CS_URS_2022_01/781495184"/>
    <hyperlink ref="F4112" r:id="rId340" display="https://podminky.urs.cz/item/CS_URS_2022_01/781495211"/>
    <hyperlink ref="F4121" r:id="rId341" display="https://podminky.urs.cz/item/CS_URS_2022_01/998781102"/>
    <hyperlink ref="F4124" r:id="rId342" display="https://podminky.urs.cz/item/CS_URS_2022_01/998781181"/>
    <hyperlink ref="F4128" r:id="rId343" display="https://podminky.urs.cz/item/CS_URS_2022_01/783000111"/>
    <hyperlink ref="F4138" r:id="rId344" display="https://podminky.urs.cz/item/CS_URS_2022_01/783301313"/>
    <hyperlink ref="F4145" r:id="rId345" display="https://podminky.urs.cz/item/CS_URS_2022_01/783301401"/>
    <hyperlink ref="F4155" r:id="rId346" display="https://podminky.urs.cz/item/CS_URS_2022_01/783315101"/>
    <hyperlink ref="F4167" r:id="rId347" display="https://podminky.urs.cz/item/CS_URS_2022_01/783317101"/>
    <hyperlink ref="F4218" r:id="rId348" display="https://podminky.urs.cz/item/CS_URS_2022_01/783606864"/>
    <hyperlink ref="F4225" r:id="rId349" display="https://podminky.urs.cz/item/CS_URS_2022_01/783617613"/>
    <hyperlink ref="F4232" r:id="rId350" display="https://podminky.urs.cz/item/CS_URS_2022_01/783801403"/>
    <hyperlink ref="F4246" r:id="rId351" display="https://podminky.urs.cz/item/CS_URS_2022_01/783817421"/>
    <hyperlink ref="F4270" r:id="rId352" display="https://podminky.urs.cz/item/CS_URS_2022_01/783801403"/>
    <hyperlink ref="F4277" r:id="rId353" display="https://podminky.urs.cz/item/CS_URS_2022_01/783823101"/>
    <hyperlink ref="F4284" r:id="rId354" display="https://podminky.urs.cz/item/CS_URS_2022_01/783827401"/>
    <hyperlink ref="F4292" r:id="rId355" display="https://podminky.urs.cz/item/CS_URS_2022_01/784111001"/>
    <hyperlink ref="F4298" r:id="rId356" display="https://podminky.urs.cz/item/CS_URS_2022_01/784121001"/>
    <hyperlink ref="F4304" r:id="rId357" display="https://podminky.urs.cz/item/CS_URS_2022_01/784171101"/>
    <hyperlink ref="F4316" r:id="rId358" display="https://podminky.urs.cz/item/CS_URS_2022_01/784171111"/>
    <hyperlink ref="F4328" r:id="rId359" display="https://podminky.urs.cz/item/CS_URS_2022_01/784181121"/>
    <hyperlink ref="F4334" r:id="rId360" display="https://podminky.urs.cz/item/CS_URS_2022_01/784221101"/>
    <hyperlink ref="F4347" r:id="rId361" display="https://podminky.urs.cz/item/CS_URS_2022_01/998786102"/>
    <hyperlink ref="F4350" r:id="rId362" display="https://podminky.urs.cz/item/CS_URS_2022_01/99878618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1" customFormat="1" ht="12" customHeight="1">
      <c r="B8" s="21"/>
      <c r="D8" s="144" t="s">
        <v>127</v>
      </c>
      <c r="L8" s="21"/>
    </row>
    <row r="9" hidden="1" s="2" customFormat="1" ht="16.5" customHeight="1">
      <c r="A9" s="39"/>
      <c r="B9" s="45"/>
      <c r="C9" s="39"/>
      <c r="D9" s="39"/>
      <c r="E9" s="145" t="s">
        <v>131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3632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31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27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33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35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37</v>
      </c>
      <c r="G34" s="39"/>
      <c r="H34" s="39"/>
      <c r="I34" s="156" t="s">
        <v>36</v>
      </c>
      <c r="J34" s="156" t="s">
        <v>38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39</v>
      </c>
      <c r="E35" s="144" t="s">
        <v>40</v>
      </c>
      <c r="F35" s="158">
        <f>ROUND((SUM(BE96:BE338)),  2)</f>
        <v>0</v>
      </c>
      <c r="G35" s="39"/>
      <c r="H35" s="39"/>
      <c r="I35" s="159">
        <v>0.20999999999999999</v>
      </c>
      <c r="J35" s="158">
        <f>ROUND(((SUM(BE96:BE338))*I35),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41</v>
      </c>
      <c r="F36" s="158">
        <f>ROUND((SUM(BF96:BF338)),  2)</f>
        <v>0</v>
      </c>
      <c r="G36" s="39"/>
      <c r="H36" s="39"/>
      <c r="I36" s="159">
        <v>0.14999999999999999</v>
      </c>
      <c r="J36" s="158">
        <f>ROUND(((SUM(BF96:BF338))*I36),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42</v>
      </c>
      <c r="F37" s="158">
        <f>ROUND((SUM(BG96:BG338)),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43</v>
      </c>
      <c r="F38" s="158">
        <f>ROUND((SUM(BH96:BH338)),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44</v>
      </c>
      <c r="F39" s="158">
        <f>ROUND((SUM(BI96:BI338)),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RZP_revize_R01_Stavebni upravy objektu c.p. 1800-27, ul. Na Nivach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D.1.4.1 - Zdravotne technicke instalace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189</v>
      </c>
      <c r="D61" s="173"/>
      <c r="E61" s="173"/>
      <c r="F61" s="173"/>
      <c r="G61" s="173"/>
      <c r="H61" s="173"/>
      <c r="I61" s="173"/>
      <c r="J61" s="174" t="s">
        <v>190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67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191</v>
      </c>
    </row>
    <row r="64" s="9" customFormat="1" ht="24.96" customHeight="1">
      <c r="A64" s="9"/>
      <c r="B64" s="176"/>
      <c r="C64" s="177"/>
      <c r="D64" s="178" t="s">
        <v>3633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3634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3635</v>
      </c>
      <c r="E66" s="179"/>
      <c r="F66" s="179"/>
      <c r="G66" s="179"/>
      <c r="H66" s="179"/>
      <c r="I66" s="179"/>
      <c r="J66" s="180">
        <f>J111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6"/>
      <c r="D67" s="183" t="s">
        <v>3636</v>
      </c>
      <c r="E67" s="184"/>
      <c r="F67" s="184"/>
      <c r="G67" s="184"/>
      <c r="H67" s="184"/>
      <c r="I67" s="184"/>
      <c r="J67" s="185">
        <f>J112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3637</v>
      </c>
      <c r="E68" s="184"/>
      <c r="F68" s="184"/>
      <c r="G68" s="184"/>
      <c r="H68" s="184"/>
      <c r="I68" s="184"/>
      <c r="J68" s="185">
        <f>J125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3638</v>
      </c>
      <c r="E69" s="184"/>
      <c r="F69" s="184"/>
      <c r="G69" s="184"/>
      <c r="H69" s="184"/>
      <c r="I69" s="184"/>
      <c r="J69" s="185">
        <f>J161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208</v>
      </c>
      <c r="E70" s="184"/>
      <c r="F70" s="184"/>
      <c r="G70" s="184"/>
      <c r="H70" s="184"/>
      <c r="I70" s="184"/>
      <c r="J70" s="185">
        <f>J242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3639</v>
      </c>
      <c r="E71" s="184"/>
      <c r="F71" s="184"/>
      <c r="G71" s="184"/>
      <c r="H71" s="184"/>
      <c r="I71" s="184"/>
      <c r="J71" s="185">
        <f>J309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3640</v>
      </c>
      <c r="E72" s="179"/>
      <c r="F72" s="179"/>
      <c r="G72" s="179"/>
      <c r="H72" s="179"/>
      <c r="I72" s="179"/>
      <c r="J72" s="180">
        <f>J325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6"/>
      <c r="D73" s="183" t="s">
        <v>3641</v>
      </c>
      <c r="E73" s="184"/>
      <c r="F73" s="184"/>
      <c r="G73" s="184"/>
      <c r="H73" s="184"/>
      <c r="I73" s="184"/>
      <c r="J73" s="185">
        <f>J326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3642</v>
      </c>
      <c r="E74" s="184"/>
      <c r="F74" s="184"/>
      <c r="G74" s="184"/>
      <c r="H74" s="184"/>
      <c r="I74" s="184"/>
      <c r="J74" s="185">
        <f>J330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223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71" t="str">
        <f>E7</f>
        <v>RZP_revize_R01_Stavebni upravy objektu c.p. 1800-27, ul. Na Nivach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127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131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135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D.1.4.1 - Zdravotne technicke instalace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6. 6. 2022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 xml:space="preserve"> </v>
      </c>
      <c r="G92" s="41"/>
      <c r="H92" s="41"/>
      <c r="I92" s="33" t="s">
        <v>30</v>
      </c>
      <c r="J92" s="37" t="str">
        <f>E23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IF(E20="","",E20)</f>
        <v>Vyplň údaj</v>
      </c>
      <c r="G93" s="41"/>
      <c r="H93" s="41"/>
      <c r="I93" s="33" t="s">
        <v>31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224</v>
      </c>
      <c r="D95" s="190" t="s">
        <v>54</v>
      </c>
      <c r="E95" s="190" t="s">
        <v>50</v>
      </c>
      <c r="F95" s="190" t="s">
        <v>51</v>
      </c>
      <c r="G95" s="190" t="s">
        <v>225</v>
      </c>
      <c r="H95" s="190" t="s">
        <v>226</v>
      </c>
      <c r="I95" s="190" t="s">
        <v>227</v>
      </c>
      <c r="J95" s="190" t="s">
        <v>190</v>
      </c>
      <c r="K95" s="191" t="s">
        <v>228</v>
      </c>
      <c r="L95" s="192"/>
      <c r="M95" s="93" t="s">
        <v>19</v>
      </c>
      <c r="N95" s="94" t="s">
        <v>39</v>
      </c>
      <c r="O95" s="94" t="s">
        <v>229</v>
      </c>
      <c r="P95" s="94" t="s">
        <v>230</v>
      </c>
      <c r="Q95" s="94" t="s">
        <v>231</v>
      </c>
      <c r="R95" s="94" t="s">
        <v>232</v>
      </c>
      <c r="S95" s="94" t="s">
        <v>233</v>
      </c>
      <c r="T95" s="95" t="s">
        <v>234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235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P97+P111+P325</f>
        <v>0</v>
      </c>
      <c r="Q96" s="97"/>
      <c r="R96" s="195">
        <f>R97+R111+R325</f>
        <v>0</v>
      </c>
      <c r="S96" s="97"/>
      <c r="T96" s="196">
        <f>T97+T111+T325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68</v>
      </c>
      <c r="AU96" s="18" t="s">
        <v>191</v>
      </c>
      <c r="BK96" s="197">
        <f>BK97+BK111+BK325</f>
        <v>0</v>
      </c>
    </row>
    <row r="97" s="12" customFormat="1" ht="25.92" customHeight="1">
      <c r="A97" s="12"/>
      <c r="B97" s="198"/>
      <c r="C97" s="199"/>
      <c r="D97" s="200" t="s">
        <v>68</v>
      </c>
      <c r="E97" s="201" t="s">
        <v>236</v>
      </c>
      <c r="F97" s="201" t="s">
        <v>3643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76</v>
      </c>
      <c r="AT97" s="210" t="s">
        <v>68</v>
      </c>
      <c r="AU97" s="210" t="s">
        <v>69</v>
      </c>
      <c r="AY97" s="209" t="s">
        <v>238</v>
      </c>
      <c r="BK97" s="211">
        <f>BK98</f>
        <v>0</v>
      </c>
    </row>
    <row r="98" s="12" customFormat="1" ht="22.8" customHeight="1">
      <c r="A98" s="12"/>
      <c r="B98" s="198"/>
      <c r="C98" s="199"/>
      <c r="D98" s="200" t="s">
        <v>68</v>
      </c>
      <c r="E98" s="212" t="s">
        <v>76</v>
      </c>
      <c r="F98" s="212" t="s">
        <v>3644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76</v>
      </c>
      <c r="AT98" s="210" t="s">
        <v>68</v>
      </c>
      <c r="AU98" s="210" t="s">
        <v>76</v>
      </c>
      <c r="AY98" s="209" t="s">
        <v>238</v>
      </c>
      <c r="BK98" s="211">
        <f>SUM(BK99:BK110)</f>
        <v>0</v>
      </c>
    </row>
    <row r="99" s="2" customFormat="1" ht="24.15" customHeight="1">
      <c r="A99" s="39"/>
      <c r="B99" s="40"/>
      <c r="C99" s="214" t="s">
        <v>76</v>
      </c>
      <c r="D99" s="214" t="s">
        <v>240</v>
      </c>
      <c r="E99" s="215" t="s">
        <v>3645</v>
      </c>
      <c r="F99" s="216" t="s">
        <v>3646</v>
      </c>
      <c r="G99" s="217" t="s">
        <v>308</v>
      </c>
      <c r="H99" s="218">
        <v>73</v>
      </c>
      <c r="I99" s="219"/>
      <c r="J99" s="220">
        <f>ROUND(I99*H99,2)</f>
        <v>0</v>
      </c>
      <c r="K99" s="216" t="s">
        <v>581</v>
      </c>
      <c r="L99" s="45"/>
      <c r="M99" s="221" t="s">
        <v>19</v>
      </c>
      <c r="N99" s="222" t="s">
        <v>40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244</v>
      </c>
      <c r="AT99" s="225" t="s">
        <v>240</v>
      </c>
      <c r="AU99" s="225" t="s">
        <v>78</v>
      </c>
      <c r="AY99" s="18" t="s">
        <v>238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76</v>
      </c>
      <c r="BK99" s="226">
        <f>ROUND(I99*H99,2)</f>
        <v>0</v>
      </c>
      <c r="BL99" s="18" t="s">
        <v>244</v>
      </c>
      <c r="BM99" s="225" t="s">
        <v>78</v>
      </c>
    </row>
    <row r="100" s="2" customFormat="1">
      <c r="A100" s="39"/>
      <c r="B100" s="40"/>
      <c r="C100" s="41"/>
      <c r="D100" s="227" t="s">
        <v>245</v>
      </c>
      <c r="E100" s="41"/>
      <c r="F100" s="228" t="s">
        <v>3646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245</v>
      </c>
      <c r="AU100" s="18" t="s">
        <v>78</v>
      </c>
    </row>
    <row r="101" s="2" customFormat="1" ht="24.15" customHeight="1">
      <c r="A101" s="39"/>
      <c r="B101" s="40"/>
      <c r="C101" s="214" t="s">
        <v>78</v>
      </c>
      <c r="D101" s="214" t="s">
        <v>240</v>
      </c>
      <c r="E101" s="215" t="s">
        <v>3647</v>
      </c>
      <c r="F101" s="216" t="s">
        <v>3648</v>
      </c>
      <c r="G101" s="217" t="s">
        <v>308</v>
      </c>
      <c r="H101" s="218">
        <v>100</v>
      </c>
      <c r="I101" s="219"/>
      <c r="J101" s="220">
        <f>ROUND(I101*H101,2)</f>
        <v>0</v>
      </c>
      <c r="K101" s="216" t="s">
        <v>581</v>
      </c>
      <c r="L101" s="45"/>
      <c r="M101" s="221" t="s">
        <v>19</v>
      </c>
      <c r="N101" s="222" t="s">
        <v>40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244</v>
      </c>
      <c r="AT101" s="225" t="s">
        <v>240</v>
      </c>
      <c r="AU101" s="225" t="s">
        <v>78</v>
      </c>
      <c r="AY101" s="18" t="s">
        <v>238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76</v>
      </c>
      <c r="BK101" s="226">
        <f>ROUND(I101*H101,2)</f>
        <v>0</v>
      </c>
      <c r="BL101" s="18" t="s">
        <v>244</v>
      </c>
      <c r="BM101" s="225" t="s">
        <v>244</v>
      </c>
    </row>
    <row r="102" s="2" customFormat="1">
      <c r="A102" s="39"/>
      <c r="B102" s="40"/>
      <c r="C102" s="41"/>
      <c r="D102" s="227" t="s">
        <v>245</v>
      </c>
      <c r="E102" s="41"/>
      <c r="F102" s="228" t="s">
        <v>3648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245</v>
      </c>
      <c r="AU102" s="18" t="s">
        <v>78</v>
      </c>
    </row>
    <row r="103" s="2" customFormat="1" ht="24.15" customHeight="1">
      <c r="A103" s="39"/>
      <c r="B103" s="40"/>
      <c r="C103" s="214" t="s">
        <v>109</v>
      </c>
      <c r="D103" s="214" t="s">
        <v>240</v>
      </c>
      <c r="E103" s="215" t="s">
        <v>3649</v>
      </c>
      <c r="F103" s="216" t="s">
        <v>3650</v>
      </c>
      <c r="G103" s="217" t="s">
        <v>308</v>
      </c>
      <c r="H103" s="218">
        <v>100</v>
      </c>
      <c r="I103" s="219"/>
      <c r="J103" s="220">
        <f>ROUND(I103*H103,2)</f>
        <v>0</v>
      </c>
      <c r="K103" s="216" t="s">
        <v>581</v>
      </c>
      <c r="L103" s="45"/>
      <c r="M103" s="221" t="s">
        <v>19</v>
      </c>
      <c r="N103" s="222" t="s">
        <v>40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244</v>
      </c>
      <c r="AT103" s="225" t="s">
        <v>240</v>
      </c>
      <c r="AU103" s="225" t="s">
        <v>78</v>
      </c>
      <c r="AY103" s="18" t="s">
        <v>238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76</v>
      </c>
      <c r="BK103" s="226">
        <f>ROUND(I103*H103,2)</f>
        <v>0</v>
      </c>
      <c r="BL103" s="18" t="s">
        <v>244</v>
      </c>
      <c r="BM103" s="225" t="s">
        <v>260</v>
      </c>
    </row>
    <row r="104" s="2" customFormat="1">
      <c r="A104" s="39"/>
      <c r="B104" s="40"/>
      <c r="C104" s="41"/>
      <c r="D104" s="227" t="s">
        <v>245</v>
      </c>
      <c r="E104" s="41"/>
      <c r="F104" s="228" t="s">
        <v>3650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245</v>
      </c>
      <c r="AU104" s="18" t="s">
        <v>78</v>
      </c>
    </row>
    <row r="105" s="2" customFormat="1" ht="24.15" customHeight="1">
      <c r="A105" s="39"/>
      <c r="B105" s="40"/>
      <c r="C105" s="214" t="s">
        <v>244</v>
      </c>
      <c r="D105" s="214" t="s">
        <v>240</v>
      </c>
      <c r="E105" s="215" t="s">
        <v>3651</v>
      </c>
      <c r="F105" s="216" t="s">
        <v>3652</v>
      </c>
      <c r="G105" s="217" t="s">
        <v>308</v>
      </c>
      <c r="H105" s="218">
        <v>23</v>
      </c>
      <c r="I105" s="219"/>
      <c r="J105" s="220">
        <f>ROUND(I105*H105,2)</f>
        <v>0</v>
      </c>
      <c r="K105" s="216" t="s">
        <v>243</v>
      </c>
      <c r="L105" s="45"/>
      <c r="M105" s="221" t="s">
        <v>19</v>
      </c>
      <c r="N105" s="222" t="s">
        <v>40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244</v>
      </c>
      <c r="AT105" s="225" t="s">
        <v>240</v>
      </c>
      <c r="AU105" s="225" t="s">
        <v>78</v>
      </c>
      <c r="AY105" s="18" t="s">
        <v>238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76</v>
      </c>
      <c r="BK105" s="226">
        <f>ROUND(I105*H105,2)</f>
        <v>0</v>
      </c>
      <c r="BL105" s="18" t="s">
        <v>244</v>
      </c>
      <c r="BM105" s="225" t="s">
        <v>267</v>
      </c>
    </row>
    <row r="106" s="2" customFormat="1">
      <c r="A106" s="39"/>
      <c r="B106" s="40"/>
      <c r="C106" s="41"/>
      <c r="D106" s="227" t="s">
        <v>245</v>
      </c>
      <c r="E106" s="41"/>
      <c r="F106" s="228" t="s">
        <v>3652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245</v>
      </c>
      <c r="AU106" s="18" t="s">
        <v>78</v>
      </c>
    </row>
    <row r="107" s="2" customFormat="1">
      <c r="A107" s="39"/>
      <c r="B107" s="40"/>
      <c r="C107" s="41"/>
      <c r="D107" s="232" t="s">
        <v>246</v>
      </c>
      <c r="E107" s="41"/>
      <c r="F107" s="233" t="s">
        <v>3653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246</v>
      </c>
      <c r="AU107" s="18" t="s">
        <v>78</v>
      </c>
    </row>
    <row r="108" s="2" customFormat="1" ht="21.75" customHeight="1">
      <c r="A108" s="39"/>
      <c r="B108" s="40"/>
      <c r="C108" s="214" t="s">
        <v>273</v>
      </c>
      <c r="D108" s="214" t="s">
        <v>240</v>
      </c>
      <c r="E108" s="215" t="s">
        <v>3654</v>
      </c>
      <c r="F108" s="216" t="s">
        <v>3655</v>
      </c>
      <c r="G108" s="217" t="s">
        <v>107</v>
      </c>
      <c r="H108" s="218">
        <v>72</v>
      </c>
      <c r="I108" s="219"/>
      <c r="J108" s="220">
        <f>ROUND(I108*H108,2)</f>
        <v>0</v>
      </c>
      <c r="K108" s="216" t="s">
        <v>243</v>
      </c>
      <c r="L108" s="45"/>
      <c r="M108" s="221" t="s">
        <v>19</v>
      </c>
      <c r="N108" s="222" t="s">
        <v>40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244</v>
      </c>
      <c r="AT108" s="225" t="s">
        <v>240</v>
      </c>
      <c r="AU108" s="225" t="s">
        <v>78</v>
      </c>
      <c r="AY108" s="18" t="s">
        <v>238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76</v>
      </c>
      <c r="BK108" s="226">
        <f>ROUND(I108*H108,2)</f>
        <v>0</v>
      </c>
      <c r="BL108" s="18" t="s">
        <v>244</v>
      </c>
      <c r="BM108" s="225" t="s">
        <v>276</v>
      </c>
    </row>
    <row r="109" s="2" customFormat="1">
      <c r="A109" s="39"/>
      <c r="B109" s="40"/>
      <c r="C109" s="41"/>
      <c r="D109" s="227" t="s">
        <v>245</v>
      </c>
      <c r="E109" s="41"/>
      <c r="F109" s="228" t="s">
        <v>3655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245</v>
      </c>
      <c r="AU109" s="18" t="s">
        <v>78</v>
      </c>
    </row>
    <row r="110" s="2" customFormat="1">
      <c r="A110" s="39"/>
      <c r="B110" s="40"/>
      <c r="C110" s="41"/>
      <c r="D110" s="232" t="s">
        <v>246</v>
      </c>
      <c r="E110" s="41"/>
      <c r="F110" s="233" t="s">
        <v>3656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246</v>
      </c>
      <c r="AU110" s="18" t="s">
        <v>78</v>
      </c>
    </row>
    <row r="111" s="12" customFormat="1" ht="25.92" customHeight="1">
      <c r="A111" s="12"/>
      <c r="B111" s="198"/>
      <c r="C111" s="199"/>
      <c r="D111" s="200" t="s">
        <v>68</v>
      </c>
      <c r="E111" s="201" t="s">
        <v>1627</v>
      </c>
      <c r="F111" s="201" t="s">
        <v>3657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P112+P125+P161+P242+P309</f>
        <v>0</v>
      </c>
      <c r="Q111" s="206"/>
      <c r="R111" s="207">
        <f>R112+R125+R161+R242+R309</f>
        <v>0</v>
      </c>
      <c r="S111" s="206"/>
      <c r="T111" s="208">
        <f>T112+T125+T161+T242+T309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78</v>
      </c>
      <c r="AT111" s="210" t="s">
        <v>68</v>
      </c>
      <c r="AU111" s="210" t="s">
        <v>69</v>
      </c>
      <c r="AY111" s="209" t="s">
        <v>238</v>
      </c>
      <c r="BK111" s="211">
        <f>BK112+BK125+BK161+BK242+BK309</f>
        <v>0</v>
      </c>
    </row>
    <row r="112" s="12" customFormat="1" ht="22.8" customHeight="1">
      <c r="A112" s="12"/>
      <c r="B112" s="198"/>
      <c r="C112" s="199"/>
      <c r="D112" s="200" t="s">
        <v>68</v>
      </c>
      <c r="E112" s="212" t="s">
        <v>1814</v>
      </c>
      <c r="F112" s="212" t="s">
        <v>3658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SUM(P113:P124)</f>
        <v>0</v>
      </c>
      <c r="Q112" s="206"/>
      <c r="R112" s="207">
        <f>SUM(R113:R124)</f>
        <v>0</v>
      </c>
      <c r="S112" s="206"/>
      <c r="T112" s="208">
        <f>SUM(T113:T124)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78</v>
      </c>
      <c r="AT112" s="210" t="s">
        <v>68</v>
      </c>
      <c r="AU112" s="210" t="s">
        <v>76</v>
      </c>
      <c r="AY112" s="209" t="s">
        <v>238</v>
      </c>
      <c r="BK112" s="211">
        <f>SUM(BK113:BK124)</f>
        <v>0</v>
      </c>
    </row>
    <row r="113" s="2" customFormat="1" ht="33" customHeight="1">
      <c r="A113" s="39"/>
      <c r="B113" s="40"/>
      <c r="C113" s="214" t="s">
        <v>260</v>
      </c>
      <c r="D113" s="214" t="s">
        <v>240</v>
      </c>
      <c r="E113" s="215" t="s">
        <v>3659</v>
      </c>
      <c r="F113" s="216" t="s">
        <v>3660</v>
      </c>
      <c r="G113" s="217" t="s">
        <v>107</v>
      </c>
      <c r="H113" s="218">
        <v>70</v>
      </c>
      <c r="I113" s="219"/>
      <c r="J113" s="220">
        <f>ROUND(I113*H113,2)</f>
        <v>0</v>
      </c>
      <c r="K113" s="216" t="s">
        <v>243</v>
      </c>
      <c r="L113" s="45"/>
      <c r="M113" s="221" t="s">
        <v>19</v>
      </c>
      <c r="N113" s="222" t="s">
        <v>40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295</v>
      </c>
      <c r="AT113" s="225" t="s">
        <v>240</v>
      </c>
      <c r="AU113" s="225" t="s">
        <v>78</v>
      </c>
      <c r="AY113" s="18" t="s">
        <v>238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76</v>
      </c>
      <c r="BK113" s="226">
        <f>ROUND(I113*H113,2)</f>
        <v>0</v>
      </c>
      <c r="BL113" s="18" t="s">
        <v>295</v>
      </c>
      <c r="BM113" s="225" t="s">
        <v>184</v>
      </c>
    </row>
    <row r="114" s="2" customFormat="1">
      <c r="A114" s="39"/>
      <c r="B114" s="40"/>
      <c r="C114" s="41"/>
      <c r="D114" s="227" t="s">
        <v>245</v>
      </c>
      <c r="E114" s="41"/>
      <c r="F114" s="228" t="s">
        <v>3660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245</v>
      </c>
      <c r="AU114" s="18" t="s">
        <v>78</v>
      </c>
    </row>
    <row r="115" s="2" customFormat="1">
      <c r="A115" s="39"/>
      <c r="B115" s="40"/>
      <c r="C115" s="41"/>
      <c r="D115" s="232" t="s">
        <v>246</v>
      </c>
      <c r="E115" s="41"/>
      <c r="F115" s="233" t="s">
        <v>3661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246</v>
      </c>
      <c r="AU115" s="18" t="s">
        <v>78</v>
      </c>
    </row>
    <row r="116" s="2" customFormat="1" ht="24.15" customHeight="1">
      <c r="A116" s="39"/>
      <c r="B116" s="40"/>
      <c r="C116" s="277" t="s">
        <v>286</v>
      </c>
      <c r="D116" s="277" t="s">
        <v>425</v>
      </c>
      <c r="E116" s="278" t="s">
        <v>3662</v>
      </c>
      <c r="F116" s="279" t="s">
        <v>3663</v>
      </c>
      <c r="G116" s="280" t="s">
        <v>107</v>
      </c>
      <c r="H116" s="281">
        <v>36</v>
      </c>
      <c r="I116" s="282"/>
      <c r="J116" s="283">
        <f>ROUND(I116*H116,2)</f>
        <v>0</v>
      </c>
      <c r="K116" s="279" t="s">
        <v>581</v>
      </c>
      <c r="L116" s="284"/>
      <c r="M116" s="285" t="s">
        <v>19</v>
      </c>
      <c r="N116" s="286" t="s">
        <v>40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371</v>
      </c>
      <c r="AT116" s="225" t="s">
        <v>425</v>
      </c>
      <c r="AU116" s="225" t="s">
        <v>78</v>
      </c>
      <c r="AY116" s="18" t="s">
        <v>238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76</v>
      </c>
      <c r="BK116" s="226">
        <f>ROUND(I116*H116,2)</f>
        <v>0</v>
      </c>
      <c r="BL116" s="18" t="s">
        <v>295</v>
      </c>
      <c r="BM116" s="225" t="s">
        <v>289</v>
      </c>
    </row>
    <row r="117" s="2" customFormat="1">
      <c r="A117" s="39"/>
      <c r="B117" s="40"/>
      <c r="C117" s="41"/>
      <c r="D117" s="227" t="s">
        <v>245</v>
      </c>
      <c r="E117" s="41"/>
      <c r="F117" s="228" t="s">
        <v>3663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245</v>
      </c>
      <c r="AU117" s="18" t="s">
        <v>78</v>
      </c>
    </row>
    <row r="118" s="2" customFormat="1" ht="24.15" customHeight="1">
      <c r="A118" s="39"/>
      <c r="B118" s="40"/>
      <c r="C118" s="277" t="s">
        <v>267</v>
      </c>
      <c r="D118" s="277" t="s">
        <v>425</v>
      </c>
      <c r="E118" s="278" t="s">
        <v>3664</v>
      </c>
      <c r="F118" s="279" t="s">
        <v>3665</v>
      </c>
      <c r="G118" s="280" t="s">
        <v>107</v>
      </c>
      <c r="H118" s="281">
        <v>30</v>
      </c>
      <c r="I118" s="282"/>
      <c r="J118" s="283">
        <f>ROUND(I118*H118,2)</f>
        <v>0</v>
      </c>
      <c r="K118" s="279" t="s">
        <v>581</v>
      </c>
      <c r="L118" s="284"/>
      <c r="M118" s="285" t="s">
        <v>19</v>
      </c>
      <c r="N118" s="286" t="s">
        <v>40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371</v>
      </c>
      <c r="AT118" s="225" t="s">
        <v>425</v>
      </c>
      <c r="AU118" s="225" t="s">
        <v>78</v>
      </c>
      <c r="AY118" s="18" t="s">
        <v>238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76</v>
      </c>
      <c r="BK118" s="226">
        <f>ROUND(I118*H118,2)</f>
        <v>0</v>
      </c>
      <c r="BL118" s="18" t="s">
        <v>295</v>
      </c>
      <c r="BM118" s="225" t="s">
        <v>295</v>
      </c>
    </row>
    <row r="119" s="2" customFormat="1">
      <c r="A119" s="39"/>
      <c r="B119" s="40"/>
      <c r="C119" s="41"/>
      <c r="D119" s="227" t="s">
        <v>245</v>
      </c>
      <c r="E119" s="41"/>
      <c r="F119" s="228" t="s">
        <v>3665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245</v>
      </c>
      <c r="AU119" s="18" t="s">
        <v>78</v>
      </c>
    </row>
    <row r="120" s="2" customFormat="1" ht="24.15" customHeight="1">
      <c r="A120" s="39"/>
      <c r="B120" s="40"/>
      <c r="C120" s="277" t="s">
        <v>299</v>
      </c>
      <c r="D120" s="277" t="s">
        <v>425</v>
      </c>
      <c r="E120" s="278" t="s">
        <v>3666</v>
      </c>
      <c r="F120" s="279" t="s">
        <v>3667</v>
      </c>
      <c r="G120" s="280" t="s">
        <v>107</v>
      </c>
      <c r="H120" s="281">
        <v>4</v>
      </c>
      <c r="I120" s="282"/>
      <c r="J120" s="283">
        <f>ROUND(I120*H120,2)</f>
        <v>0</v>
      </c>
      <c r="K120" s="279" t="s">
        <v>581</v>
      </c>
      <c r="L120" s="284"/>
      <c r="M120" s="285" t="s">
        <v>19</v>
      </c>
      <c r="N120" s="286" t="s">
        <v>40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371</v>
      </c>
      <c r="AT120" s="225" t="s">
        <v>425</v>
      </c>
      <c r="AU120" s="225" t="s">
        <v>78</v>
      </c>
      <c r="AY120" s="18" t="s">
        <v>238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76</v>
      </c>
      <c r="BK120" s="226">
        <f>ROUND(I120*H120,2)</f>
        <v>0</v>
      </c>
      <c r="BL120" s="18" t="s">
        <v>295</v>
      </c>
      <c r="BM120" s="225" t="s">
        <v>302</v>
      </c>
    </row>
    <row r="121" s="2" customFormat="1">
      <c r="A121" s="39"/>
      <c r="B121" s="40"/>
      <c r="C121" s="41"/>
      <c r="D121" s="227" t="s">
        <v>245</v>
      </c>
      <c r="E121" s="41"/>
      <c r="F121" s="228" t="s">
        <v>3667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245</v>
      </c>
      <c r="AU121" s="18" t="s">
        <v>78</v>
      </c>
    </row>
    <row r="122" s="2" customFormat="1" ht="24.15" customHeight="1">
      <c r="A122" s="39"/>
      <c r="B122" s="40"/>
      <c r="C122" s="214" t="s">
        <v>276</v>
      </c>
      <c r="D122" s="214" t="s">
        <v>240</v>
      </c>
      <c r="E122" s="215" t="s">
        <v>3668</v>
      </c>
      <c r="F122" s="216" t="s">
        <v>3669</v>
      </c>
      <c r="G122" s="217" t="s">
        <v>3670</v>
      </c>
      <c r="H122" s="291"/>
      <c r="I122" s="219"/>
      <c r="J122" s="220">
        <f>ROUND(I122*H122,2)</f>
        <v>0</v>
      </c>
      <c r="K122" s="216" t="s">
        <v>243</v>
      </c>
      <c r="L122" s="45"/>
      <c r="M122" s="221" t="s">
        <v>19</v>
      </c>
      <c r="N122" s="222" t="s">
        <v>40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295</v>
      </c>
      <c r="AT122" s="225" t="s">
        <v>240</v>
      </c>
      <c r="AU122" s="225" t="s">
        <v>78</v>
      </c>
      <c r="AY122" s="18" t="s">
        <v>238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76</v>
      </c>
      <c r="BK122" s="226">
        <f>ROUND(I122*H122,2)</f>
        <v>0</v>
      </c>
      <c r="BL122" s="18" t="s">
        <v>295</v>
      </c>
      <c r="BM122" s="225" t="s">
        <v>309</v>
      </c>
    </row>
    <row r="123" s="2" customFormat="1">
      <c r="A123" s="39"/>
      <c r="B123" s="40"/>
      <c r="C123" s="41"/>
      <c r="D123" s="227" t="s">
        <v>245</v>
      </c>
      <c r="E123" s="41"/>
      <c r="F123" s="228" t="s">
        <v>3669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245</v>
      </c>
      <c r="AU123" s="18" t="s">
        <v>78</v>
      </c>
    </row>
    <row r="124" s="2" customFormat="1">
      <c r="A124" s="39"/>
      <c r="B124" s="40"/>
      <c r="C124" s="41"/>
      <c r="D124" s="232" t="s">
        <v>246</v>
      </c>
      <c r="E124" s="41"/>
      <c r="F124" s="233" t="s">
        <v>3671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246</v>
      </c>
      <c r="AU124" s="18" t="s">
        <v>78</v>
      </c>
    </row>
    <row r="125" s="12" customFormat="1" ht="22.8" customHeight="1">
      <c r="A125" s="12"/>
      <c r="B125" s="198"/>
      <c r="C125" s="199"/>
      <c r="D125" s="200" t="s">
        <v>68</v>
      </c>
      <c r="E125" s="212" t="s">
        <v>1911</v>
      </c>
      <c r="F125" s="212" t="s">
        <v>3672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SUM(P126:P160)</f>
        <v>0</v>
      </c>
      <c r="Q125" s="206"/>
      <c r="R125" s="207">
        <f>SUM(R126:R160)</f>
        <v>0</v>
      </c>
      <c r="S125" s="206"/>
      <c r="T125" s="208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78</v>
      </c>
      <c r="AT125" s="210" t="s">
        <v>68</v>
      </c>
      <c r="AU125" s="210" t="s">
        <v>76</v>
      </c>
      <c r="AY125" s="209" t="s">
        <v>238</v>
      </c>
      <c r="BK125" s="211">
        <f>SUM(BK126:BK160)</f>
        <v>0</v>
      </c>
    </row>
    <row r="126" s="2" customFormat="1" ht="21.75" customHeight="1">
      <c r="A126" s="39"/>
      <c r="B126" s="40"/>
      <c r="C126" s="214" t="s">
        <v>316</v>
      </c>
      <c r="D126" s="214" t="s">
        <v>240</v>
      </c>
      <c r="E126" s="215" t="s">
        <v>3673</v>
      </c>
      <c r="F126" s="216" t="s">
        <v>3674</v>
      </c>
      <c r="G126" s="217" t="s">
        <v>107</v>
      </c>
      <c r="H126" s="218">
        <v>28</v>
      </c>
      <c r="I126" s="219"/>
      <c r="J126" s="220">
        <f>ROUND(I126*H126,2)</f>
        <v>0</v>
      </c>
      <c r="K126" s="216" t="s">
        <v>243</v>
      </c>
      <c r="L126" s="45"/>
      <c r="M126" s="221" t="s">
        <v>19</v>
      </c>
      <c r="N126" s="222" t="s">
        <v>40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295</v>
      </c>
      <c r="AT126" s="225" t="s">
        <v>240</v>
      </c>
      <c r="AU126" s="225" t="s">
        <v>78</v>
      </c>
      <c r="AY126" s="18" t="s">
        <v>238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76</v>
      </c>
      <c r="BK126" s="226">
        <f>ROUND(I126*H126,2)</f>
        <v>0</v>
      </c>
      <c r="BL126" s="18" t="s">
        <v>295</v>
      </c>
      <c r="BM126" s="225" t="s">
        <v>330</v>
      </c>
    </row>
    <row r="127" s="2" customFormat="1">
      <c r="A127" s="39"/>
      <c r="B127" s="40"/>
      <c r="C127" s="41"/>
      <c r="D127" s="227" t="s">
        <v>245</v>
      </c>
      <c r="E127" s="41"/>
      <c r="F127" s="228" t="s">
        <v>3674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245</v>
      </c>
      <c r="AU127" s="18" t="s">
        <v>78</v>
      </c>
    </row>
    <row r="128" s="2" customFormat="1">
      <c r="A128" s="39"/>
      <c r="B128" s="40"/>
      <c r="C128" s="41"/>
      <c r="D128" s="232" t="s">
        <v>246</v>
      </c>
      <c r="E128" s="41"/>
      <c r="F128" s="233" t="s">
        <v>3675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246</v>
      </c>
      <c r="AU128" s="18" t="s">
        <v>78</v>
      </c>
    </row>
    <row r="129" s="2" customFormat="1" ht="21.75" customHeight="1">
      <c r="A129" s="39"/>
      <c r="B129" s="40"/>
      <c r="C129" s="214" t="s">
        <v>184</v>
      </c>
      <c r="D129" s="214" t="s">
        <v>240</v>
      </c>
      <c r="E129" s="215" t="s">
        <v>3676</v>
      </c>
      <c r="F129" s="216" t="s">
        <v>3677</v>
      </c>
      <c r="G129" s="217" t="s">
        <v>107</v>
      </c>
      <c r="H129" s="218">
        <v>84</v>
      </c>
      <c r="I129" s="219"/>
      <c r="J129" s="220">
        <f>ROUND(I129*H129,2)</f>
        <v>0</v>
      </c>
      <c r="K129" s="216" t="s">
        <v>243</v>
      </c>
      <c r="L129" s="45"/>
      <c r="M129" s="221" t="s">
        <v>19</v>
      </c>
      <c r="N129" s="222" t="s">
        <v>40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295</v>
      </c>
      <c r="AT129" s="225" t="s">
        <v>240</v>
      </c>
      <c r="AU129" s="225" t="s">
        <v>78</v>
      </c>
      <c r="AY129" s="18" t="s">
        <v>238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76</v>
      </c>
      <c r="BK129" s="226">
        <f>ROUND(I129*H129,2)</f>
        <v>0</v>
      </c>
      <c r="BL129" s="18" t="s">
        <v>295</v>
      </c>
      <c r="BM129" s="225" t="s">
        <v>339</v>
      </c>
    </row>
    <row r="130" s="2" customFormat="1">
      <c r="A130" s="39"/>
      <c r="B130" s="40"/>
      <c r="C130" s="41"/>
      <c r="D130" s="227" t="s">
        <v>245</v>
      </c>
      <c r="E130" s="41"/>
      <c r="F130" s="228" t="s">
        <v>3677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245</v>
      </c>
      <c r="AU130" s="18" t="s">
        <v>78</v>
      </c>
    </row>
    <row r="131" s="2" customFormat="1">
      <c r="A131" s="39"/>
      <c r="B131" s="40"/>
      <c r="C131" s="41"/>
      <c r="D131" s="232" t="s">
        <v>246</v>
      </c>
      <c r="E131" s="41"/>
      <c r="F131" s="233" t="s">
        <v>3678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246</v>
      </c>
      <c r="AU131" s="18" t="s">
        <v>78</v>
      </c>
    </row>
    <row r="132" s="2" customFormat="1" ht="21.75" customHeight="1">
      <c r="A132" s="39"/>
      <c r="B132" s="40"/>
      <c r="C132" s="214" t="s">
        <v>336</v>
      </c>
      <c r="D132" s="214" t="s">
        <v>240</v>
      </c>
      <c r="E132" s="215" t="s">
        <v>3679</v>
      </c>
      <c r="F132" s="216" t="s">
        <v>3680</v>
      </c>
      <c r="G132" s="217" t="s">
        <v>107</v>
      </c>
      <c r="H132" s="218">
        <v>42</v>
      </c>
      <c r="I132" s="219"/>
      <c r="J132" s="220">
        <f>ROUND(I132*H132,2)</f>
        <v>0</v>
      </c>
      <c r="K132" s="216" t="s">
        <v>243</v>
      </c>
      <c r="L132" s="45"/>
      <c r="M132" s="221" t="s">
        <v>19</v>
      </c>
      <c r="N132" s="222" t="s">
        <v>40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295</v>
      </c>
      <c r="AT132" s="225" t="s">
        <v>240</v>
      </c>
      <c r="AU132" s="225" t="s">
        <v>78</v>
      </c>
      <c r="AY132" s="18" t="s">
        <v>238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76</v>
      </c>
      <c r="BK132" s="226">
        <f>ROUND(I132*H132,2)</f>
        <v>0</v>
      </c>
      <c r="BL132" s="18" t="s">
        <v>295</v>
      </c>
      <c r="BM132" s="225" t="s">
        <v>351</v>
      </c>
    </row>
    <row r="133" s="2" customFormat="1">
      <c r="A133" s="39"/>
      <c r="B133" s="40"/>
      <c r="C133" s="41"/>
      <c r="D133" s="227" t="s">
        <v>245</v>
      </c>
      <c r="E133" s="41"/>
      <c r="F133" s="228" t="s">
        <v>3680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245</v>
      </c>
      <c r="AU133" s="18" t="s">
        <v>78</v>
      </c>
    </row>
    <row r="134" s="2" customFormat="1">
      <c r="A134" s="39"/>
      <c r="B134" s="40"/>
      <c r="C134" s="41"/>
      <c r="D134" s="232" t="s">
        <v>246</v>
      </c>
      <c r="E134" s="41"/>
      <c r="F134" s="233" t="s">
        <v>3681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246</v>
      </c>
      <c r="AU134" s="18" t="s">
        <v>78</v>
      </c>
    </row>
    <row r="135" s="2" customFormat="1" ht="21.75" customHeight="1">
      <c r="A135" s="39"/>
      <c r="B135" s="40"/>
      <c r="C135" s="214" t="s">
        <v>289</v>
      </c>
      <c r="D135" s="214" t="s">
        <v>240</v>
      </c>
      <c r="E135" s="215" t="s">
        <v>3682</v>
      </c>
      <c r="F135" s="216" t="s">
        <v>3683</v>
      </c>
      <c r="G135" s="217" t="s">
        <v>107</v>
      </c>
      <c r="H135" s="218">
        <v>17</v>
      </c>
      <c r="I135" s="219"/>
      <c r="J135" s="220">
        <f>ROUND(I135*H135,2)</f>
        <v>0</v>
      </c>
      <c r="K135" s="216" t="s">
        <v>243</v>
      </c>
      <c r="L135" s="45"/>
      <c r="M135" s="221" t="s">
        <v>19</v>
      </c>
      <c r="N135" s="222" t="s">
        <v>40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295</v>
      </c>
      <c r="AT135" s="225" t="s">
        <v>240</v>
      </c>
      <c r="AU135" s="225" t="s">
        <v>78</v>
      </c>
      <c r="AY135" s="18" t="s">
        <v>238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76</v>
      </c>
      <c r="BK135" s="226">
        <f>ROUND(I135*H135,2)</f>
        <v>0</v>
      </c>
      <c r="BL135" s="18" t="s">
        <v>295</v>
      </c>
      <c r="BM135" s="225" t="s">
        <v>356</v>
      </c>
    </row>
    <row r="136" s="2" customFormat="1">
      <c r="A136" s="39"/>
      <c r="B136" s="40"/>
      <c r="C136" s="41"/>
      <c r="D136" s="227" t="s">
        <v>245</v>
      </c>
      <c r="E136" s="41"/>
      <c r="F136" s="228" t="s">
        <v>3683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245</v>
      </c>
      <c r="AU136" s="18" t="s">
        <v>78</v>
      </c>
    </row>
    <row r="137" s="2" customFormat="1">
      <c r="A137" s="39"/>
      <c r="B137" s="40"/>
      <c r="C137" s="41"/>
      <c r="D137" s="232" t="s">
        <v>246</v>
      </c>
      <c r="E137" s="41"/>
      <c r="F137" s="233" t="s">
        <v>3684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246</v>
      </c>
      <c r="AU137" s="18" t="s">
        <v>78</v>
      </c>
    </row>
    <row r="138" s="2" customFormat="1" ht="21.75" customHeight="1">
      <c r="A138" s="39"/>
      <c r="B138" s="40"/>
      <c r="C138" s="214" t="s">
        <v>8</v>
      </c>
      <c r="D138" s="214" t="s">
        <v>240</v>
      </c>
      <c r="E138" s="215" t="s">
        <v>3685</v>
      </c>
      <c r="F138" s="216" t="s">
        <v>3686</v>
      </c>
      <c r="G138" s="217" t="s">
        <v>107</v>
      </c>
      <c r="H138" s="218">
        <v>28</v>
      </c>
      <c r="I138" s="219"/>
      <c r="J138" s="220">
        <f>ROUND(I138*H138,2)</f>
        <v>0</v>
      </c>
      <c r="K138" s="216" t="s">
        <v>243</v>
      </c>
      <c r="L138" s="45"/>
      <c r="M138" s="221" t="s">
        <v>19</v>
      </c>
      <c r="N138" s="222" t="s">
        <v>40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295</v>
      </c>
      <c r="AT138" s="225" t="s">
        <v>240</v>
      </c>
      <c r="AU138" s="225" t="s">
        <v>78</v>
      </c>
      <c r="AY138" s="18" t="s">
        <v>238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76</v>
      </c>
      <c r="BK138" s="226">
        <f>ROUND(I138*H138,2)</f>
        <v>0</v>
      </c>
      <c r="BL138" s="18" t="s">
        <v>295</v>
      </c>
      <c r="BM138" s="225" t="s">
        <v>364</v>
      </c>
    </row>
    <row r="139" s="2" customFormat="1">
      <c r="A139" s="39"/>
      <c r="B139" s="40"/>
      <c r="C139" s="41"/>
      <c r="D139" s="227" t="s">
        <v>245</v>
      </c>
      <c r="E139" s="41"/>
      <c r="F139" s="228" t="s">
        <v>3686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245</v>
      </c>
      <c r="AU139" s="18" t="s">
        <v>78</v>
      </c>
    </row>
    <row r="140" s="2" customFormat="1">
      <c r="A140" s="39"/>
      <c r="B140" s="40"/>
      <c r="C140" s="41"/>
      <c r="D140" s="232" t="s">
        <v>246</v>
      </c>
      <c r="E140" s="41"/>
      <c r="F140" s="233" t="s">
        <v>3687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246</v>
      </c>
      <c r="AU140" s="18" t="s">
        <v>78</v>
      </c>
    </row>
    <row r="141" s="2" customFormat="1" ht="21.75" customHeight="1">
      <c r="A141" s="39"/>
      <c r="B141" s="40"/>
      <c r="C141" s="214" t="s">
        <v>295</v>
      </c>
      <c r="D141" s="214" t="s">
        <v>240</v>
      </c>
      <c r="E141" s="215" t="s">
        <v>3688</v>
      </c>
      <c r="F141" s="216" t="s">
        <v>3689</v>
      </c>
      <c r="G141" s="217" t="s">
        <v>107</v>
      </c>
      <c r="H141" s="218">
        <v>10</v>
      </c>
      <c r="I141" s="219"/>
      <c r="J141" s="220">
        <f>ROUND(I141*H141,2)</f>
        <v>0</v>
      </c>
      <c r="K141" s="216" t="s">
        <v>243</v>
      </c>
      <c r="L141" s="45"/>
      <c r="M141" s="221" t="s">
        <v>19</v>
      </c>
      <c r="N141" s="222" t="s">
        <v>40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295</v>
      </c>
      <c r="AT141" s="225" t="s">
        <v>240</v>
      </c>
      <c r="AU141" s="225" t="s">
        <v>78</v>
      </c>
      <c r="AY141" s="18" t="s">
        <v>238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76</v>
      </c>
      <c r="BK141" s="226">
        <f>ROUND(I141*H141,2)</f>
        <v>0</v>
      </c>
      <c r="BL141" s="18" t="s">
        <v>295</v>
      </c>
      <c r="BM141" s="225" t="s">
        <v>371</v>
      </c>
    </row>
    <row r="142" s="2" customFormat="1">
      <c r="A142" s="39"/>
      <c r="B142" s="40"/>
      <c r="C142" s="41"/>
      <c r="D142" s="227" t="s">
        <v>245</v>
      </c>
      <c r="E142" s="41"/>
      <c r="F142" s="228" t="s">
        <v>3689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245</v>
      </c>
      <c r="AU142" s="18" t="s">
        <v>78</v>
      </c>
    </row>
    <row r="143" s="2" customFormat="1">
      <c r="A143" s="39"/>
      <c r="B143" s="40"/>
      <c r="C143" s="41"/>
      <c r="D143" s="232" t="s">
        <v>246</v>
      </c>
      <c r="E143" s="41"/>
      <c r="F143" s="233" t="s">
        <v>3690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246</v>
      </c>
      <c r="AU143" s="18" t="s">
        <v>78</v>
      </c>
    </row>
    <row r="144" s="2" customFormat="1" ht="21.75" customHeight="1">
      <c r="A144" s="39"/>
      <c r="B144" s="40"/>
      <c r="C144" s="214" t="s">
        <v>368</v>
      </c>
      <c r="D144" s="214" t="s">
        <v>240</v>
      </c>
      <c r="E144" s="215" t="s">
        <v>3691</v>
      </c>
      <c r="F144" s="216" t="s">
        <v>3692</v>
      </c>
      <c r="G144" s="217" t="s">
        <v>107</v>
      </c>
      <c r="H144" s="218">
        <v>22</v>
      </c>
      <c r="I144" s="219"/>
      <c r="J144" s="220">
        <f>ROUND(I144*H144,2)</f>
        <v>0</v>
      </c>
      <c r="K144" s="216" t="s">
        <v>243</v>
      </c>
      <c r="L144" s="45"/>
      <c r="M144" s="221" t="s">
        <v>19</v>
      </c>
      <c r="N144" s="222" t="s">
        <v>40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295</v>
      </c>
      <c r="AT144" s="225" t="s">
        <v>240</v>
      </c>
      <c r="AU144" s="225" t="s">
        <v>78</v>
      </c>
      <c r="AY144" s="18" t="s">
        <v>238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76</v>
      </c>
      <c r="BK144" s="226">
        <f>ROUND(I144*H144,2)</f>
        <v>0</v>
      </c>
      <c r="BL144" s="18" t="s">
        <v>295</v>
      </c>
      <c r="BM144" s="225" t="s">
        <v>377</v>
      </c>
    </row>
    <row r="145" s="2" customFormat="1">
      <c r="A145" s="39"/>
      <c r="B145" s="40"/>
      <c r="C145" s="41"/>
      <c r="D145" s="227" t="s">
        <v>245</v>
      </c>
      <c r="E145" s="41"/>
      <c r="F145" s="228" t="s">
        <v>3692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245</v>
      </c>
      <c r="AU145" s="18" t="s">
        <v>78</v>
      </c>
    </row>
    <row r="146" s="2" customFormat="1">
      <c r="A146" s="39"/>
      <c r="B146" s="40"/>
      <c r="C146" s="41"/>
      <c r="D146" s="232" t="s">
        <v>246</v>
      </c>
      <c r="E146" s="41"/>
      <c r="F146" s="233" t="s">
        <v>3693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246</v>
      </c>
      <c r="AU146" s="18" t="s">
        <v>78</v>
      </c>
    </row>
    <row r="147" s="2" customFormat="1" ht="24.15" customHeight="1">
      <c r="A147" s="39"/>
      <c r="B147" s="40"/>
      <c r="C147" s="214" t="s">
        <v>302</v>
      </c>
      <c r="D147" s="214" t="s">
        <v>240</v>
      </c>
      <c r="E147" s="215" t="s">
        <v>3694</v>
      </c>
      <c r="F147" s="216" t="s">
        <v>3695</v>
      </c>
      <c r="G147" s="217" t="s">
        <v>281</v>
      </c>
      <c r="H147" s="218">
        <v>1</v>
      </c>
      <c r="I147" s="219"/>
      <c r="J147" s="220">
        <f>ROUND(I147*H147,2)</f>
        <v>0</v>
      </c>
      <c r="K147" s="216" t="s">
        <v>243</v>
      </c>
      <c r="L147" s="45"/>
      <c r="M147" s="221" t="s">
        <v>19</v>
      </c>
      <c r="N147" s="222" t="s">
        <v>40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295</v>
      </c>
      <c r="AT147" s="225" t="s">
        <v>240</v>
      </c>
      <c r="AU147" s="225" t="s">
        <v>78</v>
      </c>
      <c r="AY147" s="18" t="s">
        <v>238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76</v>
      </c>
      <c r="BK147" s="226">
        <f>ROUND(I147*H147,2)</f>
        <v>0</v>
      </c>
      <c r="BL147" s="18" t="s">
        <v>295</v>
      </c>
      <c r="BM147" s="225" t="s">
        <v>385</v>
      </c>
    </row>
    <row r="148" s="2" customFormat="1">
      <c r="A148" s="39"/>
      <c r="B148" s="40"/>
      <c r="C148" s="41"/>
      <c r="D148" s="227" t="s">
        <v>245</v>
      </c>
      <c r="E148" s="41"/>
      <c r="F148" s="228" t="s">
        <v>3695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245</v>
      </c>
      <c r="AU148" s="18" t="s">
        <v>78</v>
      </c>
    </row>
    <row r="149" s="2" customFormat="1">
      <c r="A149" s="39"/>
      <c r="B149" s="40"/>
      <c r="C149" s="41"/>
      <c r="D149" s="232" t="s">
        <v>246</v>
      </c>
      <c r="E149" s="41"/>
      <c r="F149" s="233" t="s">
        <v>3696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246</v>
      </c>
      <c r="AU149" s="18" t="s">
        <v>78</v>
      </c>
    </row>
    <row r="150" s="2" customFormat="1" ht="16.5" customHeight="1">
      <c r="A150" s="39"/>
      <c r="B150" s="40"/>
      <c r="C150" s="214" t="s">
        <v>381</v>
      </c>
      <c r="D150" s="214" t="s">
        <v>240</v>
      </c>
      <c r="E150" s="215" t="s">
        <v>3697</v>
      </c>
      <c r="F150" s="216" t="s">
        <v>3698</v>
      </c>
      <c r="G150" s="217" t="s">
        <v>281</v>
      </c>
      <c r="H150" s="218">
        <v>6</v>
      </c>
      <c r="I150" s="219"/>
      <c r="J150" s="220">
        <f>ROUND(I150*H150,2)</f>
        <v>0</v>
      </c>
      <c r="K150" s="216" t="s">
        <v>243</v>
      </c>
      <c r="L150" s="45"/>
      <c r="M150" s="221" t="s">
        <v>19</v>
      </c>
      <c r="N150" s="222" t="s">
        <v>40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295</v>
      </c>
      <c r="AT150" s="225" t="s">
        <v>240</v>
      </c>
      <c r="AU150" s="225" t="s">
        <v>78</v>
      </c>
      <c r="AY150" s="18" t="s">
        <v>238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76</v>
      </c>
      <c r="BK150" s="226">
        <f>ROUND(I150*H150,2)</f>
        <v>0</v>
      </c>
      <c r="BL150" s="18" t="s">
        <v>295</v>
      </c>
      <c r="BM150" s="225" t="s">
        <v>391</v>
      </c>
    </row>
    <row r="151" s="2" customFormat="1">
      <c r="A151" s="39"/>
      <c r="B151" s="40"/>
      <c r="C151" s="41"/>
      <c r="D151" s="227" t="s">
        <v>245</v>
      </c>
      <c r="E151" s="41"/>
      <c r="F151" s="228" t="s">
        <v>3698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245</v>
      </c>
      <c r="AU151" s="18" t="s">
        <v>78</v>
      </c>
    </row>
    <row r="152" s="2" customFormat="1">
      <c r="A152" s="39"/>
      <c r="B152" s="40"/>
      <c r="C152" s="41"/>
      <c r="D152" s="232" t="s">
        <v>246</v>
      </c>
      <c r="E152" s="41"/>
      <c r="F152" s="233" t="s">
        <v>3699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246</v>
      </c>
      <c r="AU152" s="18" t="s">
        <v>78</v>
      </c>
    </row>
    <row r="153" s="2" customFormat="1" ht="24.15" customHeight="1">
      <c r="A153" s="39"/>
      <c r="B153" s="40"/>
      <c r="C153" s="214" t="s">
        <v>309</v>
      </c>
      <c r="D153" s="214" t="s">
        <v>240</v>
      </c>
      <c r="E153" s="215" t="s">
        <v>3700</v>
      </c>
      <c r="F153" s="216" t="s">
        <v>3701</v>
      </c>
      <c r="G153" s="217" t="s">
        <v>107</v>
      </c>
      <c r="H153" s="218">
        <v>214</v>
      </c>
      <c r="I153" s="219"/>
      <c r="J153" s="220">
        <f>ROUND(I153*H153,2)</f>
        <v>0</v>
      </c>
      <c r="K153" s="216" t="s">
        <v>581</v>
      </c>
      <c r="L153" s="45"/>
      <c r="M153" s="221" t="s">
        <v>19</v>
      </c>
      <c r="N153" s="222" t="s">
        <v>40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295</v>
      </c>
      <c r="AT153" s="225" t="s">
        <v>240</v>
      </c>
      <c r="AU153" s="225" t="s">
        <v>78</v>
      </c>
      <c r="AY153" s="18" t="s">
        <v>238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76</v>
      </c>
      <c r="BK153" s="226">
        <f>ROUND(I153*H153,2)</f>
        <v>0</v>
      </c>
      <c r="BL153" s="18" t="s">
        <v>295</v>
      </c>
      <c r="BM153" s="225" t="s">
        <v>396</v>
      </c>
    </row>
    <row r="154" s="2" customFormat="1">
      <c r="A154" s="39"/>
      <c r="B154" s="40"/>
      <c r="C154" s="41"/>
      <c r="D154" s="227" t="s">
        <v>245</v>
      </c>
      <c r="E154" s="41"/>
      <c r="F154" s="228" t="s">
        <v>3701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245</v>
      </c>
      <c r="AU154" s="18" t="s">
        <v>78</v>
      </c>
    </row>
    <row r="155" s="2" customFormat="1" ht="16.5" customHeight="1">
      <c r="A155" s="39"/>
      <c r="B155" s="40"/>
      <c r="C155" s="214" t="s">
        <v>7</v>
      </c>
      <c r="D155" s="214" t="s">
        <v>240</v>
      </c>
      <c r="E155" s="215" t="s">
        <v>3702</v>
      </c>
      <c r="F155" s="216" t="s">
        <v>3703</v>
      </c>
      <c r="G155" s="217" t="s">
        <v>2561</v>
      </c>
      <c r="H155" s="218">
        <v>1</v>
      </c>
      <c r="I155" s="219"/>
      <c r="J155" s="220">
        <f>ROUND(I155*H155,2)</f>
        <v>0</v>
      </c>
      <c r="K155" s="216" t="s">
        <v>243</v>
      </c>
      <c r="L155" s="45"/>
      <c r="M155" s="221" t="s">
        <v>19</v>
      </c>
      <c r="N155" s="222" t="s">
        <v>40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295</v>
      </c>
      <c r="AT155" s="225" t="s">
        <v>240</v>
      </c>
      <c r="AU155" s="225" t="s">
        <v>78</v>
      </c>
      <c r="AY155" s="18" t="s">
        <v>238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76</v>
      </c>
      <c r="BK155" s="226">
        <f>ROUND(I155*H155,2)</f>
        <v>0</v>
      </c>
      <c r="BL155" s="18" t="s">
        <v>295</v>
      </c>
      <c r="BM155" s="225" t="s">
        <v>407</v>
      </c>
    </row>
    <row r="156" s="2" customFormat="1">
      <c r="A156" s="39"/>
      <c r="B156" s="40"/>
      <c r="C156" s="41"/>
      <c r="D156" s="227" t="s">
        <v>245</v>
      </c>
      <c r="E156" s="41"/>
      <c r="F156" s="228" t="s">
        <v>3703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245</v>
      </c>
      <c r="AU156" s="18" t="s">
        <v>78</v>
      </c>
    </row>
    <row r="157" s="2" customFormat="1">
      <c r="A157" s="39"/>
      <c r="B157" s="40"/>
      <c r="C157" s="41"/>
      <c r="D157" s="232" t="s">
        <v>246</v>
      </c>
      <c r="E157" s="41"/>
      <c r="F157" s="233" t="s">
        <v>3704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246</v>
      </c>
      <c r="AU157" s="18" t="s">
        <v>78</v>
      </c>
    </row>
    <row r="158" s="2" customFormat="1" ht="24.15" customHeight="1">
      <c r="A158" s="39"/>
      <c r="B158" s="40"/>
      <c r="C158" s="214" t="s">
        <v>330</v>
      </c>
      <c r="D158" s="214" t="s">
        <v>240</v>
      </c>
      <c r="E158" s="215" t="s">
        <v>3705</v>
      </c>
      <c r="F158" s="216" t="s">
        <v>3706</v>
      </c>
      <c r="G158" s="217" t="s">
        <v>3670</v>
      </c>
      <c r="H158" s="291"/>
      <c r="I158" s="219"/>
      <c r="J158" s="220">
        <f>ROUND(I158*H158,2)</f>
        <v>0</v>
      </c>
      <c r="K158" s="216" t="s">
        <v>243</v>
      </c>
      <c r="L158" s="45"/>
      <c r="M158" s="221" t="s">
        <v>19</v>
      </c>
      <c r="N158" s="222" t="s">
        <v>40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295</v>
      </c>
      <c r="AT158" s="225" t="s">
        <v>240</v>
      </c>
      <c r="AU158" s="225" t="s">
        <v>78</v>
      </c>
      <c r="AY158" s="18" t="s">
        <v>238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76</v>
      </c>
      <c r="BK158" s="226">
        <f>ROUND(I158*H158,2)</f>
        <v>0</v>
      </c>
      <c r="BL158" s="18" t="s">
        <v>295</v>
      </c>
      <c r="BM158" s="225" t="s">
        <v>414</v>
      </c>
    </row>
    <row r="159" s="2" customFormat="1">
      <c r="A159" s="39"/>
      <c r="B159" s="40"/>
      <c r="C159" s="41"/>
      <c r="D159" s="227" t="s">
        <v>245</v>
      </c>
      <c r="E159" s="41"/>
      <c r="F159" s="228" t="s">
        <v>3706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245</v>
      </c>
      <c r="AU159" s="18" t="s">
        <v>78</v>
      </c>
    </row>
    <row r="160" s="2" customFormat="1">
      <c r="A160" s="39"/>
      <c r="B160" s="40"/>
      <c r="C160" s="41"/>
      <c r="D160" s="232" t="s">
        <v>246</v>
      </c>
      <c r="E160" s="41"/>
      <c r="F160" s="233" t="s">
        <v>3707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246</v>
      </c>
      <c r="AU160" s="18" t="s">
        <v>78</v>
      </c>
    </row>
    <row r="161" s="12" customFormat="1" ht="22.8" customHeight="1">
      <c r="A161" s="12"/>
      <c r="B161" s="198"/>
      <c r="C161" s="199"/>
      <c r="D161" s="200" t="s">
        <v>68</v>
      </c>
      <c r="E161" s="212" t="s">
        <v>3708</v>
      </c>
      <c r="F161" s="212" t="s">
        <v>3709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SUM(P162:P241)</f>
        <v>0</v>
      </c>
      <c r="Q161" s="206"/>
      <c r="R161" s="207">
        <f>SUM(R162:R241)</f>
        <v>0</v>
      </c>
      <c r="S161" s="206"/>
      <c r="T161" s="208">
        <f>SUM(T162:T241)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78</v>
      </c>
      <c r="AT161" s="210" t="s">
        <v>68</v>
      </c>
      <c r="AU161" s="210" t="s">
        <v>76</v>
      </c>
      <c r="AY161" s="209" t="s">
        <v>238</v>
      </c>
      <c r="BK161" s="211">
        <f>SUM(BK162:BK241)</f>
        <v>0</v>
      </c>
    </row>
    <row r="162" s="2" customFormat="1" ht="16.5" customHeight="1">
      <c r="A162" s="39"/>
      <c r="B162" s="40"/>
      <c r="C162" s="214" t="s">
        <v>411</v>
      </c>
      <c r="D162" s="214" t="s">
        <v>240</v>
      </c>
      <c r="E162" s="215" t="s">
        <v>3710</v>
      </c>
      <c r="F162" s="216" t="s">
        <v>3711</v>
      </c>
      <c r="G162" s="217" t="s">
        <v>2561</v>
      </c>
      <c r="H162" s="218">
        <v>1</v>
      </c>
      <c r="I162" s="219"/>
      <c r="J162" s="220">
        <f>ROUND(I162*H162,2)</f>
        <v>0</v>
      </c>
      <c r="K162" s="216" t="s">
        <v>581</v>
      </c>
      <c r="L162" s="45"/>
      <c r="M162" s="221" t="s">
        <v>19</v>
      </c>
      <c r="N162" s="222" t="s">
        <v>40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295</v>
      </c>
      <c r="AT162" s="225" t="s">
        <v>240</v>
      </c>
      <c r="AU162" s="225" t="s">
        <v>78</v>
      </c>
      <c r="AY162" s="18" t="s">
        <v>238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76</v>
      </c>
      <c r="BK162" s="226">
        <f>ROUND(I162*H162,2)</f>
        <v>0</v>
      </c>
      <c r="BL162" s="18" t="s">
        <v>295</v>
      </c>
      <c r="BM162" s="225" t="s">
        <v>419</v>
      </c>
    </row>
    <row r="163" s="2" customFormat="1">
      <c r="A163" s="39"/>
      <c r="B163" s="40"/>
      <c r="C163" s="41"/>
      <c r="D163" s="227" t="s">
        <v>245</v>
      </c>
      <c r="E163" s="41"/>
      <c r="F163" s="228" t="s">
        <v>3711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245</v>
      </c>
      <c r="AU163" s="18" t="s">
        <v>78</v>
      </c>
    </row>
    <row r="164" s="2" customFormat="1" ht="24.15" customHeight="1">
      <c r="A164" s="39"/>
      <c r="B164" s="40"/>
      <c r="C164" s="214" t="s">
        <v>339</v>
      </c>
      <c r="D164" s="214" t="s">
        <v>240</v>
      </c>
      <c r="E164" s="215" t="s">
        <v>3712</v>
      </c>
      <c r="F164" s="216" t="s">
        <v>3713</v>
      </c>
      <c r="G164" s="217" t="s">
        <v>107</v>
      </c>
      <c r="H164" s="218">
        <v>13</v>
      </c>
      <c r="I164" s="219"/>
      <c r="J164" s="220">
        <f>ROUND(I164*H164,2)</f>
        <v>0</v>
      </c>
      <c r="K164" s="216" t="s">
        <v>243</v>
      </c>
      <c r="L164" s="45"/>
      <c r="M164" s="221" t="s">
        <v>19</v>
      </c>
      <c r="N164" s="222" t="s">
        <v>40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295</v>
      </c>
      <c r="AT164" s="225" t="s">
        <v>240</v>
      </c>
      <c r="AU164" s="225" t="s">
        <v>78</v>
      </c>
      <c r="AY164" s="18" t="s">
        <v>238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76</v>
      </c>
      <c r="BK164" s="226">
        <f>ROUND(I164*H164,2)</f>
        <v>0</v>
      </c>
      <c r="BL164" s="18" t="s">
        <v>295</v>
      </c>
      <c r="BM164" s="225" t="s">
        <v>428</v>
      </c>
    </row>
    <row r="165" s="2" customFormat="1">
      <c r="A165" s="39"/>
      <c r="B165" s="40"/>
      <c r="C165" s="41"/>
      <c r="D165" s="227" t="s">
        <v>245</v>
      </c>
      <c r="E165" s="41"/>
      <c r="F165" s="228" t="s">
        <v>3713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245</v>
      </c>
      <c r="AU165" s="18" t="s">
        <v>78</v>
      </c>
    </row>
    <row r="166" s="2" customFormat="1">
      <c r="A166" s="39"/>
      <c r="B166" s="40"/>
      <c r="C166" s="41"/>
      <c r="D166" s="232" t="s">
        <v>246</v>
      </c>
      <c r="E166" s="41"/>
      <c r="F166" s="233" t="s">
        <v>3714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246</v>
      </c>
      <c r="AU166" s="18" t="s">
        <v>78</v>
      </c>
    </row>
    <row r="167" s="2" customFormat="1" ht="24.15" customHeight="1">
      <c r="A167" s="39"/>
      <c r="B167" s="40"/>
      <c r="C167" s="214" t="s">
        <v>424</v>
      </c>
      <c r="D167" s="214" t="s">
        <v>240</v>
      </c>
      <c r="E167" s="215" t="s">
        <v>3715</v>
      </c>
      <c r="F167" s="216" t="s">
        <v>3716</v>
      </c>
      <c r="G167" s="217" t="s">
        <v>107</v>
      </c>
      <c r="H167" s="218">
        <v>131</v>
      </c>
      <c r="I167" s="219"/>
      <c r="J167" s="220">
        <f>ROUND(I167*H167,2)</f>
        <v>0</v>
      </c>
      <c r="K167" s="216" t="s">
        <v>243</v>
      </c>
      <c r="L167" s="45"/>
      <c r="M167" s="221" t="s">
        <v>19</v>
      </c>
      <c r="N167" s="222" t="s">
        <v>40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295</v>
      </c>
      <c r="AT167" s="225" t="s">
        <v>240</v>
      </c>
      <c r="AU167" s="225" t="s">
        <v>78</v>
      </c>
      <c r="AY167" s="18" t="s">
        <v>238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76</v>
      </c>
      <c r="BK167" s="226">
        <f>ROUND(I167*H167,2)</f>
        <v>0</v>
      </c>
      <c r="BL167" s="18" t="s">
        <v>295</v>
      </c>
      <c r="BM167" s="225" t="s">
        <v>432</v>
      </c>
    </row>
    <row r="168" s="2" customFormat="1">
      <c r="A168" s="39"/>
      <c r="B168" s="40"/>
      <c r="C168" s="41"/>
      <c r="D168" s="227" t="s">
        <v>245</v>
      </c>
      <c r="E168" s="41"/>
      <c r="F168" s="228" t="s">
        <v>3716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245</v>
      </c>
      <c r="AU168" s="18" t="s">
        <v>78</v>
      </c>
    </row>
    <row r="169" s="2" customFormat="1">
      <c r="A169" s="39"/>
      <c r="B169" s="40"/>
      <c r="C169" s="41"/>
      <c r="D169" s="232" t="s">
        <v>246</v>
      </c>
      <c r="E169" s="41"/>
      <c r="F169" s="233" t="s">
        <v>3717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246</v>
      </c>
      <c r="AU169" s="18" t="s">
        <v>78</v>
      </c>
    </row>
    <row r="170" s="2" customFormat="1" ht="24.15" customHeight="1">
      <c r="A170" s="39"/>
      <c r="B170" s="40"/>
      <c r="C170" s="214" t="s">
        <v>351</v>
      </c>
      <c r="D170" s="214" t="s">
        <v>240</v>
      </c>
      <c r="E170" s="215" t="s">
        <v>3718</v>
      </c>
      <c r="F170" s="216" t="s">
        <v>3719</v>
      </c>
      <c r="G170" s="217" t="s">
        <v>107</v>
      </c>
      <c r="H170" s="218">
        <v>121</v>
      </c>
      <c r="I170" s="219"/>
      <c r="J170" s="220">
        <f>ROUND(I170*H170,2)</f>
        <v>0</v>
      </c>
      <c r="K170" s="216" t="s">
        <v>243</v>
      </c>
      <c r="L170" s="45"/>
      <c r="M170" s="221" t="s">
        <v>19</v>
      </c>
      <c r="N170" s="222" t="s">
        <v>40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295</v>
      </c>
      <c r="AT170" s="225" t="s">
        <v>240</v>
      </c>
      <c r="AU170" s="225" t="s">
        <v>78</v>
      </c>
      <c r="AY170" s="18" t="s">
        <v>238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76</v>
      </c>
      <c r="BK170" s="226">
        <f>ROUND(I170*H170,2)</f>
        <v>0</v>
      </c>
      <c r="BL170" s="18" t="s">
        <v>295</v>
      </c>
      <c r="BM170" s="225" t="s">
        <v>439</v>
      </c>
    </row>
    <row r="171" s="2" customFormat="1">
      <c r="A171" s="39"/>
      <c r="B171" s="40"/>
      <c r="C171" s="41"/>
      <c r="D171" s="227" t="s">
        <v>245</v>
      </c>
      <c r="E171" s="41"/>
      <c r="F171" s="228" t="s">
        <v>3719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245</v>
      </c>
      <c r="AU171" s="18" t="s">
        <v>78</v>
      </c>
    </row>
    <row r="172" s="2" customFormat="1">
      <c r="A172" s="39"/>
      <c r="B172" s="40"/>
      <c r="C172" s="41"/>
      <c r="D172" s="232" t="s">
        <v>246</v>
      </c>
      <c r="E172" s="41"/>
      <c r="F172" s="233" t="s">
        <v>3720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246</v>
      </c>
      <c r="AU172" s="18" t="s">
        <v>78</v>
      </c>
    </row>
    <row r="173" s="2" customFormat="1" ht="24.15" customHeight="1">
      <c r="A173" s="39"/>
      <c r="B173" s="40"/>
      <c r="C173" s="214" t="s">
        <v>436</v>
      </c>
      <c r="D173" s="214" t="s">
        <v>240</v>
      </c>
      <c r="E173" s="215" t="s">
        <v>3721</v>
      </c>
      <c r="F173" s="216" t="s">
        <v>3722</v>
      </c>
      <c r="G173" s="217" t="s">
        <v>107</v>
      </c>
      <c r="H173" s="218">
        <v>68</v>
      </c>
      <c r="I173" s="219"/>
      <c r="J173" s="220">
        <f>ROUND(I173*H173,2)</f>
        <v>0</v>
      </c>
      <c r="K173" s="216" t="s">
        <v>243</v>
      </c>
      <c r="L173" s="45"/>
      <c r="M173" s="221" t="s">
        <v>19</v>
      </c>
      <c r="N173" s="222" t="s">
        <v>40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295</v>
      </c>
      <c r="AT173" s="225" t="s">
        <v>240</v>
      </c>
      <c r="AU173" s="225" t="s">
        <v>78</v>
      </c>
      <c r="AY173" s="18" t="s">
        <v>238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76</v>
      </c>
      <c r="BK173" s="226">
        <f>ROUND(I173*H173,2)</f>
        <v>0</v>
      </c>
      <c r="BL173" s="18" t="s">
        <v>295</v>
      </c>
      <c r="BM173" s="225" t="s">
        <v>447</v>
      </c>
    </row>
    <row r="174" s="2" customFormat="1">
      <c r="A174" s="39"/>
      <c r="B174" s="40"/>
      <c r="C174" s="41"/>
      <c r="D174" s="227" t="s">
        <v>245</v>
      </c>
      <c r="E174" s="41"/>
      <c r="F174" s="228" t="s">
        <v>3722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245</v>
      </c>
      <c r="AU174" s="18" t="s">
        <v>78</v>
      </c>
    </row>
    <row r="175" s="2" customFormat="1">
      <c r="A175" s="39"/>
      <c r="B175" s="40"/>
      <c r="C175" s="41"/>
      <c r="D175" s="232" t="s">
        <v>246</v>
      </c>
      <c r="E175" s="41"/>
      <c r="F175" s="233" t="s">
        <v>3723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246</v>
      </c>
      <c r="AU175" s="18" t="s">
        <v>78</v>
      </c>
    </row>
    <row r="176" s="2" customFormat="1" ht="24.15" customHeight="1">
      <c r="A176" s="39"/>
      <c r="B176" s="40"/>
      <c r="C176" s="214" t="s">
        <v>356</v>
      </c>
      <c r="D176" s="214" t="s">
        <v>240</v>
      </c>
      <c r="E176" s="215" t="s">
        <v>3724</v>
      </c>
      <c r="F176" s="216" t="s">
        <v>3725</v>
      </c>
      <c r="G176" s="217" t="s">
        <v>107</v>
      </c>
      <c r="H176" s="218">
        <v>60</v>
      </c>
      <c r="I176" s="219"/>
      <c r="J176" s="220">
        <f>ROUND(I176*H176,2)</f>
        <v>0</v>
      </c>
      <c r="K176" s="216" t="s">
        <v>243</v>
      </c>
      <c r="L176" s="45"/>
      <c r="M176" s="221" t="s">
        <v>19</v>
      </c>
      <c r="N176" s="222" t="s">
        <v>40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295</v>
      </c>
      <c r="AT176" s="225" t="s">
        <v>240</v>
      </c>
      <c r="AU176" s="225" t="s">
        <v>78</v>
      </c>
      <c r="AY176" s="18" t="s">
        <v>238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76</v>
      </c>
      <c r="BK176" s="226">
        <f>ROUND(I176*H176,2)</f>
        <v>0</v>
      </c>
      <c r="BL176" s="18" t="s">
        <v>295</v>
      </c>
      <c r="BM176" s="225" t="s">
        <v>453</v>
      </c>
    </row>
    <row r="177" s="2" customFormat="1">
      <c r="A177" s="39"/>
      <c r="B177" s="40"/>
      <c r="C177" s="41"/>
      <c r="D177" s="227" t="s">
        <v>245</v>
      </c>
      <c r="E177" s="41"/>
      <c r="F177" s="228" t="s">
        <v>3725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245</v>
      </c>
      <c r="AU177" s="18" t="s">
        <v>78</v>
      </c>
    </row>
    <row r="178" s="2" customFormat="1">
      <c r="A178" s="39"/>
      <c r="B178" s="40"/>
      <c r="C178" s="41"/>
      <c r="D178" s="232" t="s">
        <v>246</v>
      </c>
      <c r="E178" s="41"/>
      <c r="F178" s="233" t="s">
        <v>3726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246</v>
      </c>
      <c r="AU178" s="18" t="s">
        <v>78</v>
      </c>
    </row>
    <row r="179" s="2" customFormat="1" ht="24.15" customHeight="1">
      <c r="A179" s="39"/>
      <c r="B179" s="40"/>
      <c r="C179" s="214" t="s">
        <v>450</v>
      </c>
      <c r="D179" s="214" t="s">
        <v>240</v>
      </c>
      <c r="E179" s="215" t="s">
        <v>3727</v>
      </c>
      <c r="F179" s="216" t="s">
        <v>3728</v>
      </c>
      <c r="G179" s="217" t="s">
        <v>107</v>
      </c>
      <c r="H179" s="218">
        <v>8</v>
      </c>
      <c r="I179" s="219"/>
      <c r="J179" s="220">
        <f>ROUND(I179*H179,2)</f>
        <v>0</v>
      </c>
      <c r="K179" s="216" t="s">
        <v>243</v>
      </c>
      <c r="L179" s="45"/>
      <c r="M179" s="221" t="s">
        <v>19</v>
      </c>
      <c r="N179" s="222" t="s">
        <v>40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295</v>
      </c>
      <c r="AT179" s="225" t="s">
        <v>240</v>
      </c>
      <c r="AU179" s="225" t="s">
        <v>78</v>
      </c>
      <c r="AY179" s="18" t="s">
        <v>238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76</v>
      </c>
      <c r="BK179" s="226">
        <f>ROUND(I179*H179,2)</f>
        <v>0</v>
      </c>
      <c r="BL179" s="18" t="s">
        <v>295</v>
      </c>
      <c r="BM179" s="225" t="s">
        <v>462</v>
      </c>
    </row>
    <row r="180" s="2" customFormat="1">
      <c r="A180" s="39"/>
      <c r="B180" s="40"/>
      <c r="C180" s="41"/>
      <c r="D180" s="227" t="s">
        <v>245</v>
      </c>
      <c r="E180" s="41"/>
      <c r="F180" s="228" t="s">
        <v>3728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245</v>
      </c>
      <c r="AU180" s="18" t="s">
        <v>78</v>
      </c>
    </row>
    <row r="181" s="2" customFormat="1">
      <c r="A181" s="39"/>
      <c r="B181" s="40"/>
      <c r="C181" s="41"/>
      <c r="D181" s="232" t="s">
        <v>246</v>
      </c>
      <c r="E181" s="41"/>
      <c r="F181" s="233" t="s">
        <v>3729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246</v>
      </c>
      <c r="AU181" s="18" t="s">
        <v>78</v>
      </c>
    </row>
    <row r="182" s="2" customFormat="1" ht="24.15" customHeight="1">
      <c r="A182" s="39"/>
      <c r="B182" s="40"/>
      <c r="C182" s="214" t="s">
        <v>364</v>
      </c>
      <c r="D182" s="214" t="s">
        <v>240</v>
      </c>
      <c r="E182" s="215" t="s">
        <v>3730</v>
      </c>
      <c r="F182" s="216" t="s">
        <v>3731</v>
      </c>
      <c r="G182" s="217" t="s">
        <v>107</v>
      </c>
      <c r="H182" s="218">
        <v>5</v>
      </c>
      <c r="I182" s="219"/>
      <c r="J182" s="220">
        <f>ROUND(I182*H182,2)</f>
        <v>0</v>
      </c>
      <c r="K182" s="216" t="s">
        <v>243</v>
      </c>
      <c r="L182" s="45"/>
      <c r="M182" s="221" t="s">
        <v>19</v>
      </c>
      <c r="N182" s="222" t="s">
        <v>40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295</v>
      </c>
      <c r="AT182" s="225" t="s">
        <v>240</v>
      </c>
      <c r="AU182" s="225" t="s">
        <v>78</v>
      </c>
      <c r="AY182" s="18" t="s">
        <v>238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76</v>
      </c>
      <c r="BK182" s="226">
        <f>ROUND(I182*H182,2)</f>
        <v>0</v>
      </c>
      <c r="BL182" s="18" t="s">
        <v>295</v>
      </c>
      <c r="BM182" s="225" t="s">
        <v>467</v>
      </c>
    </row>
    <row r="183" s="2" customFormat="1">
      <c r="A183" s="39"/>
      <c r="B183" s="40"/>
      <c r="C183" s="41"/>
      <c r="D183" s="227" t="s">
        <v>245</v>
      </c>
      <c r="E183" s="41"/>
      <c r="F183" s="228" t="s">
        <v>3731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245</v>
      </c>
      <c r="AU183" s="18" t="s">
        <v>78</v>
      </c>
    </row>
    <row r="184" s="2" customFormat="1">
      <c r="A184" s="39"/>
      <c r="B184" s="40"/>
      <c r="C184" s="41"/>
      <c r="D184" s="232" t="s">
        <v>246</v>
      </c>
      <c r="E184" s="41"/>
      <c r="F184" s="233" t="s">
        <v>3732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246</v>
      </c>
      <c r="AU184" s="18" t="s">
        <v>78</v>
      </c>
    </row>
    <row r="185" s="2" customFormat="1" ht="37.8" customHeight="1">
      <c r="A185" s="39"/>
      <c r="B185" s="40"/>
      <c r="C185" s="214" t="s">
        <v>464</v>
      </c>
      <c r="D185" s="214" t="s">
        <v>240</v>
      </c>
      <c r="E185" s="215" t="s">
        <v>3733</v>
      </c>
      <c r="F185" s="216" t="s">
        <v>3734</v>
      </c>
      <c r="G185" s="217" t="s">
        <v>107</v>
      </c>
      <c r="H185" s="218">
        <v>36</v>
      </c>
      <c r="I185" s="219"/>
      <c r="J185" s="220">
        <f>ROUND(I185*H185,2)</f>
        <v>0</v>
      </c>
      <c r="K185" s="216" t="s">
        <v>243</v>
      </c>
      <c r="L185" s="45"/>
      <c r="M185" s="221" t="s">
        <v>19</v>
      </c>
      <c r="N185" s="222" t="s">
        <v>40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295</v>
      </c>
      <c r="AT185" s="225" t="s">
        <v>240</v>
      </c>
      <c r="AU185" s="225" t="s">
        <v>78</v>
      </c>
      <c r="AY185" s="18" t="s">
        <v>238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76</v>
      </c>
      <c r="BK185" s="226">
        <f>ROUND(I185*H185,2)</f>
        <v>0</v>
      </c>
      <c r="BL185" s="18" t="s">
        <v>295</v>
      </c>
      <c r="BM185" s="225" t="s">
        <v>472</v>
      </c>
    </row>
    <row r="186" s="2" customFormat="1">
      <c r="A186" s="39"/>
      <c r="B186" s="40"/>
      <c r="C186" s="41"/>
      <c r="D186" s="227" t="s">
        <v>245</v>
      </c>
      <c r="E186" s="41"/>
      <c r="F186" s="228" t="s">
        <v>3734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245</v>
      </c>
      <c r="AU186" s="18" t="s">
        <v>78</v>
      </c>
    </row>
    <row r="187" s="2" customFormat="1">
      <c r="A187" s="39"/>
      <c r="B187" s="40"/>
      <c r="C187" s="41"/>
      <c r="D187" s="232" t="s">
        <v>246</v>
      </c>
      <c r="E187" s="41"/>
      <c r="F187" s="233" t="s">
        <v>3735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246</v>
      </c>
      <c r="AU187" s="18" t="s">
        <v>78</v>
      </c>
    </row>
    <row r="188" s="2" customFormat="1" ht="37.8" customHeight="1">
      <c r="A188" s="39"/>
      <c r="B188" s="40"/>
      <c r="C188" s="214" t="s">
        <v>371</v>
      </c>
      <c r="D188" s="214" t="s">
        <v>240</v>
      </c>
      <c r="E188" s="215" t="s">
        <v>3736</v>
      </c>
      <c r="F188" s="216" t="s">
        <v>3737</v>
      </c>
      <c r="G188" s="217" t="s">
        <v>107</v>
      </c>
      <c r="H188" s="218">
        <v>70</v>
      </c>
      <c r="I188" s="219"/>
      <c r="J188" s="220">
        <f>ROUND(I188*H188,2)</f>
        <v>0</v>
      </c>
      <c r="K188" s="216" t="s">
        <v>243</v>
      </c>
      <c r="L188" s="45"/>
      <c r="M188" s="221" t="s">
        <v>19</v>
      </c>
      <c r="N188" s="222" t="s">
        <v>40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295</v>
      </c>
      <c r="AT188" s="225" t="s">
        <v>240</v>
      </c>
      <c r="AU188" s="225" t="s">
        <v>78</v>
      </c>
      <c r="AY188" s="18" t="s">
        <v>238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76</v>
      </c>
      <c r="BK188" s="226">
        <f>ROUND(I188*H188,2)</f>
        <v>0</v>
      </c>
      <c r="BL188" s="18" t="s">
        <v>295</v>
      </c>
      <c r="BM188" s="225" t="s">
        <v>491</v>
      </c>
    </row>
    <row r="189" s="2" customFormat="1">
      <c r="A189" s="39"/>
      <c r="B189" s="40"/>
      <c r="C189" s="41"/>
      <c r="D189" s="227" t="s">
        <v>245</v>
      </c>
      <c r="E189" s="41"/>
      <c r="F189" s="228" t="s">
        <v>3737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245</v>
      </c>
      <c r="AU189" s="18" t="s">
        <v>78</v>
      </c>
    </row>
    <row r="190" s="2" customFormat="1">
      <c r="A190" s="39"/>
      <c r="B190" s="40"/>
      <c r="C190" s="41"/>
      <c r="D190" s="232" t="s">
        <v>246</v>
      </c>
      <c r="E190" s="41"/>
      <c r="F190" s="233" t="s">
        <v>3738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246</v>
      </c>
      <c r="AU190" s="18" t="s">
        <v>78</v>
      </c>
    </row>
    <row r="191" s="2" customFormat="1" ht="37.8" customHeight="1">
      <c r="A191" s="39"/>
      <c r="B191" s="40"/>
      <c r="C191" s="214" t="s">
        <v>476</v>
      </c>
      <c r="D191" s="214" t="s">
        <v>240</v>
      </c>
      <c r="E191" s="215" t="s">
        <v>3739</v>
      </c>
      <c r="F191" s="216" t="s">
        <v>3740</v>
      </c>
      <c r="G191" s="217" t="s">
        <v>107</v>
      </c>
      <c r="H191" s="218">
        <v>108</v>
      </c>
      <c r="I191" s="219"/>
      <c r="J191" s="220">
        <f>ROUND(I191*H191,2)</f>
        <v>0</v>
      </c>
      <c r="K191" s="216" t="s">
        <v>243</v>
      </c>
      <c r="L191" s="45"/>
      <c r="M191" s="221" t="s">
        <v>19</v>
      </c>
      <c r="N191" s="222" t="s">
        <v>40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295</v>
      </c>
      <c r="AT191" s="225" t="s">
        <v>240</v>
      </c>
      <c r="AU191" s="225" t="s">
        <v>78</v>
      </c>
      <c r="AY191" s="18" t="s">
        <v>238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76</v>
      </c>
      <c r="BK191" s="226">
        <f>ROUND(I191*H191,2)</f>
        <v>0</v>
      </c>
      <c r="BL191" s="18" t="s">
        <v>295</v>
      </c>
      <c r="BM191" s="225" t="s">
        <v>499</v>
      </c>
    </row>
    <row r="192" s="2" customFormat="1">
      <c r="A192" s="39"/>
      <c r="B192" s="40"/>
      <c r="C192" s="41"/>
      <c r="D192" s="227" t="s">
        <v>245</v>
      </c>
      <c r="E192" s="41"/>
      <c r="F192" s="228" t="s">
        <v>3740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245</v>
      </c>
      <c r="AU192" s="18" t="s">
        <v>78</v>
      </c>
    </row>
    <row r="193" s="2" customFormat="1">
      <c r="A193" s="39"/>
      <c r="B193" s="40"/>
      <c r="C193" s="41"/>
      <c r="D193" s="232" t="s">
        <v>246</v>
      </c>
      <c r="E193" s="41"/>
      <c r="F193" s="233" t="s">
        <v>3741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246</v>
      </c>
      <c r="AU193" s="18" t="s">
        <v>78</v>
      </c>
    </row>
    <row r="194" s="2" customFormat="1" ht="37.8" customHeight="1">
      <c r="A194" s="39"/>
      <c r="B194" s="40"/>
      <c r="C194" s="214" t="s">
        <v>377</v>
      </c>
      <c r="D194" s="214" t="s">
        <v>240</v>
      </c>
      <c r="E194" s="215" t="s">
        <v>3742</v>
      </c>
      <c r="F194" s="216" t="s">
        <v>3743</v>
      </c>
      <c r="G194" s="217" t="s">
        <v>107</v>
      </c>
      <c r="H194" s="218">
        <v>62</v>
      </c>
      <c r="I194" s="219"/>
      <c r="J194" s="220">
        <f>ROUND(I194*H194,2)</f>
        <v>0</v>
      </c>
      <c r="K194" s="216" t="s">
        <v>243</v>
      </c>
      <c r="L194" s="45"/>
      <c r="M194" s="221" t="s">
        <v>19</v>
      </c>
      <c r="N194" s="222" t="s">
        <v>40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295</v>
      </c>
      <c r="AT194" s="225" t="s">
        <v>240</v>
      </c>
      <c r="AU194" s="225" t="s">
        <v>78</v>
      </c>
      <c r="AY194" s="18" t="s">
        <v>238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76</v>
      </c>
      <c r="BK194" s="226">
        <f>ROUND(I194*H194,2)</f>
        <v>0</v>
      </c>
      <c r="BL194" s="18" t="s">
        <v>295</v>
      </c>
      <c r="BM194" s="225" t="s">
        <v>511</v>
      </c>
    </row>
    <row r="195" s="2" customFormat="1">
      <c r="A195" s="39"/>
      <c r="B195" s="40"/>
      <c r="C195" s="41"/>
      <c r="D195" s="227" t="s">
        <v>245</v>
      </c>
      <c r="E195" s="41"/>
      <c r="F195" s="228" t="s">
        <v>3743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245</v>
      </c>
      <c r="AU195" s="18" t="s">
        <v>78</v>
      </c>
    </row>
    <row r="196" s="2" customFormat="1">
      <c r="A196" s="39"/>
      <c r="B196" s="40"/>
      <c r="C196" s="41"/>
      <c r="D196" s="232" t="s">
        <v>246</v>
      </c>
      <c r="E196" s="41"/>
      <c r="F196" s="233" t="s">
        <v>3744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246</v>
      </c>
      <c r="AU196" s="18" t="s">
        <v>78</v>
      </c>
    </row>
    <row r="197" s="2" customFormat="1" ht="37.8" customHeight="1">
      <c r="A197" s="39"/>
      <c r="B197" s="40"/>
      <c r="C197" s="214" t="s">
        <v>488</v>
      </c>
      <c r="D197" s="214" t="s">
        <v>240</v>
      </c>
      <c r="E197" s="215" t="s">
        <v>3745</v>
      </c>
      <c r="F197" s="216" t="s">
        <v>3746</v>
      </c>
      <c r="G197" s="217" t="s">
        <v>107</v>
      </c>
      <c r="H197" s="218">
        <v>9</v>
      </c>
      <c r="I197" s="219"/>
      <c r="J197" s="220">
        <f>ROUND(I197*H197,2)</f>
        <v>0</v>
      </c>
      <c r="K197" s="216" t="s">
        <v>243</v>
      </c>
      <c r="L197" s="45"/>
      <c r="M197" s="221" t="s">
        <v>19</v>
      </c>
      <c r="N197" s="222" t="s">
        <v>40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295</v>
      </c>
      <c r="AT197" s="225" t="s">
        <v>240</v>
      </c>
      <c r="AU197" s="225" t="s">
        <v>78</v>
      </c>
      <c r="AY197" s="18" t="s">
        <v>238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76</v>
      </c>
      <c r="BK197" s="226">
        <f>ROUND(I197*H197,2)</f>
        <v>0</v>
      </c>
      <c r="BL197" s="18" t="s">
        <v>295</v>
      </c>
      <c r="BM197" s="225" t="s">
        <v>518</v>
      </c>
    </row>
    <row r="198" s="2" customFormat="1">
      <c r="A198" s="39"/>
      <c r="B198" s="40"/>
      <c r="C198" s="41"/>
      <c r="D198" s="227" t="s">
        <v>245</v>
      </c>
      <c r="E198" s="41"/>
      <c r="F198" s="228" t="s">
        <v>3746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245</v>
      </c>
      <c r="AU198" s="18" t="s">
        <v>78</v>
      </c>
    </row>
    <row r="199" s="2" customFormat="1">
      <c r="A199" s="39"/>
      <c r="B199" s="40"/>
      <c r="C199" s="41"/>
      <c r="D199" s="232" t="s">
        <v>246</v>
      </c>
      <c r="E199" s="41"/>
      <c r="F199" s="233" t="s">
        <v>3747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246</v>
      </c>
      <c r="AU199" s="18" t="s">
        <v>78</v>
      </c>
    </row>
    <row r="200" s="2" customFormat="1" ht="37.8" customHeight="1">
      <c r="A200" s="39"/>
      <c r="B200" s="40"/>
      <c r="C200" s="214" t="s">
        <v>385</v>
      </c>
      <c r="D200" s="214" t="s">
        <v>240</v>
      </c>
      <c r="E200" s="215" t="s">
        <v>3748</v>
      </c>
      <c r="F200" s="216" t="s">
        <v>3749</v>
      </c>
      <c r="G200" s="217" t="s">
        <v>107</v>
      </c>
      <c r="H200" s="218">
        <v>51</v>
      </c>
      <c r="I200" s="219"/>
      <c r="J200" s="220">
        <f>ROUND(I200*H200,2)</f>
        <v>0</v>
      </c>
      <c r="K200" s="216" t="s">
        <v>243</v>
      </c>
      <c r="L200" s="45"/>
      <c r="M200" s="221" t="s">
        <v>19</v>
      </c>
      <c r="N200" s="222" t="s">
        <v>40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295</v>
      </c>
      <c r="AT200" s="225" t="s">
        <v>240</v>
      </c>
      <c r="AU200" s="225" t="s">
        <v>78</v>
      </c>
      <c r="AY200" s="18" t="s">
        <v>238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76</v>
      </c>
      <c r="BK200" s="226">
        <f>ROUND(I200*H200,2)</f>
        <v>0</v>
      </c>
      <c r="BL200" s="18" t="s">
        <v>295</v>
      </c>
      <c r="BM200" s="225" t="s">
        <v>524</v>
      </c>
    </row>
    <row r="201" s="2" customFormat="1">
      <c r="A201" s="39"/>
      <c r="B201" s="40"/>
      <c r="C201" s="41"/>
      <c r="D201" s="227" t="s">
        <v>245</v>
      </c>
      <c r="E201" s="41"/>
      <c r="F201" s="228" t="s">
        <v>3749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245</v>
      </c>
      <c r="AU201" s="18" t="s">
        <v>78</v>
      </c>
    </row>
    <row r="202" s="2" customFormat="1">
      <c r="A202" s="39"/>
      <c r="B202" s="40"/>
      <c r="C202" s="41"/>
      <c r="D202" s="232" t="s">
        <v>246</v>
      </c>
      <c r="E202" s="41"/>
      <c r="F202" s="233" t="s">
        <v>3750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246</v>
      </c>
      <c r="AU202" s="18" t="s">
        <v>78</v>
      </c>
    </row>
    <row r="203" s="2" customFormat="1" ht="21.75" customHeight="1">
      <c r="A203" s="39"/>
      <c r="B203" s="40"/>
      <c r="C203" s="214" t="s">
        <v>503</v>
      </c>
      <c r="D203" s="214" t="s">
        <v>240</v>
      </c>
      <c r="E203" s="215" t="s">
        <v>3751</v>
      </c>
      <c r="F203" s="216" t="s">
        <v>3752</v>
      </c>
      <c r="G203" s="217" t="s">
        <v>281</v>
      </c>
      <c r="H203" s="218">
        <v>39</v>
      </c>
      <c r="I203" s="219"/>
      <c r="J203" s="220">
        <f>ROUND(I203*H203,2)</f>
        <v>0</v>
      </c>
      <c r="K203" s="216" t="s">
        <v>243</v>
      </c>
      <c r="L203" s="45"/>
      <c r="M203" s="221" t="s">
        <v>19</v>
      </c>
      <c r="N203" s="222" t="s">
        <v>40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295</v>
      </c>
      <c r="AT203" s="225" t="s">
        <v>240</v>
      </c>
      <c r="AU203" s="225" t="s">
        <v>78</v>
      </c>
      <c r="AY203" s="18" t="s">
        <v>238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76</v>
      </c>
      <c r="BK203" s="226">
        <f>ROUND(I203*H203,2)</f>
        <v>0</v>
      </c>
      <c r="BL203" s="18" t="s">
        <v>295</v>
      </c>
      <c r="BM203" s="225" t="s">
        <v>537</v>
      </c>
    </row>
    <row r="204" s="2" customFormat="1">
      <c r="A204" s="39"/>
      <c r="B204" s="40"/>
      <c r="C204" s="41"/>
      <c r="D204" s="227" t="s">
        <v>245</v>
      </c>
      <c r="E204" s="41"/>
      <c r="F204" s="228" t="s">
        <v>3752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245</v>
      </c>
      <c r="AU204" s="18" t="s">
        <v>78</v>
      </c>
    </row>
    <row r="205" s="2" customFormat="1">
      <c r="A205" s="39"/>
      <c r="B205" s="40"/>
      <c r="C205" s="41"/>
      <c r="D205" s="232" t="s">
        <v>246</v>
      </c>
      <c r="E205" s="41"/>
      <c r="F205" s="233" t="s">
        <v>3753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246</v>
      </c>
      <c r="AU205" s="18" t="s">
        <v>78</v>
      </c>
    </row>
    <row r="206" s="2" customFormat="1" ht="21.75" customHeight="1">
      <c r="A206" s="39"/>
      <c r="B206" s="40"/>
      <c r="C206" s="214" t="s">
        <v>391</v>
      </c>
      <c r="D206" s="214" t="s">
        <v>240</v>
      </c>
      <c r="E206" s="215" t="s">
        <v>3754</v>
      </c>
      <c r="F206" s="216" t="s">
        <v>3755</v>
      </c>
      <c r="G206" s="217" t="s">
        <v>281</v>
      </c>
      <c r="H206" s="218">
        <v>1</v>
      </c>
      <c r="I206" s="219"/>
      <c r="J206" s="220">
        <f>ROUND(I206*H206,2)</f>
        <v>0</v>
      </c>
      <c r="K206" s="216" t="s">
        <v>243</v>
      </c>
      <c r="L206" s="45"/>
      <c r="M206" s="221" t="s">
        <v>19</v>
      </c>
      <c r="N206" s="222" t="s">
        <v>40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295</v>
      </c>
      <c r="AT206" s="225" t="s">
        <v>240</v>
      </c>
      <c r="AU206" s="225" t="s">
        <v>78</v>
      </c>
      <c r="AY206" s="18" t="s">
        <v>238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76</v>
      </c>
      <c r="BK206" s="226">
        <f>ROUND(I206*H206,2)</f>
        <v>0</v>
      </c>
      <c r="BL206" s="18" t="s">
        <v>295</v>
      </c>
      <c r="BM206" s="225" t="s">
        <v>545</v>
      </c>
    </row>
    <row r="207" s="2" customFormat="1">
      <c r="A207" s="39"/>
      <c r="B207" s="40"/>
      <c r="C207" s="41"/>
      <c r="D207" s="227" t="s">
        <v>245</v>
      </c>
      <c r="E207" s="41"/>
      <c r="F207" s="228" t="s">
        <v>3755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245</v>
      </c>
      <c r="AU207" s="18" t="s">
        <v>78</v>
      </c>
    </row>
    <row r="208" s="2" customFormat="1">
      <c r="A208" s="39"/>
      <c r="B208" s="40"/>
      <c r="C208" s="41"/>
      <c r="D208" s="232" t="s">
        <v>246</v>
      </c>
      <c r="E208" s="41"/>
      <c r="F208" s="233" t="s">
        <v>3756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246</v>
      </c>
      <c r="AU208" s="18" t="s">
        <v>78</v>
      </c>
    </row>
    <row r="209" s="2" customFormat="1" ht="16.5" customHeight="1">
      <c r="A209" s="39"/>
      <c r="B209" s="40"/>
      <c r="C209" s="214" t="s">
        <v>515</v>
      </c>
      <c r="D209" s="214" t="s">
        <v>240</v>
      </c>
      <c r="E209" s="215" t="s">
        <v>3757</v>
      </c>
      <c r="F209" s="216" t="s">
        <v>3758</v>
      </c>
      <c r="G209" s="217" t="s">
        <v>3759</v>
      </c>
      <c r="H209" s="218">
        <v>6</v>
      </c>
      <c r="I209" s="219"/>
      <c r="J209" s="220">
        <f>ROUND(I209*H209,2)</f>
        <v>0</v>
      </c>
      <c r="K209" s="216" t="s">
        <v>243</v>
      </c>
      <c r="L209" s="45"/>
      <c r="M209" s="221" t="s">
        <v>19</v>
      </c>
      <c r="N209" s="222" t="s">
        <v>40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295</v>
      </c>
      <c r="AT209" s="225" t="s">
        <v>240</v>
      </c>
      <c r="AU209" s="225" t="s">
        <v>78</v>
      </c>
      <c r="AY209" s="18" t="s">
        <v>238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76</v>
      </c>
      <c r="BK209" s="226">
        <f>ROUND(I209*H209,2)</f>
        <v>0</v>
      </c>
      <c r="BL209" s="18" t="s">
        <v>295</v>
      </c>
      <c r="BM209" s="225" t="s">
        <v>553</v>
      </c>
    </row>
    <row r="210" s="2" customFormat="1">
      <c r="A210" s="39"/>
      <c r="B210" s="40"/>
      <c r="C210" s="41"/>
      <c r="D210" s="227" t="s">
        <v>245</v>
      </c>
      <c r="E210" s="41"/>
      <c r="F210" s="228" t="s">
        <v>3758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245</v>
      </c>
      <c r="AU210" s="18" t="s">
        <v>78</v>
      </c>
    </row>
    <row r="211" s="2" customFormat="1">
      <c r="A211" s="39"/>
      <c r="B211" s="40"/>
      <c r="C211" s="41"/>
      <c r="D211" s="232" t="s">
        <v>246</v>
      </c>
      <c r="E211" s="41"/>
      <c r="F211" s="233" t="s">
        <v>3760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246</v>
      </c>
      <c r="AU211" s="18" t="s">
        <v>78</v>
      </c>
    </row>
    <row r="212" s="2" customFormat="1" ht="16.5" customHeight="1">
      <c r="A212" s="39"/>
      <c r="B212" s="40"/>
      <c r="C212" s="214" t="s">
        <v>396</v>
      </c>
      <c r="D212" s="214" t="s">
        <v>240</v>
      </c>
      <c r="E212" s="215" t="s">
        <v>3761</v>
      </c>
      <c r="F212" s="216" t="s">
        <v>3762</v>
      </c>
      <c r="G212" s="217" t="s">
        <v>281</v>
      </c>
      <c r="H212" s="218">
        <v>1</v>
      </c>
      <c r="I212" s="219"/>
      <c r="J212" s="220">
        <f>ROUND(I212*H212,2)</f>
        <v>0</v>
      </c>
      <c r="K212" s="216" t="s">
        <v>243</v>
      </c>
      <c r="L212" s="45"/>
      <c r="M212" s="221" t="s">
        <v>19</v>
      </c>
      <c r="N212" s="222" t="s">
        <v>40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295</v>
      </c>
      <c r="AT212" s="225" t="s">
        <v>240</v>
      </c>
      <c r="AU212" s="225" t="s">
        <v>78</v>
      </c>
      <c r="AY212" s="18" t="s">
        <v>238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76</v>
      </c>
      <c r="BK212" s="226">
        <f>ROUND(I212*H212,2)</f>
        <v>0</v>
      </c>
      <c r="BL212" s="18" t="s">
        <v>295</v>
      </c>
      <c r="BM212" s="225" t="s">
        <v>565</v>
      </c>
    </row>
    <row r="213" s="2" customFormat="1">
      <c r="A213" s="39"/>
      <c r="B213" s="40"/>
      <c r="C213" s="41"/>
      <c r="D213" s="227" t="s">
        <v>245</v>
      </c>
      <c r="E213" s="41"/>
      <c r="F213" s="228" t="s">
        <v>3762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245</v>
      </c>
      <c r="AU213" s="18" t="s">
        <v>78</v>
      </c>
    </row>
    <row r="214" s="2" customFormat="1">
      <c r="A214" s="39"/>
      <c r="B214" s="40"/>
      <c r="C214" s="41"/>
      <c r="D214" s="232" t="s">
        <v>246</v>
      </c>
      <c r="E214" s="41"/>
      <c r="F214" s="233" t="s">
        <v>3763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246</v>
      </c>
      <c r="AU214" s="18" t="s">
        <v>78</v>
      </c>
    </row>
    <row r="215" s="2" customFormat="1" ht="21.75" customHeight="1">
      <c r="A215" s="39"/>
      <c r="B215" s="40"/>
      <c r="C215" s="214" t="s">
        <v>528</v>
      </c>
      <c r="D215" s="214" t="s">
        <v>240</v>
      </c>
      <c r="E215" s="215" t="s">
        <v>3764</v>
      </c>
      <c r="F215" s="216" t="s">
        <v>3765</v>
      </c>
      <c r="G215" s="217" t="s">
        <v>281</v>
      </c>
      <c r="H215" s="218">
        <v>4</v>
      </c>
      <c r="I215" s="219"/>
      <c r="J215" s="220">
        <f>ROUND(I215*H215,2)</f>
        <v>0</v>
      </c>
      <c r="K215" s="216" t="s">
        <v>243</v>
      </c>
      <c r="L215" s="45"/>
      <c r="M215" s="221" t="s">
        <v>19</v>
      </c>
      <c r="N215" s="222" t="s">
        <v>40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295</v>
      </c>
      <c r="AT215" s="225" t="s">
        <v>240</v>
      </c>
      <c r="AU215" s="225" t="s">
        <v>78</v>
      </c>
      <c r="AY215" s="18" t="s">
        <v>238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76</v>
      </c>
      <c r="BK215" s="226">
        <f>ROUND(I215*H215,2)</f>
        <v>0</v>
      </c>
      <c r="BL215" s="18" t="s">
        <v>295</v>
      </c>
      <c r="BM215" s="225" t="s">
        <v>586</v>
      </c>
    </row>
    <row r="216" s="2" customFormat="1">
      <c r="A216" s="39"/>
      <c r="B216" s="40"/>
      <c r="C216" s="41"/>
      <c r="D216" s="227" t="s">
        <v>245</v>
      </c>
      <c r="E216" s="41"/>
      <c r="F216" s="228" t="s">
        <v>3765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245</v>
      </c>
      <c r="AU216" s="18" t="s">
        <v>78</v>
      </c>
    </row>
    <row r="217" s="2" customFormat="1">
      <c r="A217" s="39"/>
      <c r="B217" s="40"/>
      <c r="C217" s="41"/>
      <c r="D217" s="232" t="s">
        <v>246</v>
      </c>
      <c r="E217" s="41"/>
      <c r="F217" s="233" t="s">
        <v>3766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246</v>
      </c>
      <c r="AU217" s="18" t="s">
        <v>78</v>
      </c>
    </row>
    <row r="218" s="2" customFormat="1" ht="21.75" customHeight="1">
      <c r="A218" s="39"/>
      <c r="B218" s="40"/>
      <c r="C218" s="214" t="s">
        <v>407</v>
      </c>
      <c r="D218" s="214" t="s">
        <v>240</v>
      </c>
      <c r="E218" s="215" t="s">
        <v>3767</v>
      </c>
      <c r="F218" s="216" t="s">
        <v>3768</v>
      </c>
      <c r="G218" s="217" t="s">
        <v>281</v>
      </c>
      <c r="H218" s="218">
        <v>2</v>
      </c>
      <c r="I218" s="219"/>
      <c r="J218" s="220">
        <f>ROUND(I218*H218,2)</f>
        <v>0</v>
      </c>
      <c r="K218" s="216" t="s">
        <v>243</v>
      </c>
      <c r="L218" s="45"/>
      <c r="M218" s="221" t="s">
        <v>19</v>
      </c>
      <c r="N218" s="222" t="s">
        <v>40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295</v>
      </c>
      <c r="AT218" s="225" t="s">
        <v>240</v>
      </c>
      <c r="AU218" s="225" t="s">
        <v>78</v>
      </c>
      <c r="AY218" s="18" t="s">
        <v>238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76</v>
      </c>
      <c r="BK218" s="226">
        <f>ROUND(I218*H218,2)</f>
        <v>0</v>
      </c>
      <c r="BL218" s="18" t="s">
        <v>295</v>
      </c>
      <c r="BM218" s="225" t="s">
        <v>594</v>
      </c>
    </row>
    <row r="219" s="2" customFormat="1">
      <c r="A219" s="39"/>
      <c r="B219" s="40"/>
      <c r="C219" s="41"/>
      <c r="D219" s="227" t="s">
        <v>245</v>
      </c>
      <c r="E219" s="41"/>
      <c r="F219" s="228" t="s">
        <v>3768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245</v>
      </c>
      <c r="AU219" s="18" t="s">
        <v>78</v>
      </c>
    </row>
    <row r="220" s="2" customFormat="1">
      <c r="A220" s="39"/>
      <c r="B220" s="40"/>
      <c r="C220" s="41"/>
      <c r="D220" s="232" t="s">
        <v>246</v>
      </c>
      <c r="E220" s="41"/>
      <c r="F220" s="233" t="s">
        <v>3769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246</v>
      </c>
      <c r="AU220" s="18" t="s">
        <v>78</v>
      </c>
    </row>
    <row r="221" s="2" customFormat="1" ht="21.75" customHeight="1">
      <c r="A221" s="39"/>
      <c r="B221" s="40"/>
      <c r="C221" s="214" t="s">
        <v>542</v>
      </c>
      <c r="D221" s="214" t="s">
        <v>240</v>
      </c>
      <c r="E221" s="215" t="s">
        <v>3770</v>
      </c>
      <c r="F221" s="216" t="s">
        <v>3771</v>
      </c>
      <c r="G221" s="217" t="s">
        <v>281</v>
      </c>
      <c r="H221" s="218">
        <v>5</v>
      </c>
      <c r="I221" s="219"/>
      <c r="J221" s="220">
        <f>ROUND(I221*H221,2)</f>
        <v>0</v>
      </c>
      <c r="K221" s="216" t="s">
        <v>243</v>
      </c>
      <c r="L221" s="45"/>
      <c r="M221" s="221" t="s">
        <v>19</v>
      </c>
      <c r="N221" s="222" t="s">
        <v>40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295</v>
      </c>
      <c r="AT221" s="225" t="s">
        <v>240</v>
      </c>
      <c r="AU221" s="225" t="s">
        <v>78</v>
      </c>
      <c r="AY221" s="18" t="s">
        <v>238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76</v>
      </c>
      <c r="BK221" s="226">
        <f>ROUND(I221*H221,2)</f>
        <v>0</v>
      </c>
      <c r="BL221" s="18" t="s">
        <v>295</v>
      </c>
      <c r="BM221" s="225" t="s">
        <v>602</v>
      </c>
    </row>
    <row r="222" s="2" customFormat="1">
      <c r="A222" s="39"/>
      <c r="B222" s="40"/>
      <c r="C222" s="41"/>
      <c r="D222" s="227" t="s">
        <v>245</v>
      </c>
      <c r="E222" s="41"/>
      <c r="F222" s="228" t="s">
        <v>3771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245</v>
      </c>
      <c r="AU222" s="18" t="s">
        <v>78</v>
      </c>
    </row>
    <row r="223" s="2" customFormat="1">
      <c r="A223" s="39"/>
      <c r="B223" s="40"/>
      <c r="C223" s="41"/>
      <c r="D223" s="232" t="s">
        <v>246</v>
      </c>
      <c r="E223" s="41"/>
      <c r="F223" s="233" t="s">
        <v>3772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246</v>
      </c>
      <c r="AU223" s="18" t="s">
        <v>78</v>
      </c>
    </row>
    <row r="224" s="2" customFormat="1" ht="21.75" customHeight="1">
      <c r="A224" s="39"/>
      <c r="B224" s="40"/>
      <c r="C224" s="214" t="s">
        <v>414</v>
      </c>
      <c r="D224" s="214" t="s">
        <v>240</v>
      </c>
      <c r="E224" s="215" t="s">
        <v>3773</v>
      </c>
      <c r="F224" s="216" t="s">
        <v>3774</v>
      </c>
      <c r="G224" s="217" t="s">
        <v>281</v>
      </c>
      <c r="H224" s="218">
        <v>2</v>
      </c>
      <c r="I224" s="219"/>
      <c r="J224" s="220">
        <f>ROUND(I224*H224,2)</f>
        <v>0</v>
      </c>
      <c r="K224" s="216" t="s">
        <v>243</v>
      </c>
      <c r="L224" s="45"/>
      <c r="M224" s="221" t="s">
        <v>19</v>
      </c>
      <c r="N224" s="222" t="s">
        <v>40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295</v>
      </c>
      <c r="AT224" s="225" t="s">
        <v>240</v>
      </c>
      <c r="AU224" s="225" t="s">
        <v>78</v>
      </c>
      <c r="AY224" s="18" t="s">
        <v>238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76</v>
      </c>
      <c r="BK224" s="226">
        <f>ROUND(I224*H224,2)</f>
        <v>0</v>
      </c>
      <c r="BL224" s="18" t="s">
        <v>295</v>
      </c>
      <c r="BM224" s="225" t="s">
        <v>610</v>
      </c>
    </row>
    <row r="225" s="2" customFormat="1">
      <c r="A225" s="39"/>
      <c r="B225" s="40"/>
      <c r="C225" s="41"/>
      <c r="D225" s="227" t="s">
        <v>245</v>
      </c>
      <c r="E225" s="41"/>
      <c r="F225" s="228" t="s">
        <v>3774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245</v>
      </c>
      <c r="AU225" s="18" t="s">
        <v>78</v>
      </c>
    </row>
    <row r="226" s="2" customFormat="1">
      <c r="A226" s="39"/>
      <c r="B226" s="40"/>
      <c r="C226" s="41"/>
      <c r="D226" s="232" t="s">
        <v>246</v>
      </c>
      <c r="E226" s="41"/>
      <c r="F226" s="233" t="s">
        <v>3775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246</v>
      </c>
      <c r="AU226" s="18" t="s">
        <v>78</v>
      </c>
    </row>
    <row r="227" s="2" customFormat="1" ht="21.75" customHeight="1">
      <c r="A227" s="39"/>
      <c r="B227" s="40"/>
      <c r="C227" s="214" t="s">
        <v>562</v>
      </c>
      <c r="D227" s="214" t="s">
        <v>240</v>
      </c>
      <c r="E227" s="215" t="s">
        <v>3776</v>
      </c>
      <c r="F227" s="216" t="s">
        <v>3777</v>
      </c>
      <c r="G227" s="217" t="s">
        <v>281</v>
      </c>
      <c r="H227" s="218">
        <v>2</v>
      </c>
      <c r="I227" s="219"/>
      <c r="J227" s="220">
        <f>ROUND(I227*H227,2)</f>
        <v>0</v>
      </c>
      <c r="K227" s="216" t="s">
        <v>243</v>
      </c>
      <c r="L227" s="45"/>
      <c r="M227" s="221" t="s">
        <v>19</v>
      </c>
      <c r="N227" s="222" t="s">
        <v>40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295</v>
      </c>
      <c r="AT227" s="225" t="s">
        <v>240</v>
      </c>
      <c r="AU227" s="225" t="s">
        <v>78</v>
      </c>
      <c r="AY227" s="18" t="s">
        <v>238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76</v>
      </c>
      <c r="BK227" s="226">
        <f>ROUND(I227*H227,2)</f>
        <v>0</v>
      </c>
      <c r="BL227" s="18" t="s">
        <v>295</v>
      </c>
      <c r="BM227" s="225" t="s">
        <v>618</v>
      </c>
    </row>
    <row r="228" s="2" customFormat="1">
      <c r="A228" s="39"/>
      <c r="B228" s="40"/>
      <c r="C228" s="41"/>
      <c r="D228" s="227" t="s">
        <v>245</v>
      </c>
      <c r="E228" s="41"/>
      <c r="F228" s="228" t="s">
        <v>3777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245</v>
      </c>
      <c r="AU228" s="18" t="s">
        <v>78</v>
      </c>
    </row>
    <row r="229" s="2" customFormat="1">
      <c r="A229" s="39"/>
      <c r="B229" s="40"/>
      <c r="C229" s="41"/>
      <c r="D229" s="232" t="s">
        <v>246</v>
      </c>
      <c r="E229" s="41"/>
      <c r="F229" s="233" t="s">
        <v>3778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246</v>
      </c>
      <c r="AU229" s="18" t="s">
        <v>78</v>
      </c>
    </row>
    <row r="230" s="2" customFormat="1" ht="21.75" customHeight="1">
      <c r="A230" s="39"/>
      <c r="B230" s="40"/>
      <c r="C230" s="214" t="s">
        <v>419</v>
      </c>
      <c r="D230" s="214" t="s">
        <v>240</v>
      </c>
      <c r="E230" s="215" t="s">
        <v>3779</v>
      </c>
      <c r="F230" s="216" t="s">
        <v>3780</v>
      </c>
      <c r="G230" s="217" t="s">
        <v>107</v>
      </c>
      <c r="H230" s="218">
        <v>406</v>
      </c>
      <c r="I230" s="219"/>
      <c r="J230" s="220">
        <f>ROUND(I230*H230,2)</f>
        <v>0</v>
      </c>
      <c r="K230" s="216" t="s">
        <v>243</v>
      </c>
      <c r="L230" s="45"/>
      <c r="M230" s="221" t="s">
        <v>19</v>
      </c>
      <c r="N230" s="222" t="s">
        <v>40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295</v>
      </c>
      <c r="AT230" s="225" t="s">
        <v>240</v>
      </c>
      <c r="AU230" s="225" t="s">
        <v>78</v>
      </c>
      <c r="AY230" s="18" t="s">
        <v>238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76</v>
      </c>
      <c r="BK230" s="226">
        <f>ROUND(I230*H230,2)</f>
        <v>0</v>
      </c>
      <c r="BL230" s="18" t="s">
        <v>295</v>
      </c>
      <c r="BM230" s="225" t="s">
        <v>637</v>
      </c>
    </row>
    <row r="231" s="2" customFormat="1">
      <c r="A231" s="39"/>
      <c r="B231" s="40"/>
      <c r="C231" s="41"/>
      <c r="D231" s="227" t="s">
        <v>245</v>
      </c>
      <c r="E231" s="41"/>
      <c r="F231" s="228" t="s">
        <v>3780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245</v>
      </c>
      <c r="AU231" s="18" t="s">
        <v>78</v>
      </c>
    </row>
    <row r="232" s="2" customFormat="1">
      <c r="A232" s="39"/>
      <c r="B232" s="40"/>
      <c r="C232" s="41"/>
      <c r="D232" s="232" t="s">
        <v>246</v>
      </c>
      <c r="E232" s="41"/>
      <c r="F232" s="233" t="s">
        <v>3781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246</v>
      </c>
      <c r="AU232" s="18" t="s">
        <v>78</v>
      </c>
    </row>
    <row r="233" s="2" customFormat="1" ht="33" customHeight="1">
      <c r="A233" s="39"/>
      <c r="B233" s="40"/>
      <c r="C233" s="214" t="s">
        <v>578</v>
      </c>
      <c r="D233" s="214" t="s">
        <v>240</v>
      </c>
      <c r="E233" s="215" t="s">
        <v>3782</v>
      </c>
      <c r="F233" s="216" t="s">
        <v>3783</v>
      </c>
      <c r="G233" s="217" t="s">
        <v>1933</v>
      </c>
      <c r="H233" s="218">
        <v>1</v>
      </c>
      <c r="I233" s="219"/>
      <c r="J233" s="220">
        <f>ROUND(I233*H233,2)</f>
        <v>0</v>
      </c>
      <c r="K233" s="216" t="s">
        <v>243</v>
      </c>
      <c r="L233" s="45"/>
      <c r="M233" s="221" t="s">
        <v>19</v>
      </c>
      <c r="N233" s="222" t="s">
        <v>40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295</v>
      </c>
      <c r="AT233" s="225" t="s">
        <v>240</v>
      </c>
      <c r="AU233" s="225" t="s">
        <v>78</v>
      </c>
      <c r="AY233" s="18" t="s">
        <v>238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76</v>
      </c>
      <c r="BK233" s="226">
        <f>ROUND(I233*H233,2)</f>
        <v>0</v>
      </c>
      <c r="BL233" s="18" t="s">
        <v>295</v>
      </c>
      <c r="BM233" s="225" t="s">
        <v>645</v>
      </c>
    </row>
    <row r="234" s="2" customFormat="1">
      <c r="A234" s="39"/>
      <c r="B234" s="40"/>
      <c r="C234" s="41"/>
      <c r="D234" s="227" t="s">
        <v>245</v>
      </c>
      <c r="E234" s="41"/>
      <c r="F234" s="228" t="s">
        <v>3783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245</v>
      </c>
      <c r="AU234" s="18" t="s">
        <v>78</v>
      </c>
    </row>
    <row r="235" s="2" customFormat="1">
      <c r="A235" s="39"/>
      <c r="B235" s="40"/>
      <c r="C235" s="41"/>
      <c r="D235" s="232" t="s">
        <v>246</v>
      </c>
      <c r="E235" s="41"/>
      <c r="F235" s="233" t="s">
        <v>3784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246</v>
      </c>
      <c r="AU235" s="18" t="s">
        <v>78</v>
      </c>
    </row>
    <row r="236" s="2" customFormat="1" ht="24.15" customHeight="1">
      <c r="A236" s="39"/>
      <c r="B236" s="40"/>
      <c r="C236" s="214" t="s">
        <v>428</v>
      </c>
      <c r="D236" s="214" t="s">
        <v>240</v>
      </c>
      <c r="E236" s="215" t="s">
        <v>3785</v>
      </c>
      <c r="F236" s="216" t="s">
        <v>3786</v>
      </c>
      <c r="G236" s="217" t="s">
        <v>281</v>
      </c>
      <c r="H236" s="218">
        <v>5</v>
      </c>
      <c r="I236" s="219"/>
      <c r="J236" s="220">
        <f>ROUND(I236*H236,2)</f>
        <v>0</v>
      </c>
      <c r="K236" s="216" t="s">
        <v>243</v>
      </c>
      <c r="L236" s="45"/>
      <c r="M236" s="221" t="s">
        <v>19</v>
      </c>
      <c r="N236" s="222" t="s">
        <v>40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295</v>
      </c>
      <c r="AT236" s="225" t="s">
        <v>240</v>
      </c>
      <c r="AU236" s="225" t="s">
        <v>78</v>
      </c>
      <c r="AY236" s="18" t="s">
        <v>238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76</v>
      </c>
      <c r="BK236" s="226">
        <f>ROUND(I236*H236,2)</f>
        <v>0</v>
      </c>
      <c r="BL236" s="18" t="s">
        <v>295</v>
      </c>
      <c r="BM236" s="225" t="s">
        <v>661</v>
      </c>
    </row>
    <row r="237" s="2" customFormat="1">
      <c r="A237" s="39"/>
      <c r="B237" s="40"/>
      <c r="C237" s="41"/>
      <c r="D237" s="227" t="s">
        <v>245</v>
      </c>
      <c r="E237" s="41"/>
      <c r="F237" s="228" t="s">
        <v>3786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245</v>
      </c>
      <c r="AU237" s="18" t="s">
        <v>78</v>
      </c>
    </row>
    <row r="238" s="2" customFormat="1">
      <c r="A238" s="39"/>
      <c r="B238" s="40"/>
      <c r="C238" s="41"/>
      <c r="D238" s="232" t="s">
        <v>246</v>
      </c>
      <c r="E238" s="41"/>
      <c r="F238" s="233" t="s">
        <v>3787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246</v>
      </c>
      <c r="AU238" s="18" t="s">
        <v>78</v>
      </c>
    </row>
    <row r="239" s="2" customFormat="1" ht="24.15" customHeight="1">
      <c r="A239" s="39"/>
      <c r="B239" s="40"/>
      <c r="C239" s="214" t="s">
        <v>591</v>
      </c>
      <c r="D239" s="214" t="s">
        <v>240</v>
      </c>
      <c r="E239" s="215" t="s">
        <v>3788</v>
      </c>
      <c r="F239" s="216" t="s">
        <v>3789</v>
      </c>
      <c r="G239" s="217" t="s">
        <v>3670</v>
      </c>
      <c r="H239" s="291"/>
      <c r="I239" s="219"/>
      <c r="J239" s="220">
        <f>ROUND(I239*H239,2)</f>
        <v>0</v>
      </c>
      <c r="K239" s="216" t="s">
        <v>243</v>
      </c>
      <c r="L239" s="45"/>
      <c r="M239" s="221" t="s">
        <v>19</v>
      </c>
      <c r="N239" s="222" t="s">
        <v>40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295</v>
      </c>
      <c r="AT239" s="225" t="s">
        <v>240</v>
      </c>
      <c r="AU239" s="225" t="s">
        <v>78</v>
      </c>
      <c r="AY239" s="18" t="s">
        <v>238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76</v>
      </c>
      <c r="BK239" s="226">
        <f>ROUND(I239*H239,2)</f>
        <v>0</v>
      </c>
      <c r="BL239" s="18" t="s">
        <v>295</v>
      </c>
      <c r="BM239" s="225" t="s">
        <v>668</v>
      </c>
    </row>
    <row r="240" s="2" customFormat="1">
      <c r="A240" s="39"/>
      <c r="B240" s="40"/>
      <c r="C240" s="41"/>
      <c r="D240" s="227" t="s">
        <v>245</v>
      </c>
      <c r="E240" s="41"/>
      <c r="F240" s="228" t="s">
        <v>3789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245</v>
      </c>
      <c r="AU240" s="18" t="s">
        <v>78</v>
      </c>
    </row>
    <row r="241" s="2" customFormat="1">
      <c r="A241" s="39"/>
      <c r="B241" s="40"/>
      <c r="C241" s="41"/>
      <c r="D241" s="232" t="s">
        <v>246</v>
      </c>
      <c r="E241" s="41"/>
      <c r="F241" s="233" t="s">
        <v>3790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246</v>
      </c>
      <c r="AU241" s="18" t="s">
        <v>78</v>
      </c>
    </row>
    <row r="242" s="12" customFormat="1" ht="22.8" customHeight="1">
      <c r="A242" s="12"/>
      <c r="B242" s="198"/>
      <c r="C242" s="199"/>
      <c r="D242" s="200" t="s">
        <v>68</v>
      </c>
      <c r="E242" s="212" t="s">
        <v>1928</v>
      </c>
      <c r="F242" s="212" t="s">
        <v>1929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SUM(P243:P308)</f>
        <v>0</v>
      </c>
      <c r="Q242" s="206"/>
      <c r="R242" s="207">
        <f>SUM(R243:R308)</f>
        <v>0</v>
      </c>
      <c r="S242" s="206"/>
      <c r="T242" s="208">
        <f>SUM(T243:T308)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78</v>
      </c>
      <c r="AT242" s="210" t="s">
        <v>68</v>
      </c>
      <c r="AU242" s="210" t="s">
        <v>76</v>
      </c>
      <c r="AY242" s="209" t="s">
        <v>238</v>
      </c>
      <c r="BK242" s="211">
        <f>SUM(BK243:BK308)</f>
        <v>0</v>
      </c>
    </row>
    <row r="243" s="2" customFormat="1" ht="24.15" customHeight="1">
      <c r="A243" s="39"/>
      <c r="B243" s="40"/>
      <c r="C243" s="214" t="s">
        <v>432</v>
      </c>
      <c r="D243" s="214" t="s">
        <v>240</v>
      </c>
      <c r="E243" s="215" t="s">
        <v>3791</v>
      </c>
      <c r="F243" s="216" t="s">
        <v>3792</v>
      </c>
      <c r="G243" s="217" t="s">
        <v>1933</v>
      </c>
      <c r="H243" s="218">
        <v>11</v>
      </c>
      <c r="I243" s="219"/>
      <c r="J243" s="220">
        <f>ROUND(I243*H243,2)</f>
        <v>0</v>
      </c>
      <c r="K243" s="216" t="s">
        <v>243</v>
      </c>
      <c r="L243" s="45"/>
      <c r="M243" s="221" t="s">
        <v>19</v>
      </c>
      <c r="N243" s="222" t="s">
        <v>40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295</v>
      </c>
      <c r="AT243" s="225" t="s">
        <v>240</v>
      </c>
      <c r="AU243" s="225" t="s">
        <v>78</v>
      </c>
      <c r="AY243" s="18" t="s">
        <v>238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76</v>
      </c>
      <c r="BK243" s="226">
        <f>ROUND(I243*H243,2)</f>
        <v>0</v>
      </c>
      <c r="BL243" s="18" t="s">
        <v>295</v>
      </c>
      <c r="BM243" s="225" t="s">
        <v>680</v>
      </c>
    </row>
    <row r="244" s="2" customFormat="1">
      <c r="A244" s="39"/>
      <c r="B244" s="40"/>
      <c r="C244" s="41"/>
      <c r="D244" s="227" t="s">
        <v>245</v>
      </c>
      <c r="E244" s="41"/>
      <c r="F244" s="228" t="s">
        <v>3792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245</v>
      </c>
      <c r="AU244" s="18" t="s">
        <v>78</v>
      </c>
    </row>
    <row r="245" s="2" customFormat="1">
      <c r="A245" s="39"/>
      <c r="B245" s="40"/>
      <c r="C245" s="41"/>
      <c r="D245" s="232" t="s">
        <v>246</v>
      </c>
      <c r="E245" s="41"/>
      <c r="F245" s="233" t="s">
        <v>3793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246</v>
      </c>
      <c r="AU245" s="18" t="s">
        <v>78</v>
      </c>
    </row>
    <row r="246" s="2" customFormat="1" ht="37.8" customHeight="1">
      <c r="A246" s="39"/>
      <c r="B246" s="40"/>
      <c r="C246" s="214" t="s">
        <v>607</v>
      </c>
      <c r="D246" s="214" t="s">
        <v>240</v>
      </c>
      <c r="E246" s="215" t="s">
        <v>3794</v>
      </c>
      <c r="F246" s="216" t="s">
        <v>3795</v>
      </c>
      <c r="G246" s="217" t="s">
        <v>1933</v>
      </c>
      <c r="H246" s="218">
        <v>1</v>
      </c>
      <c r="I246" s="219"/>
      <c r="J246" s="220">
        <f>ROUND(I246*H246,2)</f>
        <v>0</v>
      </c>
      <c r="K246" s="216" t="s">
        <v>581</v>
      </c>
      <c r="L246" s="45"/>
      <c r="M246" s="221" t="s">
        <v>19</v>
      </c>
      <c r="N246" s="222" t="s">
        <v>40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295</v>
      </c>
      <c r="AT246" s="225" t="s">
        <v>240</v>
      </c>
      <c r="AU246" s="225" t="s">
        <v>78</v>
      </c>
      <c r="AY246" s="18" t="s">
        <v>238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76</v>
      </c>
      <c r="BK246" s="226">
        <f>ROUND(I246*H246,2)</f>
        <v>0</v>
      </c>
      <c r="BL246" s="18" t="s">
        <v>295</v>
      </c>
      <c r="BM246" s="225" t="s">
        <v>684</v>
      </c>
    </row>
    <row r="247" s="2" customFormat="1">
      <c r="A247" s="39"/>
      <c r="B247" s="40"/>
      <c r="C247" s="41"/>
      <c r="D247" s="227" t="s">
        <v>245</v>
      </c>
      <c r="E247" s="41"/>
      <c r="F247" s="228" t="s">
        <v>3795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245</v>
      </c>
      <c r="AU247" s="18" t="s">
        <v>78</v>
      </c>
    </row>
    <row r="248" s="2" customFormat="1" ht="24.15" customHeight="1">
      <c r="A248" s="39"/>
      <c r="B248" s="40"/>
      <c r="C248" s="214" t="s">
        <v>439</v>
      </c>
      <c r="D248" s="214" t="s">
        <v>240</v>
      </c>
      <c r="E248" s="215" t="s">
        <v>3796</v>
      </c>
      <c r="F248" s="216" t="s">
        <v>3797</v>
      </c>
      <c r="G248" s="217" t="s">
        <v>1933</v>
      </c>
      <c r="H248" s="218">
        <v>9</v>
      </c>
      <c r="I248" s="219"/>
      <c r="J248" s="220">
        <f>ROUND(I248*H248,2)</f>
        <v>0</v>
      </c>
      <c r="K248" s="216" t="s">
        <v>243</v>
      </c>
      <c r="L248" s="45"/>
      <c r="M248" s="221" t="s">
        <v>19</v>
      </c>
      <c r="N248" s="222" t="s">
        <v>40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295</v>
      </c>
      <c r="AT248" s="225" t="s">
        <v>240</v>
      </c>
      <c r="AU248" s="225" t="s">
        <v>78</v>
      </c>
      <c r="AY248" s="18" t="s">
        <v>238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76</v>
      </c>
      <c r="BK248" s="226">
        <f>ROUND(I248*H248,2)</f>
        <v>0</v>
      </c>
      <c r="BL248" s="18" t="s">
        <v>295</v>
      </c>
      <c r="BM248" s="225" t="s">
        <v>689</v>
      </c>
    </row>
    <row r="249" s="2" customFormat="1">
      <c r="A249" s="39"/>
      <c r="B249" s="40"/>
      <c r="C249" s="41"/>
      <c r="D249" s="227" t="s">
        <v>245</v>
      </c>
      <c r="E249" s="41"/>
      <c r="F249" s="228" t="s">
        <v>3797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245</v>
      </c>
      <c r="AU249" s="18" t="s">
        <v>78</v>
      </c>
    </row>
    <row r="250" s="2" customFormat="1">
      <c r="A250" s="39"/>
      <c r="B250" s="40"/>
      <c r="C250" s="41"/>
      <c r="D250" s="232" t="s">
        <v>246</v>
      </c>
      <c r="E250" s="41"/>
      <c r="F250" s="233" t="s">
        <v>3798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246</v>
      </c>
      <c r="AU250" s="18" t="s">
        <v>78</v>
      </c>
    </row>
    <row r="251" s="2" customFormat="1" ht="24.15" customHeight="1">
      <c r="A251" s="39"/>
      <c r="B251" s="40"/>
      <c r="C251" s="214" t="s">
        <v>634</v>
      </c>
      <c r="D251" s="214" t="s">
        <v>240</v>
      </c>
      <c r="E251" s="215" t="s">
        <v>3799</v>
      </c>
      <c r="F251" s="216" t="s">
        <v>3800</v>
      </c>
      <c r="G251" s="217" t="s">
        <v>1933</v>
      </c>
      <c r="H251" s="218">
        <v>3</v>
      </c>
      <c r="I251" s="219"/>
      <c r="J251" s="220">
        <f>ROUND(I251*H251,2)</f>
        <v>0</v>
      </c>
      <c r="K251" s="216" t="s">
        <v>243</v>
      </c>
      <c r="L251" s="45"/>
      <c r="M251" s="221" t="s">
        <v>19</v>
      </c>
      <c r="N251" s="222" t="s">
        <v>40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295</v>
      </c>
      <c r="AT251" s="225" t="s">
        <v>240</v>
      </c>
      <c r="AU251" s="225" t="s">
        <v>78</v>
      </c>
      <c r="AY251" s="18" t="s">
        <v>238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76</v>
      </c>
      <c r="BK251" s="226">
        <f>ROUND(I251*H251,2)</f>
        <v>0</v>
      </c>
      <c r="BL251" s="18" t="s">
        <v>295</v>
      </c>
      <c r="BM251" s="225" t="s">
        <v>698</v>
      </c>
    </row>
    <row r="252" s="2" customFormat="1">
      <c r="A252" s="39"/>
      <c r="B252" s="40"/>
      <c r="C252" s="41"/>
      <c r="D252" s="227" t="s">
        <v>245</v>
      </c>
      <c r="E252" s="41"/>
      <c r="F252" s="228" t="s">
        <v>3800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245</v>
      </c>
      <c r="AU252" s="18" t="s">
        <v>78</v>
      </c>
    </row>
    <row r="253" s="2" customFormat="1">
      <c r="A253" s="39"/>
      <c r="B253" s="40"/>
      <c r="C253" s="41"/>
      <c r="D253" s="232" t="s">
        <v>246</v>
      </c>
      <c r="E253" s="41"/>
      <c r="F253" s="233" t="s">
        <v>3801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246</v>
      </c>
      <c r="AU253" s="18" t="s">
        <v>78</v>
      </c>
    </row>
    <row r="254" s="2" customFormat="1" ht="24.15" customHeight="1">
      <c r="A254" s="39"/>
      <c r="B254" s="40"/>
      <c r="C254" s="214" t="s">
        <v>447</v>
      </c>
      <c r="D254" s="214" t="s">
        <v>240</v>
      </c>
      <c r="E254" s="215" t="s">
        <v>3802</v>
      </c>
      <c r="F254" s="216" t="s">
        <v>3803</v>
      </c>
      <c r="G254" s="217" t="s">
        <v>1933</v>
      </c>
      <c r="H254" s="218">
        <v>2</v>
      </c>
      <c r="I254" s="219"/>
      <c r="J254" s="220">
        <f>ROUND(I254*H254,2)</f>
        <v>0</v>
      </c>
      <c r="K254" s="216" t="s">
        <v>243</v>
      </c>
      <c r="L254" s="45"/>
      <c r="M254" s="221" t="s">
        <v>19</v>
      </c>
      <c r="N254" s="222" t="s">
        <v>40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295</v>
      </c>
      <c r="AT254" s="225" t="s">
        <v>240</v>
      </c>
      <c r="AU254" s="225" t="s">
        <v>78</v>
      </c>
      <c r="AY254" s="18" t="s">
        <v>238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76</v>
      </c>
      <c r="BK254" s="226">
        <f>ROUND(I254*H254,2)</f>
        <v>0</v>
      </c>
      <c r="BL254" s="18" t="s">
        <v>295</v>
      </c>
      <c r="BM254" s="225" t="s">
        <v>711</v>
      </c>
    </row>
    <row r="255" s="2" customFormat="1">
      <c r="A255" s="39"/>
      <c r="B255" s="40"/>
      <c r="C255" s="41"/>
      <c r="D255" s="227" t="s">
        <v>245</v>
      </c>
      <c r="E255" s="41"/>
      <c r="F255" s="228" t="s">
        <v>3803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245</v>
      </c>
      <c r="AU255" s="18" t="s">
        <v>78</v>
      </c>
    </row>
    <row r="256" s="2" customFormat="1">
      <c r="A256" s="39"/>
      <c r="B256" s="40"/>
      <c r="C256" s="41"/>
      <c r="D256" s="232" t="s">
        <v>246</v>
      </c>
      <c r="E256" s="41"/>
      <c r="F256" s="233" t="s">
        <v>3804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246</v>
      </c>
      <c r="AU256" s="18" t="s">
        <v>78</v>
      </c>
    </row>
    <row r="257" s="2" customFormat="1" ht="24.15" customHeight="1">
      <c r="A257" s="39"/>
      <c r="B257" s="40"/>
      <c r="C257" s="214" t="s">
        <v>658</v>
      </c>
      <c r="D257" s="214" t="s">
        <v>240</v>
      </c>
      <c r="E257" s="215" t="s">
        <v>3805</v>
      </c>
      <c r="F257" s="216" t="s">
        <v>3806</v>
      </c>
      <c r="G257" s="217" t="s">
        <v>1933</v>
      </c>
      <c r="H257" s="218">
        <v>1</v>
      </c>
      <c r="I257" s="219"/>
      <c r="J257" s="220">
        <f>ROUND(I257*H257,2)</f>
        <v>0</v>
      </c>
      <c r="K257" s="216" t="s">
        <v>243</v>
      </c>
      <c r="L257" s="45"/>
      <c r="M257" s="221" t="s">
        <v>19</v>
      </c>
      <c r="N257" s="222" t="s">
        <v>40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295</v>
      </c>
      <c r="AT257" s="225" t="s">
        <v>240</v>
      </c>
      <c r="AU257" s="225" t="s">
        <v>78</v>
      </c>
      <c r="AY257" s="18" t="s">
        <v>238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76</v>
      </c>
      <c r="BK257" s="226">
        <f>ROUND(I257*H257,2)</f>
        <v>0</v>
      </c>
      <c r="BL257" s="18" t="s">
        <v>295</v>
      </c>
      <c r="BM257" s="225" t="s">
        <v>718</v>
      </c>
    </row>
    <row r="258" s="2" customFormat="1">
      <c r="A258" s="39"/>
      <c r="B258" s="40"/>
      <c r="C258" s="41"/>
      <c r="D258" s="227" t="s">
        <v>245</v>
      </c>
      <c r="E258" s="41"/>
      <c r="F258" s="228" t="s">
        <v>3806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245</v>
      </c>
      <c r="AU258" s="18" t="s">
        <v>78</v>
      </c>
    </row>
    <row r="259" s="2" customFormat="1">
      <c r="A259" s="39"/>
      <c r="B259" s="40"/>
      <c r="C259" s="41"/>
      <c r="D259" s="232" t="s">
        <v>246</v>
      </c>
      <c r="E259" s="41"/>
      <c r="F259" s="233" t="s">
        <v>3807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246</v>
      </c>
      <c r="AU259" s="18" t="s">
        <v>78</v>
      </c>
    </row>
    <row r="260" s="2" customFormat="1" ht="24.15" customHeight="1">
      <c r="A260" s="39"/>
      <c r="B260" s="40"/>
      <c r="C260" s="214" t="s">
        <v>453</v>
      </c>
      <c r="D260" s="214" t="s">
        <v>240</v>
      </c>
      <c r="E260" s="215" t="s">
        <v>3808</v>
      </c>
      <c r="F260" s="216" t="s">
        <v>3809</v>
      </c>
      <c r="G260" s="217" t="s">
        <v>1933</v>
      </c>
      <c r="H260" s="218">
        <v>4</v>
      </c>
      <c r="I260" s="219"/>
      <c r="J260" s="220">
        <f>ROUND(I260*H260,2)</f>
        <v>0</v>
      </c>
      <c r="K260" s="216" t="s">
        <v>581</v>
      </c>
      <c r="L260" s="45"/>
      <c r="M260" s="221" t="s">
        <v>19</v>
      </c>
      <c r="N260" s="222" t="s">
        <v>40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295</v>
      </c>
      <c r="AT260" s="225" t="s">
        <v>240</v>
      </c>
      <c r="AU260" s="225" t="s">
        <v>78</v>
      </c>
      <c r="AY260" s="18" t="s">
        <v>238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76</v>
      </c>
      <c r="BK260" s="226">
        <f>ROUND(I260*H260,2)</f>
        <v>0</v>
      </c>
      <c r="BL260" s="18" t="s">
        <v>295</v>
      </c>
      <c r="BM260" s="225" t="s">
        <v>724</v>
      </c>
    </row>
    <row r="261" s="2" customFormat="1">
      <c r="A261" s="39"/>
      <c r="B261" s="40"/>
      <c r="C261" s="41"/>
      <c r="D261" s="227" t="s">
        <v>245</v>
      </c>
      <c r="E261" s="41"/>
      <c r="F261" s="228" t="s">
        <v>3809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245</v>
      </c>
      <c r="AU261" s="18" t="s">
        <v>78</v>
      </c>
    </row>
    <row r="262" s="2" customFormat="1" ht="33" customHeight="1">
      <c r="A262" s="39"/>
      <c r="B262" s="40"/>
      <c r="C262" s="214" t="s">
        <v>677</v>
      </c>
      <c r="D262" s="214" t="s">
        <v>240</v>
      </c>
      <c r="E262" s="215" t="s">
        <v>3810</v>
      </c>
      <c r="F262" s="216" t="s">
        <v>3811</v>
      </c>
      <c r="G262" s="217" t="s">
        <v>1933</v>
      </c>
      <c r="H262" s="218">
        <v>1</v>
      </c>
      <c r="I262" s="219"/>
      <c r="J262" s="220">
        <f>ROUND(I262*H262,2)</f>
        <v>0</v>
      </c>
      <c r="K262" s="216" t="s">
        <v>243</v>
      </c>
      <c r="L262" s="45"/>
      <c r="M262" s="221" t="s">
        <v>19</v>
      </c>
      <c r="N262" s="222" t="s">
        <v>40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295</v>
      </c>
      <c r="AT262" s="225" t="s">
        <v>240</v>
      </c>
      <c r="AU262" s="225" t="s">
        <v>78</v>
      </c>
      <c r="AY262" s="18" t="s">
        <v>238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76</v>
      </c>
      <c r="BK262" s="226">
        <f>ROUND(I262*H262,2)</f>
        <v>0</v>
      </c>
      <c r="BL262" s="18" t="s">
        <v>295</v>
      </c>
      <c r="BM262" s="225" t="s">
        <v>730</v>
      </c>
    </row>
    <row r="263" s="2" customFormat="1">
      <c r="A263" s="39"/>
      <c r="B263" s="40"/>
      <c r="C263" s="41"/>
      <c r="D263" s="227" t="s">
        <v>245</v>
      </c>
      <c r="E263" s="41"/>
      <c r="F263" s="228" t="s">
        <v>3811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245</v>
      </c>
      <c r="AU263" s="18" t="s">
        <v>78</v>
      </c>
    </row>
    <row r="264" s="2" customFormat="1">
      <c r="A264" s="39"/>
      <c r="B264" s="40"/>
      <c r="C264" s="41"/>
      <c r="D264" s="232" t="s">
        <v>246</v>
      </c>
      <c r="E264" s="41"/>
      <c r="F264" s="233" t="s">
        <v>3812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246</v>
      </c>
      <c r="AU264" s="18" t="s">
        <v>78</v>
      </c>
    </row>
    <row r="265" s="2" customFormat="1" ht="24.15" customHeight="1">
      <c r="A265" s="39"/>
      <c r="B265" s="40"/>
      <c r="C265" s="214" t="s">
        <v>462</v>
      </c>
      <c r="D265" s="214" t="s">
        <v>240</v>
      </c>
      <c r="E265" s="215" t="s">
        <v>3813</v>
      </c>
      <c r="F265" s="216" t="s">
        <v>3814</v>
      </c>
      <c r="G265" s="217" t="s">
        <v>1933</v>
      </c>
      <c r="H265" s="218">
        <v>2</v>
      </c>
      <c r="I265" s="219"/>
      <c r="J265" s="220">
        <f>ROUND(I265*H265,2)</f>
        <v>0</v>
      </c>
      <c r="K265" s="216" t="s">
        <v>243</v>
      </c>
      <c r="L265" s="45"/>
      <c r="M265" s="221" t="s">
        <v>19</v>
      </c>
      <c r="N265" s="222" t="s">
        <v>40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295</v>
      </c>
      <c r="AT265" s="225" t="s">
        <v>240</v>
      </c>
      <c r="AU265" s="225" t="s">
        <v>78</v>
      </c>
      <c r="AY265" s="18" t="s">
        <v>238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76</v>
      </c>
      <c r="BK265" s="226">
        <f>ROUND(I265*H265,2)</f>
        <v>0</v>
      </c>
      <c r="BL265" s="18" t="s">
        <v>295</v>
      </c>
      <c r="BM265" s="225" t="s">
        <v>742</v>
      </c>
    </row>
    <row r="266" s="2" customFormat="1">
      <c r="A266" s="39"/>
      <c r="B266" s="40"/>
      <c r="C266" s="41"/>
      <c r="D266" s="227" t="s">
        <v>245</v>
      </c>
      <c r="E266" s="41"/>
      <c r="F266" s="228" t="s">
        <v>3814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245</v>
      </c>
      <c r="AU266" s="18" t="s">
        <v>78</v>
      </c>
    </row>
    <row r="267" s="2" customFormat="1">
      <c r="A267" s="39"/>
      <c r="B267" s="40"/>
      <c r="C267" s="41"/>
      <c r="D267" s="232" t="s">
        <v>246</v>
      </c>
      <c r="E267" s="41"/>
      <c r="F267" s="233" t="s">
        <v>3815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246</v>
      </c>
      <c r="AU267" s="18" t="s">
        <v>78</v>
      </c>
    </row>
    <row r="268" s="2" customFormat="1" ht="24.15" customHeight="1">
      <c r="A268" s="39"/>
      <c r="B268" s="40"/>
      <c r="C268" s="214" t="s">
        <v>686</v>
      </c>
      <c r="D268" s="214" t="s">
        <v>240</v>
      </c>
      <c r="E268" s="215" t="s">
        <v>3816</v>
      </c>
      <c r="F268" s="216" t="s">
        <v>3817</v>
      </c>
      <c r="G268" s="217" t="s">
        <v>1933</v>
      </c>
      <c r="H268" s="218">
        <v>39</v>
      </c>
      <c r="I268" s="219"/>
      <c r="J268" s="220">
        <f>ROUND(I268*H268,2)</f>
        <v>0</v>
      </c>
      <c r="K268" s="216" t="s">
        <v>243</v>
      </c>
      <c r="L268" s="45"/>
      <c r="M268" s="221" t="s">
        <v>19</v>
      </c>
      <c r="N268" s="222" t="s">
        <v>40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295</v>
      </c>
      <c r="AT268" s="225" t="s">
        <v>240</v>
      </c>
      <c r="AU268" s="225" t="s">
        <v>78</v>
      </c>
      <c r="AY268" s="18" t="s">
        <v>238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76</v>
      </c>
      <c r="BK268" s="226">
        <f>ROUND(I268*H268,2)</f>
        <v>0</v>
      </c>
      <c r="BL268" s="18" t="s">
        <v>295</v>
      </c>
      <c r="BM268" s="225" t="s">
        <v>749</v>
      </c>
    </row>
    <row r="269" s="2" customFormat="1">
      <c r="A269" s="39"/>
      <c r="B269" s="40"/>
      <c r="C269" s="41"/>
      <c r="D269" s="227" t="s">
        <v>245</v>
      </c>
      <c r="E269" s="41"/>
      <c r="F269" s="228" t="s">
        <v>3817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245</v>
      </c>
      <c r="AU269" s="18" t="s">
        <v>78</v>
      </c>
    </row>
    <row r="270" s="2" customFormat="1">
      <c r="A270" s="39"/>
      <c r="B270" s="40"/>
      <c r="C270" s="41"/>
      <c r="D270" s="232" t="s">
        <v>246</v>
      </c>
      <c r="E270" s="41"/>
      <c r="F270" s="233" t="s">
        <v>3818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246</v>
      </c>
      <c r="AU270" s="18" t="s">
        <v>78</v>
      </c>
    </row>
    <row r="271" s="2" customFormat="1" ht="16.5" customHeight="1">
      <c r="A271" s="39"/>
      <c r="B271" s="40"/>
      <c r="C271" s="214" t="s">
        <v>467</v>
      </c>
      <c r="D271" s="214" t="s">
        <v>240</v>
      </c>
      <c r="E271" s="215" t="s">
        <v>3819</v>
      </c>
      <c r="F271" s="216" t="s">
        <v>3820</v>
      </c>
      <c r="G271" s="217" t="s">
        <v>281</v>
      </c>
      <c r="H271" s="218">
        <v>1</v>
      </c>
      <c r="I271" s="219"/>
      <c r="J271" s="220">
        <f>ROUND(I271*H271,2)</f>
        <v>0</v>
      </c>
      <c r="K271" s="216" t="s">
        <v>243</v>
      </c>
      <c r="L271" s="45"/>
      <c r="M271" s="221" t="s">
        <v>19</v>
      </c>
      <c r="N271" s="222" t="s">
        <v>40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295</v>
      </c>
      <c r="AT271" s="225" t="s">
        <v>240</v>
      </c>
      <c r="AU271" s="225" t="s">
        <v>78</v>
      </c>
      <c r="AY271" s="18" t="s">
        <v>238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76</v>
      </c>
      <c r="BK271" s="226">
        <f>ROUND(I271*H271,2)</f>
        <v>0</v>
      </c>
      <c r="BL271" s="18" t="s">
        <v>295</v>
      </c>
      <c r="BM271" s="225" t="s">
        <v>754</v>
      </c>
    </row>
    <row r="272" s="2" customFormat="1">
      <c r="A272" s="39"/>
      <c r="B272" s="40"/>
      <c r="C272" s="41"/>
      <c r="D272" s="227" t="s">
        <v>245</v>
      </c>
      <c r="E272" s="41"/>
      <c r="F272" s="228" t="s">
        <v>3820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245</v>
      </c>
      <c r="AU272" s="18" t="s">
        <v>78</v>
      </c>
    </row>
    <row r="273" s="2" customFormat="1">
      <c r="A273" s="39"/>
      <c r="B273" s="40"/>
      <c r="C273" s="41"/>
      <c r="D273" s="232" t="s">
        <v>246</v>
      </c>
      <c r="E273" s="41"/>
      <c r="F273" s="233" t="s">
        <v>3821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246</v>
      </c>
      <c r="AU273" s="18" t="s">
        <v>78</v>
      </c>
    </row>
    <row r="274" s="2" customFormat="1" ht="24.15" customHeight="1">
      <c r="A274" s="39"/>
      <c r="B274" s="40"/>
      <c r="C274" s="214" t="s">
        <v>704</v>
      </c>
      <c r="D274" s="214" t="s">
        <v>240</v>
      </c>
      <c r="E274" s="215" t="s">
        <v>3822</v>
      </c>
      <c r="F274" s="216" t="s">
        <v>3823</v>
      </c>
      <c r="G274" s="217" t="s">
        <v>1933</v>
      </c>
      <c r="H274" s="218">
        <v>1</v>
      </c>
      <c r="I274" s="219"/>
      <c r="J274" s="220">
        <f>ROUND(I274*H274,2)</f>
        <v>0</v>
      </c>
      <c r="K274" s="216" t="s">
        <v>581</v>
      </c>
      <c r="L274" s="45"/>
      <c r="M274" s="221" t="s">
        <v>19</v>
      </c>
      <c r="N274" s="222" t="s">
        <v>40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295</v>
      </c>
      <c r="AT274" s="225" t="s">
        <v>240</v>
      </c>
      <c r="AU274" s="225" t="s">
        <v>78</v>
      </c>
      <c r="AY274" s="18" t="s">
        <v>238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76</v>
      </c>
      <c r="BK274" s="226">
        <f>ROUND(I274*H274,2)</f>
        <v>0</v>
      </c>
      <c r="BL274" s="18" t="s">
        <v>295</v>
      </c>
      <c r="BM274" s="225" t="s">
        <v>759</v>
      </c>
    </row>
    <row r="275" s="2" customFormat="1">
      <c r="A275" s="39"/>
      <c r="B275" s="40"/>
      <c r="C275" s="41"/>
      <c r="D275" s="227" t="s">
        <v>245</v>
      </c>
      <c r="E275" s="41"/>
      <c r="F275" s="228" t="s">
        <v>3823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245</v>
      </c>
      <c r="AU275" s="18" t="s">
        <v>78</v>
      </c>
    </row>
    <row r="276" s="2" customFormat="1" ht="16.5" customHeight="1">
      <c r="A276" s="39"/>
      <c r="B276" s="40"/>
      <c r="C276" s="214" t="s">
        <v>472</v>
      </c>
      <c r="D276" s="214" t="s">
        <v>240</v>
      </c>
      <c r="E276" s="215" t="s">
        <v>3824</v>
      </c>
      <c r="F276" s="216" t="s">
        <v>3825</v>
      </c>
      <c r="G276" s="217" t="s">
        <v>1933</v>
      </c>
      <c r="H276" s="218">
        <v>11</v>
      </c>
      <c r="I276" s="219"/>
      <c r="J276" s="220">
        <f>ROUND(I276*H276,2)</f>
        <v>0</v>
      </c>
      <c r="K276" s="216" t="s">
        <v>581</v>
      </c>
      <c r="L276" s="45"/>
      <c r="M276" s="221" t="s">
        <v>19</v>
      </c>
      <c r="N276" s="222" t="s">
        <v>40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295</v>
      </c>
      <c r="AT276" s="225" t="s">
        <v>240</v>
      </c>
      <c r="AU276" s="225" t="s">
        <v>78</v>
      </c>
      <c r="AY276" s="18" t="s">
        <v>238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76</v>
      </c>
      <c r="BK276" s="226">
        <f>ROUND(I276*H276,2)</f>
        <v>0</v>
      </c>
      <c r="BL276" s="18" t="s">
        <v>295</v>
      </c>
      <c r="BM276" s="225" t="s">
        <v>785</v>
      </c>
    </row>
    <row r="277" s="2" customFormat="1">
      <c r="A277" s="39"/>
      <c r="B277" s="40"/>
      <c r="C277" s="41"/>
      <c r="D277" s="227" t="s">
        <v>245</v>
      </c>
      <c r="E277" s="41"/>
      <c r="F277" s="228" t="s">
        <v>3825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245</v>
      </c>
      <c r="AU277" s="18" t="s">
        <v>78</v>
      </c>
    </row>
    <row r="278" s="2" customFormat="1" ht="24.15" customHeight="1">
      <c r="A278" s="39"/>
      <c r="B278" s="40"/>
      <c r="C278" s="214" t="s">
        <v>715</v>
      </c>
      <c r="D278" s="214" t="s">
        <v>240</v>
      </c>
      <c r="E278" s="215" t="s">
        <v>3826</v>
      </c>
      <c r="F278" s="216" t="s">
        <v>3827</v>
      </c>
      <c r="G278" s="217" t="s">
        <v>1933</v>
      </c>
      <c r="H278" s="218">
        <v>1</v>
      </c>
      <c r="I278" s="219"/>
      <c r="J278" s="220">
        <f>ROUND(I278*H278,2)</f>
        <v>0</v>
      </c>
      <c r="K278" s="216" t="s">
        <v>243</v>
      </c>
      <c r="L278" s="45"/>
      <c r="M278" s="221" t="s">
        <v>19</v>
      </c>
      <c r="N278" s="222" t="s">
        <v>40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295</v>
      </c>
      <c r="AT278" s="225" t="s">
        <v>240</v>
      </c>
      <c r="AU278" s="225" t="s">
        <v>78</v>
      </c>
      <c r="AY278" s="18" t="s">
        <v>238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76</v>
      </c>
      <c r="BK278" s="226">
        <f>ROUND(I278*H278,2)</f>
        <v>0</v>
      </c>
      <c r="BL278" s="18" t="s">
        <v>295</v>
      </c>
      <c r="BM278" s="225" t="s">
        <v>792</v>
      </c>
    </row>
    <row r="279" s="2" customFormat="1">
      <c r="A279" s="39"/>
      <c r="B279" s="40"/>
      <c r="C279" s="41"/>
      <c r="D279" s="227" t="s">
        <v>245</v>
      </c>
      <c r="E279" s="41"/>
      <c r="F279" s="228" t="s">
        <v>3827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245</v>
      </c>
      <c r="AU279" s="18" t="s">
        <v>78</v>
      </c>
    </row>
    <row r="280" s="2" customFormat="1">
      <c r="A280" s="39"/>
      <c r="B280" s="40"/>
      <c r="C280" s="41"/>
      <c r="D280" s="232" t="s">
        <v>246</v>
      </c>
      <c r="E280" s="41"/>
      <c r="F280" s="233" t="s">
        <v>3828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246</v>
      </c>
      <c r="AU280" s="18" t="s">
        <v>78</v>
      </c>
    </row>
    <row r="281" s="2" customFormat="1" ht="16.5" customHeight="1">
      <c r="A281" s="39"/>
      <c r="B281" s="40"/>
      <c r="C281" s="214" t="s">
        <v>491</v>
      </c>
      <c r="D281" s="214" t="s">
        <v>240</v>
      </c>
      <c r="E281" s="215" t="s">
        <v>3829</v>
      </c>
      <c r="F281" s="216" t="s">
        <v>3830</v>
      </c>
      <c r="G281" s="217" t="s">
        <v>1933</v>
      </c>
      <c r="H281" s="218">
        <v>2</v>
      </c>
      <c r="I281" s="219"/>
      <c r="J281" s="220">
        <f>ROUND(I281*H281,2)</f>
        <v>0</v>
      </c>
      <c r="K281" s="216" t="s">
        <v>243</v>
      </c>
      <c r="L281" s="45"/>
      <c r="M281" s="221" t="s">
        <v>19</v>
      </c>
      <c r="N281" s="222" t="s">
        <v>40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295</v>
      </c>
      <c r="AT281" s="225" t="s">
        <v>240</v>
      </c>
      <c r="AU281" s="225" t="s">
        <v>78</v>
      </c>
      <c r="AY281" s="18" t="s">
        <v>238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76</v>
      </c>
      <c r="BK281" s="226">
        <f>ROUND(I281*H281,2)</f>
        <v>0</v>
      </c>
      <c r="BL281" s="18" t="s">
        <v>295</v>
      </c>
      <c r="BM281" s="225" t="s">
        <v>796</v>
      </c>
    </row>
    <row r="282" s="2" customFormat="1">
      <c r="A282" s="39"/>
      <c r="B282" s="40"/>
      <c r="C282" s="41"/>
      <c r="D282" s="227" t="s">
        <v>245</v>
      </c>
      <c r="E282" s="41"/>
      <c r="F282" s="228" t="s">
        <v>3830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245</v>
      </c>
      <c r="AU282" s="18" t="s">
        <v>78</v>
      </c>
    </row>
    <row r="283" s="2" customFormat="1">
      <c r="A283" s="39"/>
      <c r="B283" s="40"/>
      <c r="C283" s="41"/>
      <c r="D283" s="232" t="s">
        <v>246</v>
      </c>
      <c r="E283" s="41"/>
      <c r="F283" s="233" t="s">
        <v>3831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246</v>
      </c>
      <c r="AU283" s="18" t="s">
        <v>78</v>
      </c>
    </row>
    <row r="284" s="2" customFormat="1" ht="16.5" customHeight="1">
      <c r="A284" s="39"/>
      <c r="B284" s="40"/>
      <c r="C284" s="214" t="s">
        <v>727</v>
      </c>
      <c r="D284" s="214" t="s">
        <v>240</v>
      </c>
      <c r="E284" s="215" t="s">
        <v>3832</v>
      </c>
      <c r="F284" s="216" t="s">
        <v>3833</v>
      </c>
      <c r="G284" s="217" t="s">
        <v>1933</v>
      </c>
      <c r="H284" s="218">
        <v>4</v>
      </c>
      <c r="I284" s="219"/>
      <c r="J284" s="220">
        <f>ROUND(I284*H284,2)</f>
        <v>0</v>
      </c>
      <c r="K284" s="216" t="s">
        <v>581</v>
      </c>
      <c r="L284" s="45"/>
      <c r="M284" s="221" t="s">
        <v>19</v>
      </c>
      <c r="N284" s="222" t="s">
        <v>40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295</v>
      </c>
      <c r="AT284" s="225" t="s">
        <v>240</v>
      </c>
      <c r="AU284" s="225" t="s">
        <v>78</v>
      </c>
      <c r="AY284" s="18" t="s">
        <v>238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76</v>
      </c>
      <c r="BK284" s="226">
        <f>ROUND(I284*H284,2)</f>
        <v>0</v>
      </c>
      <c r="BL284" s="18" t="s">
        <v>295</v>
      </c>
      <c r="BM284" s="225" t="s">
        <v>801</v>
      </c>
    </row>
    <row r="285" s="2" customFormat="1">
      <c r="A285" s="39"/>
      <c r="B285" s="40"/>
      <c r="C285" s="41"/>
      <c r="D285" s="227" t="s">
        <v>245</v>
      </c>
      <c r="E285" s="41"/>
      <c r="F285" s="228" t="s">
        <v>3833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245</v>
      </c>
      <c r="AU285" s="18" t="s">
        <v>78</v>
      </c>
    </row>
    <row r="286" s="2" customFormat="1" ht="16.5" customHeight="1">
      <c r="A286" s="39"/>
      <c r="B286" s="40"/>
      <c r="C286" s="214" t="s">
        <v>499</v>
      </c>
      <c r="D286" s="214" t="s">
        <v>240</v>
      </c>
      <c r="E286" s="215" t="s">
        <v>3834</v>
      </c>
      <c r="F286" s="216" t="s">
        <v>3835</v>
      </c>
      <c r="G286" s="217" t="s">
        <v>281</v>
      </c>
      <c r="H286" s="218">
        <v>11</v>
      </c>
      <c r="I286" s="219"/>
      <c r="J286" s="220">
        <f>ROUND(I286*H286,2)</f>
        <v>0</v>
      </c>
      <c r="K286" s="216" t="s">
        <v>243</v>
      </c>
      <c r="L286" s="45"/>
      <c r="M286" s="221" t="s">
        <v>19</v>
      </c>
      <c r="N286" s="222" t="s">
        <v>40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295</v>
      </c>
      <c r="AT286" s="225" t="s">
        <v>240</v>
      </c>
      <c r="AU286" s="225" t="s">
        <v>78</v>
      </c>
      <c r="AY286" s="18" t="s">
        <v>238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76</v>
      </c>
      <c r="BK286" s="226">
        <f>ROUND(I286*H286,2)</f>
        <v>0</v>
      </c>
      <c r="BL286" s="18" t="s">
        <v>295</v>
      </c>
      <c r="BM286" s="225" t="s">
        <v>811</v>
      </c>
    </row>
    <row r="287" s="2" customFormat="1">
      <c r="A287" s="39"/>
      <c r="B287" s="40"/>
      <c r="C287" s="41"/>
      <c r="D287" s="227" t="s">
        <v>245</v>
      </c>
      <c r="E287" s="41"/>
      <c r="F287" s="228" t="s">
        <v>3835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245</v>
      </c>
      <c r="AU287" s="18" t="s">
        <v>78</v>
      </c>
    </row>
    <row r="288" s="2" customFormat="1">
      <c r="A288" s="39"/>
      <c r="B288" s="40"/>
      <c r="C288" s="41"/>
      <c r="D288" s="232" t="s">
        <v>246</v>
      </c>
      <c r="E288" s="41"/>
      <c r="F288" s="233" t="s">
        <v>3836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246</v>
      </c>
      <c r="AU288" s="18" t="s">
        <v>78</v>
      </c>
    </row>
    <row r="289" s="2" customFormat="1" ht="16.5" customHeight="1">
      <c r="A289" s="39"/>
      <c r="B289" s="40"/>
      <c r="C289" s="214" t="s">
        <v>746</v>
      </c>
      <c r="D289" s="214" t="s">
        <v>240</v>
      </c>
      <c r="E289" s="215" t="s">
        <v>3837</v>
      </c>
      <c r="F289" s="216" t="s">
        <v>3838</v>
      </c>
      <c r="G289" s="217" t="s">
        <v>281</v>
      </c>
      <c r="H289" s="218">
        <v>1</v>
      </c>
      <c r="I289" s="219"/>
      <c r="J289" s="220">
        <f>ROUND(I289*H289,2)</f>
        <v>0</v>
      </c>
      <c r="K289" s="216" t="s">
        <v>243</v>
      </c>
      <c r="L289" s="45"/>
      <c r="M289" s="221" t="s">
        <v>19</v>
      </c>
      <c r="N289" s="222" t="s">
        <v>40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295</v>
      </c>
      <c r="AT289" s="225" t="s">
        <v>240</v>
      </c>
      <c r="AU289" s="225" t="s">
        <v>78</v>
      </c>
      <c r="AY289" s="18" t="s">
        <v>238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76</v>
      </c>
      <c r="BK289" s="226">
        <f>ROUND(I289*H289,2)</f>
        <v>0</v>
      </c>
      <c r="BL289" s="18" t="s">
        <v>295</v>
      </c>
      <c r="BM289" s="225" t="s">
        <v>816</v>
      </c>
    </row>
    <row r="290" s="2" customFormat="1">
      <c r="A290" s="39"/>
      <c r="B290" s="40"/>
      <c r="C290" s="41"/>
      <c r="D290" s="227" t="s">
        <v>245</v>
      </c>
      <c r="E290" s="41"/>
      <c r="F290" s="228" t="s">
        <v>3838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245</v>
      </c>
      <c r="AU290" s="18" t="s">
        <v>78</v>
      </c>
    </row>
    <row r="291" s="2" customFormat="1">
      <c r="A291" s="39"/>
      <c r="B291" s="40"/>
      <c r="C291" s="41"/>
      <c r="D291" s="232" t="s">
        <v>246</v>
      </c>
      <c r="E291" s="41"/>
      <c r="F291" s="233" t="s">
        <v>3839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246</v>
      </c>
      <c r="AU291" s="18" t="s">
        <v>78</v>
      </c>
    </row>
    <row r="292" s="2" customFormat="1" ht="24.15" customHeight="1">
      <c r="A292" s="39"/>
      <c r="B292" s="40"/>
      <c r="C292" s="214" t="s">
        <v>511</v>
      </c>
      <c r="D292" s="214" t="s">
        <v>240</v>
      </c>
      <c r="E292" s="215" t="s">
        <v>3840</v>
      </c>
      <c r="F292" s="216" t="s">
        <v>3841</v>
      </c>
      <c r="G292" s="217" t="s">
        <v>281</v>
      </c>
      <c r="H292" s="218">
        <v>4</v>
      </c>
      <c r="I292" s="219"/>
      <c r="J292" s="220">
        <f>ROUND(I292*H292,2)</f>
        <v>0</v>
      </c>
      <c r="K292" s="216" t="s">
        <v>243</v>
      </c>
      <c r="L292" s="45"/>
      <c r="M292" s="221" t="s">
        <v>19</v>
      </c>
      <c r="N292" s="222" t="s">
        <v>40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295</v>
      </c>
      <c r="AT292" s="225" t="s">
        <v>240</v>
      </c>
      <c r="AU292" s="225" t="s">
        <v>78</v>
      </c>
      <c r="AY292" s="18" t="s">
        <v>238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76</v>
      </c>
      <c r="BK292" s="226">
        <f>ROUND(I292*H292,2)</f>
        <v>0</v>
      </c>
      <c r="BL292" s="18" t="s">
        <v>295</v>
      </c>
      <c r="BM292" s="225" t="s">
        <v>822</v>
      </c>
    </row>
    <row r="293" s="2" customFormat="1">
      <c r="A293" s="39"/>
      <c r="B293" s="40"/>
      <c r="C293" s="41"/>
      <c r="D293" s="227" t="s">
        <v>245</v>
      </c>
      <c r="E293" s="41"/>
      <c r="F293" s="228" t="s">
        <v>3841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245</v>
      </c>
      <c r="AU293" s="18" t="s">
        <v>78</v>
      </c>
    </row>
    <row r="294" s="2" customFormat="1">
      <c r="A294" s="39"/>
      <c r="B294" s="40"/>
      <c r="C294" s="41"/>
      <c r="D294" s="232" t="s">
        <v>246</v>
      </c>
      <c r="E294" s="41"/>
      <c r="F294" s="233" t="s">
        <v>3842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246</v>
      </c>
      <c r="AU294" s="18" t="s">
        <v>78</v>
      </c>
    </row>
    <row r="295" s="2" customFormat="1" ht="21.75" customHeight="1">
      <c r="A295" s="39"/>
      <c r="B295" s="40"/>
      <c r="C295" s="214" t="s">
        <v>756</v>
      </c>
      <c r="D295" s="214" t="s">
        <v>240</v>
      </c>
      <c r="E295" s="215" t="s">
        <v>3843</v>
      </c>
      <c r="F295" s="216" t="s">
        <v>3844</v>
      </c>
      <c r="G295" s="217" t="s">
        <v>281</v>
      </c>
      <c r="H295" s="218">
        <v>5</v>
      </c>
      <c r="I295" s="219"/>
      <c r="J295" s="220">
        <f>ROUND(I295*H295,2)</f>
        <v>0</v>
      </c>
      <c r="K295" s="216" t="s">
        <v>243</v>
      </c>
      <c r="L295" s="45"/>
      <c r="M295" s="221" t="s">
        <v>19</v>
      </c>
      <c r="N295" s="222" t="s">
        <v>40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295</v>
      </c>
      <c r="AT295" s="225" t="s">
        <v>240</v>
      </c>
      <c r="AU295" s="225" t="s">
        <v>78</v>
      </c>
      <c r="AY295" s="18" t="s">
        <v>238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76</v>
      </c>
      <c r="BK295" s="226">
        <f>ROUND(I295*H295,2)</f>
        <v>0</v>
      </c>
      <c r="BL295" s="18" t="s">
        <v>295</v>
      </c>
      <c r="BM295" s="225" t="s">
        <v>873</v>
      </c>
    </row>
    <row r="296" s="2" customFormat="1">
      <c r="A296" s="39"/>
      <c r="B296" s="40"/>
      <c r="C296" s="41"/>
      <c r="D296" s="227" t="s">
        <v>245</v>
      </c>
      <c r="E296" s="41"/>
      <c r="F296" s="228" t="s">
        <v>3844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245</v>
      </c>
      <c r="AU296" s="18" t="s">
        <v>78</v>
      </c>
    </row>
    <row r="297" s="2" customFormat="1">
      <c r="A297" s="39"/>
      <c r="B297" s="40"/>
      <c r="C297" s="41"/>
      <c r="D297" s="232" t="s">
        <v>246</v>
      </c>
      <c r="E297" s="41"/>
      <c r="F297" s="233" t="s">
        <v>3845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246</v>
      </c>
      <c r="AU297" s="18" t="s">
        <v>78</v>
      </c>
    </row>
    <row r="298" s="2" customFormat="1" ht="16.5" customHeight="1">
      <c r="A298" s="39"/>
      <c r="B298" s="40"/>
      <c r="C298" s="214" t="s">
        <v>518</v>
      </c>
      <c r="D298" s="214" t="s">
        <v>240</v>
      </c>
      <c r="E298" s="215" t="s">
        <v>3846</v>
      </c>
      <c r="F298" s="216" t="s">
        <v>3847</v>
      </c>
      <c r="G298" s="217" t="s">
        <v>281</v>
      </c>
      <c r="H298" s="218">
        <v>3</v>
      </c>
      <c r="I298" s="219"/>
      <c r="J298" s="220">
        <f>ROUND(I298*H298,2)</f>
        <v>0</v>
      </c>
      <c r="K298" s="216" t="s">
        <v>243</v>
      </c>
      <c r="L298" s="45"/>
      <c r="M298" s="221" t="s">
        <v>19</v>
      </c>
      <c r="N298" s="222" t="s">
        <v>40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295</v>
      </c>
      <c r="AT298" s="225" t="s">
        <v>240</v>
      </c>
      <c r="AU298" s="225" t="s">
        <v>78</v>
      </c>
      <c r="AY298" s="18" t="s">
        <v>238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76</v>
      </c>
      <c r="BK298" s="226">
        <f>ROUND(I298*H298,2)</f>
        <v>0</v>
      </c>
      <c r="BL298" s="18" t="s">
        <v>295</v>
      </c>
      <c r="BM298" s="225" t="s">
        <v>877</v>
      </c>
    </row>
    <row r="299" s="2" customFormat="1">
      <c r="A299" s="39"/>
      <c r="B299" s="40"/>
      <c r="C299" s="41"/>
      <c r="D299" s="227" t="s">
        <v>245</v>
      </c>
      <c r="E299" s="41"/>
      <c r="F299" s="228" t="s">
        <v>3847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245</v>
      </c>
      <c r="AU299" s="18" t="s">
        <v>78</v>
      </c>
    </row>
    <row r="300" s="2" customFormat="1">
      <c r="A300" s="39"/>
      <c r="B300" s="40"/>
      <c r="C300" s="41"/>
      <c r="D300" s="232" t="s">
        <v>246</v>
      </c>
      <c r="E300" s="41"/>
      <c r="F300" s="233" t="s">
        <v>3848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246</v>
      </c>
      <c r="AU300" s="18" t="s">
        <v>78</v>
      </c>
    </row>
    <row r="301" s="2" customFormat="1" ht="16.5" customHeight="1">
      <c r="A301" s="39"/>
      <c r="B301" s="40"/>
      <c r="C301" s="214" t="s">
        <v>789</v>
      </c>
      <c r="D301" s="214" t="s">
        <v>240</v>
      </c>
      <c r="E301" s="215" t="s">
        <v>3849</v>
      </c>
      <c r="F301" s="216" t="s">
        <v>3850</v>
      </c>
      <c r="G301" s="217" t="s">
        <v>281</v>
      </c>
      <c r="H301" s="218">
        <v>5</v>
      </c>
      <c r="I301" s="219"/>
      <c r="J301" s="220">
        <f>ROUND(I301*H301,2)</f>
        <v>0</v>
      </c>
      <c r="K301" s="216" t="s">
        <v>243</v>
      </c>
      <c r="L301" s="45"/>
      <c r="M301" s="221" t="s">
        <v>19</v>
      </c>
      <c r="N301" s="222" t="s">
        <v>40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295</v>
      </c>
      <c r="AT301" s="225" t="s">
        <v>240</v>
      </c>
      <c r="AU301" s="225" t="s">
        <v>78</v>
      </c>
      <c r="AY301" s="18" t="s">
        <v>238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76</v>
      </c>
      <c r="BK301" s="226">
        <f>ROUND(I301*H301,2)</f>
        <v>0</v>
      </c>
      <c r="BL301" s="18" t="s">
        <v>295</v>
      </c>
      <c r="BM301" s="225" t="s">
        <v>885</v>
      </c>
    </row>
    <row r="302" s="2" customFormat="1">
      <c r="A302" s="39"/>
      <c r="B302" s="40"/>
      <c r="C302" s="41"/>
      <c r="D302" s="227" t="s">
        <v>245</v>
      </c>
      <c r="E302" s="41"/>
      <c r="F302" s="228" t="s">
        <v>3850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245</v>
      </c>
      <c r="AU302" s="18" t="s">
        <v>78</v>
      </c>
    </row>
    <row r="303" s="2" customFormat="1">
      <c r="A303" s="39"/>
      <c r="B303" s="40"/>
      <c r="C303" s="41"/>
      <c r="D303" s="232" t="s">
        <v>246</v>
      </c>
      <c r="E303" s="41"/>
      <c r="F303" s="233" t="s">
        <v>3851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246</v>
      </c>
      <c r="AU303" s="18" t="s">
        <v>78</v>
      </c>
    </row>
    <row r="304" s="2" customFormat="1" ht="16.5" customHeight="1">
      <c r="A304" s="39"/>
      <c r="B304" s="40"/>
      <c r="C304" s="214" t="s">
        <v>524</v>
      </c>
      <c r="D304" s="214" t="s">
        <v>240</v>
      </c>
      <c r="E304" s="215" t="s">
        <v>3852</v>
      </c>
      <c r="F304" s="216" t="s">
        <v>3853</v>
      </c>
      <c r="G304" s="217" t="s">
        <v>281</v>
      </c>
      <c r="H304" s="218">
        <v>1</v>
      </c>
      <c r="I304" s="219"/>
      <c r="J304" s="220">
        <f>ROUND(I304*H304,2)</f>
        <v>0</v>
      </c>
      <c r="K304" s="216" t="s">
        <v>581</v>
      </c>
      <c r="L304" s="45"/>
      <c r="M304" s="221" t="s">
        <v>19</v>
      </c>
      <c r="N304" s="222" t="s">
        <v>40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295</v>
      </c>
      <c r="AT304" s="225" t="s">
        <v>240</v>
      </c>
      <c r="AU304" s="225" t="s">
        <v>78</v>
      </c>
      <c r="AY304" s="18" t="s">
        <v>238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76</v>
      </c>
      <c r="BK304" s="226">
        <f>ROUND(I304*H304,2)</f>
        <v>0</v>
      </c>
      <c r="BL304" s="18" t="s">
        <v>295</v>
      </c>
      <c r="BM304" s="225" t="s">
        <v>889</v>
      </c>
    </row>
    <row r="305" s="2" customFormat="1">
      <c r="A305" s="39"/>
      <c r="B305" s="40"/>
      <c r="C305" s="41"/>
      <c r="D305" s="227" t="s">
        <v>245</v>
      </c>
      <c r="E305" s="41"/>
      <c r="F305" s="228" t="s">
        <v>3853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245</v>
      </c>
      <c r="AU305" s="18" t="s">
        <v>78</v>
      </c>
    </row>
    <row r="306" s="2" customFormat="1" ht="24.15" customHeight="1">
      <c r="A306" s="39"/>
      <c r="B306" s="40"/>
      <c r="C306" s="214" t="s">
        <v>798</v>
      </c>
      <c r="D306" s="214" t="s">
        <v>240</v>
      </c>
      <c r="E306" s="215" t="s">
        <v>3854</v>
      </c>
      <c r="F306" s="216" t="s">
        <v>3855</v>
      </c>
      <c r="G306" s="217" t="s">
        <v>3670</v>
      </c>
      <c r="H306" s="291"/>
      <c r="I306" s="219"/>
      <c r="J306" s="220">
        <f>ROUND(I306*H306,2)</f>
        <v>0</v>
      </c>
      <c r="K306" s="216" t="s">
        <v>243</v>
      </c>
      <c r="L306" s="45"/>
      <c r="M306" s="221" t="s">
        <v>19</v>
      </c>
      <c r="N306" s="222" t="s">
        <v>40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295</v>
      </c>
      <c r="AT306" s="225" t="s">
        <v>240</v>
      </c>
      <c r="AU306" s="225" t="s">
        <v>78</v>
      </c>
      <c r="AY306" s="18" t="s">
        <v>238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76</v>
      </c>
      <c r="BK306" s="226">
        <f>ROUND(I306*H306,2)</f>
        <v>0</v>
      </c>
      <c r="BL306" s="18" t="s">
        <v>295</v>
      </c>
      <c r="BM306" s="225" t="s">
        <v>927</v>
      </c>
    </row>
    <row r="307" s="2" customFormat="1">
      <c r="A307" s="39"/>
      <c r="B307" s="40"/>
      <c r="C307" s="41"/>
      <c r="D307" s="227" t="s">
        <v>245</v>
      </c>
      <c r="E307" s="41"/>
      <c r="F307" s="228" t="s">
        <v>3855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245</v>
      </c>
      <c r="AU307" s="18" t="s">
        <v>78</v>
      </c>
    </row>
    <row r="308" s="2" customFormat="1">
      <c r="A308" s="39"/>
      <c r="B308" s="40"/>
      <c r="C308" s="41"/>
      <c r="D308" s="232" t="s">
        <v>246</v>
      </c>
      <c r="E308" s="41"/>
      <c r="F308" s="233" t="s">
        <v>3856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246</v>
      </c>
      <c r="AU308" s="18" t="s">
        <v>78</v>
      </c>
    </row>
    <row r="309" s="12" customFormat="1" ht="22.8" customHeight="1">
      <c r="A309" s="12"/>
      <c r="B309" s="198"/>
      <c r="C309" s="199"/>
      <c r="D309" s="200" t="s">
        <v>68</v>
      </c>
      <c r="E309" s="212" t="s">
        <v>3857</v>
      </c>
      <c r="F309" s="212" t="s">
        <v>3858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SUM(P310:P324)</f>
        <v>0</v>
      </c>
      <c r="Q309" s="206"/>
      <c r="R309" s="207">
        <f>SUM(R310:R324)</f>
        <v>0</v>
      </c>
      <c r="S309" s="206"/>
      <c r="T309" s="208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78</v>
      </c>
      <c r="AT309" s="210" t="s">
        <v>68</v>
      </c>
      <c r="AU309" s="210" t="s">
        <v>76</v>
      </c>
      <c r="AY309" s="209" t="s">
        <v>238</v>
      </c>
      <c r="BK309" s="211">
        <f>SUM(BK310:BK324)</f>
        <v>0</v>
      </c>
    </row>
    <row r="310" s="2" customFormat="1" ht="24.15" customHeight="1">
      <c r="A310" s="39"/>
      <c r="B310" s="40"/>
      <c r="C310" s="214" t="s">
        <v>537</v>
      </c>
      <c r="D310" s="214" t="s">
        <v>240</v>
      </c>
      <c r="E310" s="215" t="s">
        <v>3859</v>
      </c>
      <c r="F310" s="216" t="s">
        <v>3860</v>
      </c>
      <c r="G310" s="217" t="s">
        <v>1933</v>
      </c>
      <c r="H310" s="218">
        <v>2</v>
      </c>
      <c r="I310" s="219"/>
      <c r="J310" s="220">
        <f>ROUND(I310*H310,2)</f>
        <v>0</v>
      </c>
      <c r="K310" s="216" t="s">
        <v>243</v>
      </c>
      <c r="L310" s="45"/>
      <c r="M310" s="221" t="s">
        <v>19</v>
      </c>
      <c r="N310" s="222" t="s">
        <v>40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295</v>
      </c>
      <c r="AT310" s="225" t="s">
        <v>240</v>
      </c>
      <c r="AU310" s="225" t="s">
        <v>78</v>
      </c>
      <c r="AY310" s="18" t="s">
        <v>238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76</v>
      </c>
      <c r="BK310" s="226">
        <f>ROUND(I310*H310,2)</f>
        <v>0</v>
      </c>
      <c r="BL310" s="18" t="s">
        <v>295</v>
      </c>
      <c r="BM310" s="225" t="s">
        <v>1332</v>
      </c>
    </row>
    <row r="311" s="2" customFormat="1">
      <c r="A311" s="39"/>
      <c r="B311" s="40"/>
      <c r="C311" s="41"/>
      <c r="D311" s="227" t="s">
        <v>245</v>
      </c>
      <c r="E311" s="41"/>
      <c r="F311" s="228" t="s">
        <v>3860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245</v>
      </c>
      <c r="AU311" s="18" t="s">
        <v>78</v>
      </c>
    </row>
    <row r="312" s="2" customFormat="1">
      <c r="A312" s="39"/>
      <c r="B312" s="40"/>
      <c r="C312" s="41"/>
      <c r="D312" s="232" t="s">
        <v>246</v>
      </c>
      <c r="E312" s="41"/>
      <c r="F312" s="233" t="s">
        <v>3861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246</v>
      </c>
      <c r="AU312" s="18" t="s">
        <v>78</v>
      </c>
    </row>
    <row r="313" s="2" customFormat="1" ht="33" customHeight="1">
      <c r="A313" s="39"/>
      <c r="B313" s="40"/>
      <c r="C313" s="214" t="s">
        <v>813</v>
      </c>
      <c r="D313" s="214" t="s">
        <v>240</v>
      </c>
      <c r="E313" s="215" t="s">
        <v>3862</v>
      </c>
      <c r="F313" s="216" t="s">
        <v>3863</v>
      </c>
      <c r="G313" s="217" t="s">
        <v>1933</v>
      </c>
      <c r="H313" s="218">
        <v>2</v>
      </c>
      <c r="I313" s="219"/>
      <c r="J313" s="220">
        <f>ROUND(I313*H313,2)</f>
        <v>0</v>
      </c>
      <c r="K313" s="216" t="s">
        <v>243</v>
      </c>
      <c r="L313" s="45"/>
      <c r="M313" s="221" t="s">
        <v>19</v>
      </c>
      <c r="N313" s="222" t="s">
        <v>40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295</v>
      </c>
      <c r="AT313" s="225" t="s">
        <v>240</v>
      </c>
      <c r="AU313" s="225" t="s">
        <v>78</v>
      </c>
      <c r="AY313" s="18" t="s">
        <v>238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76</v>
      </c>
      <c r="BK313" s="226">
        <f>ROUND(I313*H313,2)</f>
        <v>0</v>
      </c>
      <c r="BL313" s="18" t="s">
        <v>295</v>
      </c>
      <c r="BM313" s="225" t="s">
        <v>1376</v>
      </c>
    </row>
    <row r="314" s="2" customFormat="1">
      <c r="A314" s="39"/>
      <c r="B314" s="40"/>
      <c r="C314" s="41"/>
      <c r="D314" s="227" t="s">
        <v>245</v>
      </c>
      <c r="E314" s="41"/>
      <c r="F314" s="228" t="s">
        <v>3863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245</v>
      </c>
      <c r="AU314" s="18" t="s">
        <v>78</v>
      </c>
    </row>
    <row r="315" s="2" customFormat="1">
      <c r="A315" s="39"/>
      <c r="B315" s="40"/>
      <c r="C315" s="41"/>
      <c r="D315" s="232" t="s">
        <v>246</v>
      </c>
      <c r="E315" s="41"/>
      <c r="F315" s="233" t="s">
        <v>3864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246</v>
      </c>
      <c r="AU315" s="18" t="s">
        <v>78</v>
      </c>
    </row>
    <row r="316" s="2" customFormat="1" ht="21.75" customHeight="1">
      <c r="A316" s="39"/>
      <c r="B316" s="40"/>
      <c r="C316" s="214" t="s">
        <v>545</v>
      </c>
      <c r="D316" s="214" t="s">
        <v>240</v>
      </c>
      <c r="E316" s="215" t="s">
        <v>3865</v>
      </c>
      <c r="F316" s="216" t="s">
        <v>3866</v>
      </c>
      <c r="G316" s="217" t="s">
        <v>1933</v>
      </c>
      <c r="H316" s="218">
        <v>4</v>
      </c>
      <c r="I316" s="219"/>
      <c r="J316" s="220">
        <f>ROUND(I316*H316,2)</f>
        <v>0</v>
      </c>
      <c r="K316" s="216" t="s">
        <v>243</v>
      </c>
      <c r="L316" s="45"/>
      <c r="M316" s="221" t="s">
        <v>19</v>
      </c>
      <c r="N316" s="222" t="s">
        <v>40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295</v>
      </c>
      <c r="AT316" s="225" t="s">
        <v>240</v>
      </c>
      <c r="AU316" s="225" t="s">
        <v>78</v>
      </c>
      <c r="AY316" s="18" t="s">
        <v>238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76</v>
      </c>
      <c r="BK316" s="226">
        <f>ROUND(I316*H316,2)</f>
        <v>0</v>
      </c>
      <c r="BL316" s="18" t="s">
        <v>295</v>
      </c>
      <c r="BM316" s="225" t="s">
        <v>1390</v>
      </c>
    </row>
    <row r="317" s="2" customFormat="1">
      <c r="A317" s="39"/>
      <c r="B317" s="40"/>
      <c r="C317" s="41"/>
      <c r="D317" s="227" t="s">
        <v>245</v>
      </c>
      <c r="E317" s="41"/>
      <c r="F317" s="228" t="s">
        <v>3866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245</v>
      </c>
      <c r="AU317" s="18" t="s">
        <v>78</v>
      </c>
    </row>
    <row r="318" s="2" customFormat="1">
      <c r="A318" s="39"/>
      <c r="B318" s="40"/>
      <c r="C318" s="41"/>
      <c r="D318" s="232" t="s">
        <v>246</v>
      </c>
      <c r="E318" s="41"/>
      <c r="F318" s="233" t="s">
        <v>3867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246</v>
      </c>
      <c r="AU318" s="18" t="s">
        <v>78</v>
      </c>
    </row>
    <row r="319" s="2" customFormat="1" ht="16.5" customHeight="1">
      <c r="A319" s="39"/>
      <c r="B319" s="40"/>
      <c r="C319" s="214" t="s">
        <v>824</v>
      </c>
      <c r="D319" s="214" t="s">
        <v>240</v>
      </c>
      <c r="E319" s="215" t="s">
        <v>3868</v>
      </c>
      <c r="F319" s="216" t="s">
        <v>3869</v>
      </c>
      <c r="G319" s="217" t="s">
        <v>1933</v>
      </c>
      <c r="H319" s="218">
        <v>4</v>
      </c>
      <c r="I319" s="219"/>
      <c r="J319" s="220">
        <f>ROUND(I319*H319,2)</f>
        <v>0</v>
      </c>
      <c r="K319" s="216" t="s">
        <v>243</v>
      </c>
      <c r="L319" s="45"/>
      <c r="M319" s="221" t="s">
        <v>19</v>
      </c>
      <c r="N319" s="222" t="s">
        <v>40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295</v>
      </c>
      <c r="AT319" s="225" t="s">
        <v>240</v>
      </c>
      <c r="AU319" s="225" t="s">
        <v>78</v>
      </c>
      <c r="AY319" s="18" t="s">
        <v>238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76</v>
      </c>
      <c r="BK319" s="226">
        <f>ROUND(I319*H319,2)</f>
        <v>0</v>
      </c>
      <c r="BL319" s="18" t="s">
        <v>295</v>
      </c>
      <c r="BM319" s="225" t="s">
        <v>1403</v>
      </c>
    </row>
    <row r="320" s="2" customFormat="1">
      <c r="A320" s="39"/>
      <c r="B320" s="40"/>
      <c r="C320" s="41"/>
      <c r="D320" s="227" t="s">
        <v>245</v>
      </c>
      <c r="E320" s="41"/>
      <c r="F320" s="228" t="s">
        <v>3869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245</v>
      </c>
      <c r="AU320" s="18" t="s">
        <v>78</v>
      </c>
    </row>
    <row r="321" s="2" customFormat="1">
      <c r="A321" s="39"/>
      <c r="B321" s="40"/>
      <c r="C321" s="41"/>
      <c r="D321" s="232" t="s">
        <v>246</v>
      </c>
      <c r="E321" s="41"/>
      <c r="F321" s="233" t="s">
        <v>3870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246</v>
      </c>
      <c r="AU321" s="18" t="s">
        <v>78</v>
      </c>
    </row>
    <row r="322" s="2" customFormat="1" ht="24.15" customHeight="1">
      <c r="A322" s="39"/>
      <c r="B322" s="40"/>
      <c r="C322" s="214" t="s">
        <v>553</v>
      </c>
      <c r="D322" s="214" t="s">
        <v>240</v>
      </c>
      <c r="E322" s="215" t="s">
        <v>3871</v>
      </c>
      <c r="F322" s="216" t="s">
        <v>3872</v>
      </c>
      <c r="G322" s="217" t="s">
        <v>3670</v>
      </c>
      <c r="H322" s="291"/>
      <c r="I322" s="219"/>
      <c r="J322" s="220">
        <f>ROUND(I322*H322,2)</f>
        <v>0</v>
      </c>
      <c r="K322" s="216" t="s">
        <v>243</v>
      </c>
      <c r="L322" s="45"/>
      <c r="M322" s="221" t="s">
        <v>19</v>
      </c>
      <c r="N322" s="222" t="s">
        <v>40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295</v>
      </c>
      <c r="AT322" s="225" t="s">
        <v>240</v>
      </c>
      <c r="AU322" s="225" t="s">
        <v>78</v>
      </c>
      <c r="AY322" s="18" t="s">
        <v>238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76</v>
      </c>
      <c r="BK322" s="226">
        <f>ROUND(I322*H322,2)</f>
        <v>0</v>
      </c>
      <c r="BL322" s="18" t="s">
        <v>295</v>
      </c>
      <c r="BM322" s="225" t="s">
        <v>933</v>
      </c>
    </row>
    <row r="323" s="2" customFormat="1">
      <c r="A323" s="39"/>
      <c r="B323" s="40"/>
      <c r="C323" s="41"/>
      <c r="D323" s="227" t="s">
        <v>245</v>
      </c>
      <c r="E323" s="41"/>
      <c r="F323" s="228" t="s">
        <v>3872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245</v>
      </c>
      <c r="AU323" s="18" t="s">
        <v>78</v>
      </c>
    </row>
    <row r="324" s="2" customFormat="1">
      <c r="A324" s="39"/>
      <c r="B324" s="40"/>
      <c r="C324" s="41"/>
      <c r="D324" s="232" t="s">
        <v>246</v>
      </c>
      <c r="E324" s="41"/>
      <c r="F324" s="233" t="s">
        <v>3873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246</v>
      </c>
      <c r="AU324" s="18" t="s">
        <v>78</v>
      </c>
    </row>
    <row r="325" s="12" customFormat="1" ht="25.92" customHeight="1">
      <c r="A325" s="12"/>
      <c r="B325" s="198"/>
      <c r="C325" s="199"/>
      <c r="D325" s="200" t="s">
        <v>68</v>
      </c>
      <c r="E325" s="201" t="s">
        <v>3874</v>
      </c>
      <c r="F325" s="201" t="s">
        <v>3875</v>
      </c>
      <c r="G325" s="199"/>
      <c r="H325" s="199"/>
      <c r="I325" s="202"/>
      <c r="J325" s="203">
        <f>BK325</f>
        <v>0</v>
      </c>
      <c r="K325" s="199"/>
      <c r="L325" s="204"/>
      <c r="M325" s="205"/>
      <c r="N325" s="206"/>
      <c r="O325" s="206"/>
      <c r="P325" s="207">
        <f>P326+P330</f>
        <v>0</v>
      </c>
      <c r="Q325" s="206"/>
      <c r="R325" s="207">
        <f>R326+R330</f>
        <v>0</v>
      </c>
      <c r="S325" s="206"/>
      <c r="T325" s="208">
        <f>T326+T330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273</v>
      </c>
      <c r="AT325" s="210" t="s">
        <v>68</v>
      </c>
      <c r="AU325" s="210" t="s">
        <v>69</v>
      </c>
      <c r="AY325" s="209" t="s">
        <v>238</v>
      </c>
      <c r="BK325" s="211">
        <f>BK326+BK330</f>
        <v>0</v>
      </c>
    </row>
    <row r="326" s="12" customFormat="1" ht="22.8" customHeight="1">
      <c r="A326" s="12"/>
      <c r="B326" s="198"/>
      <c r="C326" s="199"/>
      <c r="D326" s="200" t="s">
        <v>68</v>
      </c>
      <c r="E326" s="212" t="s">
        <v>3876</v>
      </c>
      <c r="F326" s="212" t="s">
        <v>3877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SUM(P327:P329)</f>
        <v>0</v>
      </c>
      <c r="Q326" s="206"/>
      <c r="R326" s="207">
        <f>SUM(R327:R329)</f>
        <v>0</v>
      </c>
      <c r="S326" s="206"/>
      <c r="T326" s="208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273</v>
      </c>
      <c r="AT326" s="210" t="s">
        <v>68</v>
      </c>
      <c r="AU326" s="210" t="s">
        <v>76</v>
      </c>
      <c r="AY326" s="209" t="s">
        <v>238</v>
      </c>
      <c r="BK326" s="211">
        <f>SUM(BK327:BK329)</f>
        <v>0</v>
      </c>
    </row>
    <row r="327" s="2" customFormat="1" ht="16.5" customHeight="1">
      <c r="A327" s="39"/>
      <c r="B327" s="40"/>
      <c r="C327" s="214" t="s">
        <v>870</v>
      </c>
      <c r="D327" s="214" t="s">
        <v>240</v>
      </c>
      <c r="E327" s="215" t="s">
        <v>3878</v>
      </c>
      <c r="F327" s="216" t="s">
        <v>3879</v>
      </c>
      <c r="G327" s="217" t="s">
        <v>3880</v>
      </c>
      <c r="H327" s="218">
        <v>1</v>
      </c>
      <c r="I327" s="219"/>
      <c r="J327" s="220">
        <f>ROUND(I327*H327,2)</f>
        <v>0</v>
      </c>
      <c r="K327" s="216" t="s">
        <v>243</v>
      </c>
      <c r="L327" s="45"/>
      <c r="M327" s="221" t="s">
        <v>19</v>
      </c>
      <c r="N327" s="222" t="s">
        <v>40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244</v>
      </c>
      <c r="AT327" s="225" t="s">
        <v>240</v>
      </c>
      <c r="AU327" s="225" t="s">
        <v>78</v>
      </c>
      <c r="AY327" s="18" t="s">
        <v>238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76</v>
      </c>
      <c r="BK327" s="226">
        <f>ROUND(I327*H327,2)</f>
        <v>0</v>
      </c>
      <c r="BL327" s="18" t="s">
        <v>244</v>
      </c>
      <c r="BM327" s="225" t="s">
        <v>1426</v>
      </c>
    </row>
    <row r="328" s="2" customFormat="1">
      <c r="A328" s="39"/>
      <c r="B328" s="40"/>
      <c r="C328" s="41"/>
      <c r="D328" s="227" t="s">
        <v>245</v>
      </c>
      <c r="E328" s="41"/>
      <c r="F328" s="228" t="s">
        <v>3879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245</v>
      </c>
      <c r="AU328" s="18" t="s">
        <v>78</v>
      </c>
    </row>
    <row r="329" s="2" customFormat="1">
      <c r="A329" s="39"/>
      <c r="B329" s="40"/>
      <c r="C329" s="41"/>
      <c r="D329" s="232" t="s">
        <v>246</v>
      </c>
      <c r="E329" s="41"/>
      <c r="F329" s="233" t="s">
        <v>3881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246</v>
      </c>
      <c r="AU329" s="18" t="s">
        <v>78</v>
      </c>
    </row>
    <row r="330" s="12" customFormat="1" ht="22.8" customHeight="1">
      <c r="A330" s="12"/>
      <c r="B330" s="198"/>
      <c r="C330" s="199"/>
      <c r="D330" s="200" t="s">
        <v>68</v>
      </c>
      <c r="E330" s="212" t="s">
        <v>3882</v>
      </c>
      <c r="F330" s="212" t="s">
        <v>3883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SUM(P331:P338)</f>
        <v>0</v>
      </c>
      <c r="Q330" s="206"/>
      <c r="R330" s="207">
        <f>SUM(R331:R338)</f>
        <v>0</v>
      </c>
      <c r="S330" s="206"/>
      <c r="T330" s="208">
        <f>SUM(T331:T338)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273</v>
      </c>
      <c r="AT330" s="210" t="s">
        <v>68</v>
      </c>
      <c r="AU330" s="210" t="s">
        <v>76</v>
      </c>
      <c r="AY330" s="209" t="s">
        <v>238</v>
      </c>
      <c r="BK330" s="211">
        <f>SUM(BK331:BK338)</f>
        <v>0</v>
      </c>
    </row>
    <row r="331" s="2" customFormat="1" ht="16.5" customHeight="1">
      <c r="A331" s="39"/>
      <c r="B331" s="40"/>
      <c r="C331" s="214" t="s">
        <v>565</v>
      </c>
      <c r="D331" s="214" t="s">
        <v>240</v>
      </c>
      <c r="E331" s="215" t="s">
        <v>3884</v>
      </c>
      <c r="F331" s="216" t="s">
        <v>3885</v>
      </c>
      <c r="G331" s="217" t="s">
        <v>2561</v>
      </c>
      <c r="H331" s="218">
        <v>1</v>
      </c>
      <c r="I331" s="219"/>
      <c r="J331" s="220">
        <f>ROUND(I331*H331,2)</f>
        <v>0</v>
      </c>
      <c r="K331" s="216" t="s">
        <v>243</v>
      </c>
      <c r="L331" s="45"/>
      <c r="M331" s="221" t="s">
        <v>19</v>
      </c>
      <c r="N331" s="222" t="s">
        <v>40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244</v>
      </c>
      <c r="AT331" s="225" t="s">
        <v>240</v>
      </c>
      <c r="AU331" s="225" t="s">
        <v>78</v>
      </c>
      <c r="AY331" s="18" t="s">
        <v>238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76</v>
      </c>
      <c r="BK331" s="226">
        <f>ROUND(I331*H331,2)</f>
        <v>0</v>
      </c>
      <c r="BL331" s="18" t="s">
        <v>244</v>
      </c>
      <c r="BM331" s="225" t="s">
        <v>938</v>
      </c>
    </row>
    <row r="332" s="2" customFormat="1">
      <c r="A332" s="39"/>
      <c r="B332" s="40"/>
      <c r="C332" s="41"/>
      <c r="D332" s="227" t="s">
        <v>245</v>
      </c>
      <c r="E332" s="41"/>
      <c r="F332" s="228" t="s">
        <v>3885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245</v>
      </c>
      <c r="AU332" s="18" t="s">
        <v>78</v>
      </c>
    </row>
    <row r="333" s="2" customFormat="1">
      <c r="A333" s="39"/>
      <c r="B333" s="40"/>
      <c r="C333" s="41"/>
      <c r="D333" s="232" t="s">
        <v>246</v>
      </c>
      <c r="E333" s="41"/>
      <c r="F333" s="233" t="s">
        <v>3886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246</v>
      </c>
      <c r="AU333" s="18" t="s">
        <v>78</v>
      </c>
    </row>
    <row r="334" s="2" customFormat="1" ht="24.15" customHeight="1">
      <c r="A334" s="39"/>
      <c r="B334" s="40"/>
      <c r="C334" s="214" t="s">
        <v>882</v>
      </c>
      <c r="D334" s="214" t="s">
        <v>240</v>
      </c>
      <c r="E334" s="215" t="s">
        <v>3887</v>
      </c>
      <c r="F334" s="216" t="s">
        <v>3888</v>
      </c>
      <c r="G334" s="217" t="s">
        <v>2561</v>
      </c>
      <c r="H334" s="218">
        <v>1</v>
      </c>
      <c r="I334" s="219"/>
      <c r="J334" s="220">
        <f>ROUND(I334*H334,2)</f>
        <v>0</v>
      </c>
      <c r="K334" s="216" t="s">
        <v>581</v>
      </c>
      <c r="L334" s="45"/>
      <c r="M334" s="221" t="s">
        <v>19</v>
      </c>
      <c r="N334" s="222" t="s">
        <v>40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244</v>
      </c>
      <c r="AT334" s="225" t="s">
        <v>240</v>
      </c>
      <c r="AU334" s="225" t="s">
        <v>78</v>
      </c>
      <c r="AY334" s="18" t="s">
        <v>238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76</v>
      </c>
      <c r="BK334" s="226">
        <f>ROUND(I334*H334,2)</f>
        <v>0</v>
      </c>
      <c r="BL334" s="18" t="s">
        <v>244</v>
      </c>
      <c r="BM334" s="225" t="s">
        <v>944</v>
      </c>
    </row>
    <row r="335" s="2" customFormat="1">
      <c r="A335" s="39"/>
      <c r="B335" s="40"/>
      <c r="C335" s="41"/>
      <c r="D335" s="227" t="s">
        <v>245</v>
      </c>
      <c r="E335" s="41"/>
      <c r="F335" s="228" t="s">
        <v>3888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245</v>
      </c>
      <c r="AU335" s="18" t="s">
        <v>78</v>
      </c>
    </row>
    <row r="336" s="2" customFormat="1" ht="16.5" customHeight="1">
      <c r="A336" s="39"/>
      <c r="B336" s="40"/>
      <c r="C336" s="214" t="s">
        <v>586</v>
      </c>
      <c r="D336" s="214" t="s">
        <v>240</v>
      </c>
      <c r="E336" s="215" t="s">
        <v>3889</v>
      </c>
      <c r="F336" s="216" t="s">
        <v>3890</v>
      </c>
      <c r="G336" s="217" t="s">
        <v>2561</v>
      </c>
      <c r="H336" s="218">
        <v>1</v>
      </c>
      <c r="I336" s="219"/>
      <c r="J336" s="220">
        <f>ROUND(I336*H336,2)</f>
        <v>0</v>
      </c>
      <c r="K336" s="216" t="s">
        <v>243</v>
      </c>
      <c r="L336" s="45"/>
      <c r="M336" s="221" t="s">
        <v>19</v>
      </c>
      <c r="N336" s="222" t="s">
        <v>40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244</v>
      </c>
      <c r="AT336" s="225" t="s">
        <v>240</v>
      </c>
      <c r="AU336" s="225" t="s">
        <v>78</v>
      </c>
      <c r="AY336" s="18" t="s">
        <v>238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76</v>
      </c>
      <c r="BK336" s="226">
        <f>ROUND(I336*H336,2)</f>
        <v>0</v>
      </c>
      <c r="BL336" s="18" t="s">
        <v>244</v>
      </c>
      <c r="BM336" s="225" t="s">
        <v>949</v>
      </c>
    </row>
    <row r="337" s="2" customFormat="1">
      <c r="A337" s="39"/>
      <c r="B337" s="40"/>
      <c r="C337" s="41"/>
      <c r="D337" s="227" t="s">
        <v>245</v>
      </c>
      <c r="E337" s="41"/>
      <c r="F337" s="228" t="s">
        <v>3890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245</v>
      </c>
      <c r="AU337" s="18" t="s">
        <v>78</v>
      </c>
    </row>
    <row r="338" s="2" customFormat="1">
      <c r="A338" s="39"/>
      <c r="B338" s="40"/>
      <c r="C338" s="41"/>
      <c r="D338" s="232" t="s">
        <v>246</v>
      </c>
      <c r="E338" s="41"/>
      <c r="F338" s="233" t="s">
        <v>3891</v>
      </c>
      <c r="G338" s="41"/>
      <c r="H338" s="41"/>
      <c r="I338" s="229"/>
      <c r="J338" s="41"/>
      <c r="K338" s="41"/>
      <c r="L338" s="45"/>
      <c r="M338" s="287"/>
      <c r="N338" s="288"/>
      <c r="O338" s="289"/>
      <c r="P338" s="289"/>
      <c r="Q338" s="289"/>
      <c r="R338" s="289"/>
      <c r="S338" s="289"/>
      <c r="T338" s="290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246</v>
      </c>
      <c r="AU338" s="18" t="s">
        <v>78</v>
      </c>
    </row>
    <row r="339" s="2" customFormat="1" ht="6.96" customHeight="1">
      <c r="A339" s="3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sjUKXNzAD/HuL3IYdaI1U8MUN0FAX8lTC7NIE6xEwHpg4FjlLSCRxwTuZfDValFZ+MloKQ20wlbIKfB7SAZ+kw==" hashValue="lWNvJTqrZEH25gHzfgHf7fFSp1KRQio2D87vKKg0m9vByralH4dJKPPLNH1v92VjTtGzOKGQY/hFQAyMerWTjg==" algorithmName="SHA-512" password="CC35"/>
  <autoFilter ref="C95:K3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7" r:id="rId1" display="https://podminky.urs.cz/item/CS_URS_2022_01/451595111"/>
    <hyperlink ref="F110" r:id="rId2" display="https://podminky.urs.cz/item/CS_URS_2022_01/899722114"/>
    <hyperlink ref="F115" r:id="rId3" display="https://podminky.urs.cz/item/CS_URS_2022_01/713463211"/>
    <hyperlink ref="F124" r:id="rId4" display="https://podminky.urs.cz/item/CS_URS_2022_01/998713202"/>
    <hyperlink ref="F128" r:id="rId5" display="https://podminky.urs.cz/item/CS_URS_2022_01/721173401"/>
    <hyperlink ref="F131" r:id="rId6" display="https://podminky.urs.cz/item/CS_URS_2022_01/721173402"/>
    <hyperlink ref="F134" r:id="rId7" display="https://podminky.urs.cz/item/CS_URS_2022_01/721174025"/>
    <hyperlink ref="F137" r:id="rId8" display="https://podminky.urs.cz/item/CS_URS_2022_01/721174042"/>
    <hyperlink ref="F140" r:id="rId9" display="https://podminky.urs.cz/item/CS_URS_2022_01/721174043"/>
    <hyperlink ref="F143" r:id="rId10" display="https://podminky.urs.cz/item/CS_URS_2022_01/721174045"/>
    <hyperlink ref="F146" r:id="rId11" display="https://podminky.urs.cz/item/CS_URS_2022_01/721174063"/>
    <hyperlink ref="F149" r:id="rId12" display="https://podminky.urs.cz/item/CS_URS_2022_01/721226512"/>
    <hyperlink ref="F152" r:id="rId13" display="https://podminky.urs.cz/item/CS_URS_2022_01/721273153"/>
    <hyperlink ref="F157" r:id="rId14" display="https://podminky.urs.cz/item/CS_URS_2022_01/722170801"/>
    <hyperlink ref="F160" r:id="rId15" display="https://podminky.urs.cz/item/CS_URS_2022_01/998721202"/>
    <hyperlink ref="F166" r:id="rId16" display="https://podminky.urs.cz/item/CS_URS_2022_01/722174021"/>
    <hyperlink ref="F169" r:id="rId17" display="https://podminky.urs.cz/item/CS_URS_2022_01/722174022"/>
    <hyperlink ref="F172" r:id="rId18" display="https://podminky.urs.cz/item/CS_URS_2022_01/722174023"/>
    <hyperlink ref="F175" r:id="rId19" display="https://podminky.urs.cz/item/CS_URS_2022_01/722174024"/>
    <hyperlink ref="F178" r:id="rId20" display="https://podminky.urs.cz/item/CS_URS_2022_01/722174025"/>
    <hyperlink ref="F181" r:id="rId21" display="https://podminky.urs.cz/item/CS_URS_2022_01/722174026"/>
    <hyperlink ref="F184" r:id="rId22" display="https://podminky.urs.cz/item/CS_URS_2022_01/722174027"/>
    <hyperlink ref="F187" r:id="rId23" display="https://podminky.urs.cz/item/CS_URS_2022_01/722181231"/>
    <hyperlink ref="F190" r:id="rId24" display="https://podminky.urs.cz/item/CS_URS_2022_01/722181232"/>
    <hyperlink ref="F193" r:id="rId25" display="https://podminky.urs.cz/item/CS_URS_2022_01/722181241"/>
    <hyperlink ref="F196" r:id="rId26" display="https://podminky.urs.cz/item/CS_URS_2022_01/722181242"/>
    <hyperlink ref="F199" r:id="rId27" display="https://podminky.urs.cz/item/CS_URS_2022_01/722181243"/>
    <hyperlink ref="F202" r:id="rId28" display="https://podminky.urs.cz/item/CS_URS_2022_01/722181252"/>
    <hyperlink ref="F205" r:id="rId29" display="https://podminky.urs.cz/item/CS_URS_2022_01/722220111"/>
    <hyperlink ref="F208" r:id="rId30" display="https://podminky.urs.cz/item/CS_URS_2022_01/722220112"/>
    <hyperlink ref="F211" r:id="rId31" display="https://podminky.urs.cz/item/CS_URS_2022_01/722220121"/>
    <hyperlink ref="F214" r:id="rId32" display="https://podminky.urs.cz/item/CS_URS_2022_01/722224153"/>
    <hyperlink ref="F217" r:id="rId33" display="https://podminky.urs.cz/item/CS_URS_2022_01/722232043"/>
    <hyperlink ref="F220" r:id="rId34" display="https://podminky.urs.cz/item/CS_URS_2022_01/722232044"/>
    <hyperlink ref="F223" r:id="rId35" display="https://podminky.urs.cz/item/CS_URS_2022_01/722232045"/>
    <hyperlink ref="F226" r:id="rId36" display="https://podminky.urs.cz/item/CS_URS_2022_01/722232046"/>
    <hyperlink ref="F229" r:id="rId37" display="https://podminky.urs.cz/item/CS_URS_2022_01/722232047"/>
    <hyperlink ref="F232" r:id="rId38" display="https://podminky.urs.cz/item/CS_URS_2022_01/722290234"/>
    <hyperlink ref="F235" r:id="rId39" display="https://podminky.urs.cz/item/CS_URS_2022_01/732421201"/>
    <hyperlink ref="F238" r:id="rId40" display="https://podminky.urs.cz/item/CS_URS_2022_01/734220101"/>
    <hyperlink ref="F241" r:id="rId41" display="https://podminky.urs.cz/item/CS_URS_2022_01/998722202"/>
    <hyperlink ref="F245" r:id="rId42" display="https://podminky.urs.cz/item/CS_URS_2022_01/725112022"/>
    <hyperlink ref="F250" r:id="rId43" display="https://podminky.urs.cz/item/CS_URS_2022_01/725112171"/>
    <hyperlink ref="F253" r:id="rId44" display="https://podminky.urs.cz/item/CS_URS_2022_01/725121521"/>
    <hyperlink ref="F256" r:id="rId45" display="https://podminky.urs.cz/item/CS_URS_2022_01/725211603"/>
    <hyperlink ref="F259" r:id="rId46" display="https://podminky.urs.cz/item/CS_URS_2022_01/725211604"/>
    <hyperlink ref="F264" r:id="rId47" display="https://podminky.urs.cz/item/CS_URS_2022_01/725311121"/>
    <hyperlink ref="F267" r:id="rId48" display="https://podminky.urs.cz/item/CS_URS_2022_01/725331111"/>
    <hyperlink ref="F270" r:id="rId49" display="https://podminky.urs.cz/item/CS_URS_2022_01/725813111"/>
    <hyperlink ref="F273" r:id="rId50" display="https://podminky.urs.cz/item/CS_URS_2022_01/725813112"/>
    <hyperlink ref="F280" r:id="rId51" display="https://podminky.urs.cz/item/CS_URS_2022_01/725822611"/>
    <hyperlink ref="F283" r:id="rId52" display="https://podminky.urs.cz/item/CS_URS_2022_01/725832111"/>
    <hyperlink ref="F288" r:id="rId53" display="https://podminky.urs.cz/item/CS_URS_2022_01/725861102"/>
    <hyperlink ref="F291" r:id="rId54" display="https://podminky.urs.cz/item/CS_URS_2022_01/725862103"/>
    <hyperlink ref="F294" r:id="rId55" display="https://podminky.urs.cz/item/CS_URS_2022_01/725865311"/>
    <hyperlink ref="F297" r:id="rId56" display="https://podminky.urs.cz/item/CS_URS_2022_01/725865312"/>
    <hyperlink ref="F300" r:id="rId57" display="https://podminky.urs.cz/item/CS_URS_2022_01/725865411"/>
    <hyperlink ref="F303" r:id="rId58" display="https://podminky.urs.cz/item/CS_URS_2022_01/725980123"/>
    <hyperlink ref="F308" r:id="rId59" display="https://podminky.urs.cz/item/CS_URS_2022_01/998725202"/>
    <hyperlink ref="F312" r:id="rId60" display="https://podminky.urs.cz/item/CS_URS_2022_01/726111021"/>
    <hyperlink ref="F315" r:id="rId61" display="https://podminky.urs.cz/item/CS_URS_2022_01/726111031"/>
    <hyperlink ref="F318" r:id="rId62" display="https://podminky.urs.cz/item/CS_URS_2022_01/726191001"/>
    <hyperlink ref="F321" r:id="rId63" display="https://podminky.urs.cz/item/CS_URS_2022_01/726191002"/>
    <hyperlink ref="F324" r:id="rId64" display="https://podminky.urs.cz/item/CS_URS_2022_01/998726212"/>
    <hyperlink ref="F329" r:id="rId65" display="https://podminky.urs.cz/item/CS_URS_2022_01/013254000"/>
    <hyperlink ref="F333" r:id="rId66" display="https://podminky.urs.cz/item/CS_URS_2022_01/043103000"/>
    <hyperlink ref="F338" r:id="rId67" display="https://podminky.urs.cz/item/CS_URS_2022_01/043103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1" customFormat="1" ht="12" customHeight="1">
      <c r="B8" s="21"/>
      <c r="D8" s="144" t="s">
        <v>127</v>
      </c>
      <c r="L8" s="21"/>
    </row>
    <row r="9" hidden="1" s="2" customFormat="1" ht="16.5" customHeight="1">
      <c r="A9" s="39"/>
      <c r="B9" s="45"/>
      <c r="C9" s="39"/>
      <c r="D9" s="39"/>
      <c r="E9" s="145" t="s">
        <v>131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3892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31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27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33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35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37</v>
      </c>
      <c r="G34" s="39"/>
      <c r="H34" s="39"/>
      <c r="I34" s="156" t="s">
        <v>36</v>
      </c>
      <c r="J34" s="156" t="s">
        <v>38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39</v>
      </c>
      <c r="E35" s="144" t="s">
        <v>40</v>
      </c>
      <c r="F35" s="158">
        <f>ROUND((SUM(BE94:BE281)),  2)</f>
        <v>0</v>
      </c>
      <c r="G35" s="39"/>
      <c r="H35" s="39"/>
      <c r="I35" s="159">
        <v>0.20999999999999999</v>
      </c>
      <c r="J35" s="158">
        <f>ROUND(((SUM(BE94:BE281))*I35),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41</v>
      </c>
      <c r="F36" s="158">
        <f>ROUND((SUM(BF94:BF281)),  2)</f>
        <v>0</v>
      </c>
      <c r="G36" s="39"/>
      <c r="H36" s="39"/>
      <c r="I36" s="159">
        <v>0.14999999999999999</v>
      </c>
      <c r="J36" s="158">
        <f>ROUND(((SUM(BF94:BF281))*I36),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42</v>
      </c>
      <c r="F37" s="158">
        <f>ROUND((SUM(BG94:BG281)),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43</v>
      </c>
      <c r="F38" s="158">
        <f>ROUND((SUM(BH94:BH281)),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44</v>
      </c>
      <c r="F39" s="158">
        <f>ROUND((SUM(BI94:BI281)),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RZP_revize_R01_Stavebni upravy objektu c.p. 1800-27, ul. Na Nivach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D.1.4.2 - Ústřední vytápění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189</v>
      </c>
      <c r="D61" s="173"/>
      <c r="E61" s="173"/>
      <c r="F61" s="173"/>
      <c r="G61" s="173"/>
      <c r="H61" s="173"/>
      <c r="I61" s="173"/>
      <c r="J61" s="174" t="s">
        <v>190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67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191</v>
      </c>
    </row>
    <row r="64" s="9" customFormat="1" ht="24.96" customHeight="1">
      <c r="A64" s="9"/>
      <c r="B64" s="176"/>
      <c r="C64" s="177"/>
      <c r="D64" s="178" t="s">
        <v>3635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3636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3893</v>
      </c>
      <c r="E66" s="184"/>
      <c r="F66" s="184"/>
      <c r="G66" s="184"/>
      <c r="H66" s="184"/>
      <c r="I66" s="184"/>
      <c r="J66" s="185">
        <f>J120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3894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3895</v>
      </c>
      <c r="E68" s="184"/>
      <c r="F68" s="184"/>
      <c r="G68" s="184"/>
      <c r="H68" s="184"/>
      <c r="I68" s="184"/>
      <c r="J68" s="185">
        <f>J161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3896</v>
      </c>
      <c r="E69" s="184"/>
      <c r="F69" s="184"/>
      <c r="G69" s="184"/>
      <c r="H69" s="184"/>
      <c r="I69" s="184"/>
      <c r="J69" s="185">
        <f>J180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3640</v>
      </c>
      <c r="E70" s="179"/>
      <c r="F70" s="179"/>
      <c r="G70" s="179"/>
      <c r="H70" s="179"/>
      <c r="I70" s="179"/>
      <c r="J70" s="180">
        <f>J268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6"/>
      <c r="D71" s="183" t="s">
        <v>3641</v>
      </c>
      <c r="E71" s="184"/>
      <c r="F71" s="184"/>
      <c r="G71" s="184"/>
      <c r="H71" s="184"/>
      <c r="I71" s="184"/>
      <c r="J71" s="185">
        <f>J269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3642</v>
      </c>
      <c r="E72" s="184"/>
      <c r="F72" s="184"/>
      <c r="G72" s="184"/>
      <c r="H72" s="184"/>
      <c r="I72" s="184"/>
      <c r="J72" s="185">
        <f>J273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223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41"/>
      <c r="D82" s="41"/>
      <c r="E82" s="171" t="str">
        <f>E7</f>
        <v>RZP_revize_R01_Stavebni upravy objektu c.p. 1800-27, ul. Na Nivach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127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131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135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D.1.4.2 - Ústřední vytápění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6. 6. 2022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30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IF(E20="","",E20)</f>
        <v>Vyplň údaj</v>
      </c>
      <c r="G91" s="41"/>
      <c r="H91" s="41"/>
      <c r="I91" s="33" t="s">
        <v>31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224</v>
      </c>
      <c r="D93" s="190" t="s">
        <v>54</v>
      </c>
      <c r="E93" s="190" t="s">
        <v>50</v>
      </c>
      <c r="F93" s="190" t="s">
        <v>51</v>
      </c>
      <c r="G93" s="190" t="s">
        <v>225</v>
      </c>
      <c r="H93" s="190" t="s">
        <v>226</v>
      </c>
      <c r="I93" s="190" t="s">
        <v>227</v>
      </c>
      <c r="J93" s="190" t="s">
        <v>190</v>
      </c>
      <c r="K93" s="191" t="s">
        <v>228</v>
      </c>
      <c r="L93" s="192"/>
      <c r="M93" s="93" t="s">
        <v>19</v>
      </c>
      <c r="N93" s="94" t="s">
        <v>39</v>
      </c>
      <c r="O93" s="94" t="s">
        <v>229</v>
      </c>
      <c r="P93" s="94" t="s">
        <v>230</v>
      </c>
      <c r="Q93" s="94" t="s">
        <v>231</v>
      </c>
      <c r="R93" s="94" t="s">
        <v>232</v>
      </c>
      <c r="S93" s="94" t="s">
        <v>233</v>
      </c>
      <c r="T93" s="95" t="s">
        <v>234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235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P95+P268</f>
        <v>0</v>
      </c>
      <c r="Q94" s="97"/>
      <c r="R94" s="195">
        <f>R95+R268</f>
        <v>0</v>
      </c>
      <c r="S94" s="97"/>
      <c r="T94" s="196">
        <f>T95+T268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68</v>
      </c>
      <c r="AU94" s="18" t="s">
        <v>191</v>
      </c>
      <c r="BK94" s="197">
        <f>BK95+BK268</f>
        <v>0</v>
      </c>
    </row>
    <row r="95" s="12" customFormat="1" ht="25.92" customHeight="1">
      <c r="A95" s="12"/>
      <c r="B95" s="198"/>
      <c r="C95" s="199"/>
      <c r="D95" s="200" t="s">
        <v>68</v>
      </c>
      <c r="E95" s="201" t="s">
        <v>1627</v>
      </c>
      <c r="F95" s="201" t="s">
        <v>3657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P96+P120+P127+P161+P180</f>
        <v>0</v>
      </c>
      <c r="Q95" s="206"/>
      <c r="R95" s="207">
        <f>R96+R120+R127+R161+R180</f>
        <v>0</v>
      </c>
      <c r="S95" s="206"/>
      <c r="T95" s="208">
        <f>T96+T120+T127+T161+T180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78</v>
      </c>
      <c r="AT95" s="210" t="s">
        <v>68</v>
      </c>
      <c r="AU95" s="210" t="s">
        <v>69</v>
      </c>
      <c r="AY95" s="209" t="s">
        <v>238</v>
      </c>
      <c r="BK95" s="211">
        <f>BK96+BK120+BK127+BK161+BK180</f>
        <v>0</v>
      </c>
    </row>
    <row r="96" s="12" customFormat="1" ht="22.8" customHeight="1">
      <c r="A96" s="12"/>
      <c r="B96" s="198"/>
      <c r="C96" s="199"/>
      <c r="D96" s="200" t="s">
        <v>68</v>
      </c>
      <c r="E96" s="212" t="s">
        <v>1814</v>
      </c>
      <c r="F96" s="212" t="s">
        <v>3658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SUM(P97:P119)</f>
        <v>0</v>
      </c>
      <c r="Q96" s="206"/>
      <c r="R96" s="207">
        <f>SUM(R97:R119)</f>
        <v>0</v>
      </c>
      <c r="S96" s="206"/>
      <c r="T96" s="208">
        <f>SUM(T97:T119)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78</v>
      </c>
      <c r="AT96" s="210" t="s">
        <v>68</v>
      </c>
      <c r="AU96" s="210" t="s">
        <v>76</v>
      </c>
      <c r="AY96" s="209" t="s">
        <v>238</v>
      </c>
      <c r="BK96" s="211">
        <f>SUM(BK97:BK119)</f>
        <v>0</v>
      </c>
    </row>
    <row r="97" s="2" customFormat="1" ht="33" customHeight="1">
      <c r="A97" s="39"/>
      <c r="B97" s="40"/>
      <c r="C97" s="214" t="s">
        <v>76</v>
      </c>
      <c r="D97" s="214" t="s">
        <v>240</v>
      </c>
      <c r="E97" s="215" t="s">
        <v>3897</v>
      </c>
      <c r="F97" s="216" t="s">
        <v>3898</v>
      </c>
      <c r="G97" s="217" t="s">
        <v>107</v>
      </c>
      <c r="H97" s="218">
        <v>531</v>
      </c>
      <c r="I97" s="219"/>
      <c r="J97" s="220">
        <f>ROUND(I97*H97,2)</f>
        <v>0</v>
      </c>
      <c r="K97" s="216" t="s">
        <v>243</v>
      </c>
      <c r="L97" s="45"/>
      <c r="M97" s="221" t="s">
        <v>19</v>
      </c>
      <c r="N97" s="222" t="s">
        <v>40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295</v>
      </c>
      <c r="AT97" s="225" t="s">
        <v>240</v>
      </c>
      <c r="AU97" s="225" t="s">
        <v>78</v>
      </c>
      <c r="AY97" s="18" t="s">
        <v>238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76</v>
      </c>
      <c r="BK97" s="226">
        <f>ROUND(I97*H97,2)</f>
        <v>0</v>
      </c>
      <c r="BL97" s="18" t="s">
        <v>295</v>
      </c>
      <c r="BM97" s="225" t="s">
        <v>78</v>
      </c>
    </row>
    <row r="98" s="2" customFormat="1">
      <c r="A98" s="39"/>
      <c r="B98" s="40"/>
      <c r="C98" s="41"/>
      <c r="D98" s="227" t="s">
        <v>245</v>
      </c>
      <c r="E98" s="41"/>
      <c r="F98" s="228" t="s">
        <v>3898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245</v>
      </c>
      <c r="AU98" s="18" t="s">
        <v>78</v>
      </c>
    </row>
    <row r="99" s="2" customFormat="1">
      <c r="A99" s="39"/>
      <c r="B99" s="40"/>
      <c r="C99" s="41"/>
      <c r="D99" s="232" t="s">
        <v>246</v>
      </c>
      <c r="E99" s="41"/>
      <c r="F99" s="233" t="s">
        <v>3899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246</v>
      </c>
      <c r="AU99" s="18" t="s">
        <v>78</v>
      </c>
    </row>
    <row r="100" s="2" customFormat="1" ht="16.5" customHeight="1">
      <c r="A100" s="39"/>
      <c r="B100" s="40"/>
      <c r="C100" s="277" t="s">
        <v>78</v>
      </c>
      <c r="D100" s="277" t="s">
        <v>425</v>
      </c>
      <c r="E100" s="278" t="s">
        <v>3900</v>
      </c>
      <c r="F100" s="279" t="s">
        <v>3901</v>
      </c>
      <c r="G100" s="280" t="s">
        <v>107</v>
      </c>
      <c r="H100" s="281">
        <v>442</v>
      </c>
      <c r="I100" s="282"/>
      <c r="J100" s="283">
        <f>ROUND(I100*H100,2)</f>
        <v>0</v>
      </c>
      <c r="K100" s="279" t="s">
        <v>581</v>
      </c>
      <c r="L100" s="284"/>
      <c r="M100" s="285" t="s">
        <v>19</v>
      </c>
      <c r="N100" s="286" t="s">
        <v>40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371</v>
      </c>
      <c r="AT100" s="225" t="s">
        <v>425</v>
      </c>
      <c r="AU100" s="225" t="s">
        <v>78</v>
      </c>
      <c r="AY100" s="18" t="s">
        <v>238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76</v>
      </c>
      <c r="BK100" s="226">
        <f>ROUND(I100*H100,2)</f>
        <v>0</v>
      </c>
      <c r="BL100" s="18" t="s">
        <v>295</v>
      </c>
      <c r="BM100" s="225" t="s">
        <v>244</v>
      </c>
    </row>
    <row r="101" s="2" customFormat="1">
      <c r="A101" s="39"/>
      <c r="B101" s="40"/>
      <c r="C101" s="41"/>
      <c r="D101" s="227" t="s">
        <v>245</v>
      </c>
      <c r="E101" s="41"/>
      <c r="F101" s="228" t="s">
        <v>3901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245</v>
      </c>
      <c r="AU101" s="18" t="s">
        <v>78</v>
      </c>
    </row>
    <row r="102" s="2" customFormat="1" ht="16.5" customHeight="1">
      <c r="A102" s="39"/>
      <c r="B102" s="40"/>
      <c r="C102" s="277" t="s">
        <v>109</v>
      </c>
      <c r="D102" s="277" t="s">
        <v>425</v>
      </c>
      <c r="E102" s="278" t="s">
        <v>3902</v>
      </c>
      <c r="F102" s="279" t="s">
        <v>3903</v>
      </c>
      <c r="G102" s="280" t="s">
        <v>107</v>
      </c>
      <c r="H102" s="281">
        <v>48</v>
      </c>
      <c r="I102" s="282"/>
      <c r="J102" s="283">
        <f>ROUND(I102*H102,2)</f>
        <v>0</v>
      </c>
      <c r="K102" s="279" t="s">
        <v>581</v>
      </c>
      <c r="L102" s="284"/>
      <c r="M102" s="285" t="s">
        <v>19</v>
      </c>
      <c r="N102" s="286" t="s">
        <v>40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371</v>
      </c>
      <c r="AT102" s="225" t="s">
        <v>425</v>
      </c>
      <c r="AU102" s="225" t="s">
        <v>78</v>
      </c>
      <c r="AY102" s="18" t="s">
        <v>238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76</v>
      </c>
      <c r="BK102" s="226">
        <f>ROUND(I102*H102,2)</f>
        <v>0</v>
      </c>
      <c r="BL102" s="18" t="s">
        <v>295</v>
      </c>
      <c r="BM102" s="225" t="s">
        <v>260</v>
      </c>
    </row>
    <row r="103" s="2" customFormat="1">
      <c r="A103" s="39"/>
      <c r="B103" s="40"/>
      <c r="C103" s="41"/>
      <c r="D103" s="227" t="s">
        <v>245</v>
      </c>
      <c r="E103" s="41"/>
      <c r="F103" s="228" t="s">
        <v>3903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245</v>
      </c>
      <c r="AU103" s="18" t="s">
        <v>78</v>
      </c>
    </row>
    <row r="104" s="2" customFormat="1" ht="16.5" customHeight="1">
      <c r="A104" s="39"/>
      <c r="B104" s="40"/>
      <c r="C104" s="277" t="s">
        <v>244</v>
      </c>
      <c r="D104" s="277" t="s">
        <v>425</v>
      </c>
      <c r="E104" s="278" t="s">
        <v>3904</v>
      </c>
      <c r="F104" s="279" t="s">
        <v>3905</v>
      </c>
      <c r="G104" s="280" t="s">
        <v>107</v>
      </c>
      <c r="H104" s="281">
        <v>32</v>
      </c>
      <c r="I104" s="282"/>
      <c r="J104" s="283">
        <f>ROUND(I104*H104,2)</f>
        <v>0</v>
      </c>
      <c r="K104" s="279" t="s">
        <v>581</v>
      </c>
      <c r="L104" s="284"/>
      <c r="M104" s="285" t="s">
        <v>19</v>
      </c>
      <c r="N104" s="286" t="s">
        <v>40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371</v>
      </c>
      <c r="AT104" s="225" t="s">
        <v>425</v>
      </c>
      <c r="AU104" s="225" t="s">
        <v>78</v>
      </c>
      <c r="AY104" s="18" t="s">
        <v>238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76</v>
      </c>
      <c r="BK104" s="226">
        <f>ROUND(I104*H104,2)</f>
        <v>0</v>
      </c>
      <c r="BL104" s="18" t="s">
        <v>295</v>
      </c>
      <c r="BM104" s="225" t="s">
        <v>267</v>
      </c>
    </row>
    <row r="105" s="2" customFormat="1">
      <c r="A105" s="39"/>
      <c r="B105" s="40"/>
      <c r="C105" s="41"/>
      <c r="D105" s="227" t="s">
        <v>245</v>
      </c>
      <c r="E105" s="41"/>
      <c r="F105" s="228" t="s">
        <v>3905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245</v>
      </c>
      <c r="AU105" s="18" t="s">
        <v>78</v>
      </c>
    </row>
    <row r="106" s="2" customFormat="1" ht="16.5" customHeight="1">
      <c r="A106" s="39"/>
      <c r="B106" s="40"/>
      <c r="C106" s="277" t="s">
        <v>273</v>
      </c>
      <c r="D106" s="277" t="s">
        <v>425</v>
      </c>
      <c r="E106" s="278" t="s">
        <v>3906</v>
      </c>
      <c r="F106" s="279" t="s">
        <v>3907</v>
      </c>
      <c r="G106" s="280" t="s">
        <v>107</v>
      </c>
      <c r="H106" s="281">
        <v>9</v>
      </c>
      <c r="I106" s="282"/>
      <c r="J106" s="283">
        <f>ROUND(I106*H106,2)</f>
        <v>0</v>
      </c>
      <c r="K106" s="279" t="s">
        <v>581</v>
      </c>
      <c r="L106" s="284"/>
      <c r="M106" s="285" t="s">
        <v>19</v>
      </c>
      <c r="N106" s="286" t="s">
        <v>40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371</v>
      </c>
      <c r="AT106" s="225" t="s">
        <v>425</v>
      </c>
      <c r="AU106" s="225" t="s">
        <v>78</v>
      </c>
      <c r="AY106" s="18" t="s">
        <v>238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76</v>
      </c>
      <c r="BK106" s="226">
        <f>ROUND(I106*H106,2)</f>
        <v>0</v>
      </c>
      <c r="BL106" s="18" t="s">
        <v>295</v>
      </c>
      <c r="BM106" s="225" t="s">
        <v>276</v>
      </c>
    </row>
    <row r="107" s="2" customFormat="1">
      <c r="A107" s="39"/>
      <c r="B107" s="40"/>
      <c r="C107" s="41"/>
      <c r="D107" s="227" t="s">
        <v>245</v>
      </c>
      <c r="E107" s="41"/>
      <c r="F107" s="228" t="s">
        <v>3907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245</v>
      </c>
      <c r="AU107" s="18" t="s">
        <v>78</v>
      </c>
    </row>
    <row r="108" s="2" customFormat="1" ht="33" customHeight="1">
      <c r="A108" s="39"/>
      <c r="B108" s="40"/>
      <c r="C108" s="214" t="s">
        <v>260</v>
      </c>
      <c r="D108" s="214" t="s">
        <v>240</v>
      </c>
      <c r="E108" s="215" t="s">
        <v>3659</v>
      </c>
      <c r="F108" s="216" t="s">
        <v>3660</v>
      </c>
      <c r="G108" s="217" t="s">
        <v>107</v>
      </c>
      <c r="H108" s="218">
        <v>80</v>
      </c>
      <c r="I108" s="219"/>
      <c r="J108" s="220">
        <f>ROUND(I108*H108,2)</f>
        <v>0</v>
      </c>
      <c r="K108" s="216" t="s">
        <v>243</v>
      </c>
      <c r="L108" s="45"/>
      <c r="M108" s="221" t="s">
        <v>19</v>
      </c>
      <c r="N108" s="222" t="s">
        <v>40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295</v>
      </c>
      <c r="AT108" s="225" t="s">
        <v>240</v>
      </c>
      <c r="AU108" s="225" t="s">
        <v>78</v>
      </c>
      <c r="AY108" s="18" t="s">
        <v>238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76</v>
      </c>
      <c r="BK108" s="226">
        <f>ROUND(I108*H108,2)</f>
        <v>0</v>
      </c>
      <c r="BL108" s="18" t="s">
        <v>295</v>
      </c>
      <c r="BM108" s="225" t="s">
        <v>184</v>
      </c>
    </row>
    <row r="109" s="2" customFormat="1">
      <c r="A109" s="39"/>
      <c r="B109" s="40"/>
      <c r="C109" s="41"/>
      <c r="D109" s="227" t="s">
        <v>245</v>
      </c>
      <c r="E109" s="41"/>
      <c r="F109" s="228" t="s">
        <v>3660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245</v>
      </c>
      <c r="AU109" s="18" t="s">
        <v>78</v>
      </c>
    </row>
    <row r="110" s="2" customFormat="1">
      <c r="A110" s="39"/>
      <c r="B110" s="40"/>
      <c r="C110" s="41"/>
      <c r="D110" s="232" t="s">
        <v>246</v>
      </c>
      <c r="E110" s="41"/>
      <c r="F110" s="233" t="s">
        <v>3661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246</v>
      </c>
      <c r="AU110" s="18" t="s">
        <v>78</v>
      </c>
    </row>
    <row r="111" s="2" customFormat="1" ht="24.15" customHeight="1">
      <c r="A111" s="39"/>
      <c r="B111" s="40"/>
      <c r="C111" s="277" t="s">
        <v>286</v>
      </c>
      <c r="D111" s="277" t="s">
        <v>425</v>
      </c>
      <c r="E111" s="278" t="s">
        <v>3908</v>
      </c>
      <c r="F111" s="279" t="s">
        <v>3909</v>
      </c>
      <c r="G111" s="280" t="s">
        <v>107</v>
      </c>
      <c r="H111" s="281">
        <v>8</v>
      </c>
      <c r="I111" s="282"/>
      <c r="J111" s="283">
        <f>ROUND(I111*H111,2)</f>
        <v>0</v>
      </c>
      <c r="K111" s="279" t="s">
        <v>581</v>
      </c>
      <c r="L111" s="284"/>
      <c r="M111" s="285" t="s">
        <v>19</v>
      </c>
      <c r="N111" s="286" t="s">
        <v>40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371</v>
      </c>
      <c r="AT111" s="225" t="s">
        <v>425</v>
      </c>
      <c r="AU111" s="225" t="s">
        <v>78</v>
      </c>
      <c r="AY111" s="18" t="s">
        <v>238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76</v>
      </c>
      <c r="BK111" s="226">
        <f>ROUND(I111*H111,2)</f>
        <v>0</v>
      </c>
      <c r="BL111" s="18" t="s">
        <v>295</v>
      </c>
      <c r="BM111" s="225" t="s">
        <v>289</v>
      </c>
    </row>
    <row r="112" s="2" customFormat="1">
      <c r="A112" s="39"/>
      <c r="B112" s="40"/>
      <c r="C112" s="41"/>
      <c r="D112" s="227" t="s">
        <v>245</v>
      </c>
      <c r="E112" s="41"/>
      <c r="F112" s="228" t="s">
        <v>3909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245</v>
      </c>
      <c r="AU112" s="18" t="s">
        <v>78</v>
      </c>
    </row>
    <row r="113" s="2" customFormat="1" ht="24.15" customHeight="1">
      <c r="A113" s="39"/>
      <c r="B113" s="40"/>
      <c r="C113" s="277" t="s">
        <v>267</v>
      </c>
      <c r="D113" s="277" t="s">
        <v>425</v>
      </c>
      <c r="E113" s="278" t="s">
        <v>3910</v>
      </c>
      <c r="F113" s="279" t="s">
        <v>3911</v>
      </c>
      <c r="G113" s="280" t="s">
        <v>107</v>
      </c>
      <c r="H113" s="281">
        <v>62</v>
      </c>
      <c r="I113" s="282"/>
      <c r="J113" s="283">
        <f>ROUND(I113*H113,2)</f>
        <v>0</v>
      </c>
      <c r="K113" s="279" t="s">
        <v>581</v>
      </c>
      <c r="L113" s="284"/>
      <c r="M113" s="285" t="s">
        <v>19</v>
      </c>
      <c r="N113" s="286" t="s">
        <v>40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371</v>
      </c>
      <c r="AT113" s="225" t="s">
        <v>425</v>
      </c>
      <c r="AU113" s="225" t="s">
        <v>78</v>
      </c>
      <c r="AY113" s="18" t="s">
        <v>238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76</v>
      </c>
      <c r="BK113" s="226">
        <f>ROUND(I113*H113,2)</f>
        <v>0</v>
      </c>
      <c r="BL113" s="18" t="s">
        <v>295</v>
      </c>
      <c r="BM113" s="225" t="s">
        <v>295</v>
      </c>
    </row>
    <row r="114" s="2" customFormat="1">
      <c r="A114" s="39"/>
      <c r="B114" s="40"/>
      <c r="C114" s="41"/>
      <c r="D114" s="227" t="s">
        <v>245</v>
      </c>
      <c r="E114" s="41"/>
      <c r="F114" s="228" t="s">
        <v>3911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245</v>
      </c>
      <c r="AU114" s="18" t="s">
        <v>78</v>
      </c>
    </row>
    <row r="115" s="2" customFormat="1" ht="24.15" customHeight="1">
      <c r="A115" s="39"/>
      <c r="B115" s="40"/>
      <c r="C115" s="277" t="s">
        <v>299</v>
      </c>
      <c r="D115" s="277" t="s">
        <v>425</v>
      </c>
      <c r="E115" s="278" t="s">
        <v>3912</v>
      </c>
      <c r="F115" s="279" t="s">
        <v>3913</v>
      </c>
      <c r="G115" s="280" t="s">
        <v>107</v>
      </c>
      <c r="H115" s="281">
        <v>10</v>
      </c>
      <c r="I115" s="282"/>
      <c r="J115" s="283">
        <f>ROUND(I115*H115,2)</f>
        <v>0</v>
      </c>
      <c r="K115" s="279" t="s">
        <v>581</v>
      </c>
      <c r="L115" s="284"/>
      <c r="M115" s="285" t="s">
        <v>19</v>
      </c>
      <c r="N115" s="286" t="s">
        <v>40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371</v>
      </c>
      <c r="AT115" s="225" t="s">
        <v>425</v>
      </c>
      <c r="AU115" s="225" t="s">
        <v>78</v>
      </c>
      <c r="AY115" s="18" t="s">
        <v>238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76</v>
      </c>
      <c r="BK115" s="226">
        <f>ROUND(I115*H115,2)</f>
        <v>0</v>
      </c>
      <c r="BL115" s="18" t="s">
        <v>295</v>
      </c>
      <c r="BM115" s="225" t="s">
        <v>302</v>
      </c>
    </row>
    <row r="116" s="2" customFormat="1">
      <c r="A116" s="39"/>
      <c r="B116" s="40"/>
      <c r="C116" s="41"/>
      <c r="D116" s="227" t="s">
        <v>245</v>
      </c>
      <c r="E116" s="41"/>
      <c r="F116" s="228" t="s">
        <v>3913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245</v>
      </c>
      <c r="AU116" s="18" t="s">
        <v>78</v>
      </c>
    </row>
    <row r="117" s="2" customFormat="1" ht="24.15" customHeight="1">
      <c r="A117" s="39"/>
      <c r="B117" s="40"/>
      <c r="C117" s="214" t="s">
        <v>276</v>
      </c>
      <c r="D117" s="214" t="s">
        <v>240</v>
      </c>
      <c r="E117" s="215" t="s">
        <v>3668</v>
      </c>
      <c r="F117" s="216" t="s">
        <v>3669</v>
      </c>
      <c r="G117" s="217" t="s">
        <v>3670</v>
      </c>
      <c r="H117" s="291"/>
      <c r="I117" s="219"/>
      <c r="J117" s="220">
        <f>ROUND(I117*H117,2)</f>
        <v>0</v>
      </c>
      <c r="K117" s="216" t="s">
        <v>243</v>
      </c>
      <c r="L117" s="45"/>
      <c r="M117" s="221" t="s">
        <v>19</v>
      </c>
      <c r="N117" s="222" t="s">
        <v>40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295</v>
      </c>
      <c r="AT117" s="225" t="s">
        <v>240</v>
      </c>
      <c r="AU117" s="225" t="s">
        <v>78</v>
      </c>
      <c r="AY117" s="18" t="s">
        <v>238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76</v>
      </c>
      <c r="BK117" s="226">
        <f>ROUND(I117*H117,2)</f>
        <v>0</v>
      </c>
      <c r="BL117" s="18" t="s">
        <v>295</v>
      </c>
      <c r="BM117" s="225" t="s">
        <v>309</v>
      </c>
    </row>
    <row r="118" s="2" customFormat="1">
      <c r="A118" s="39"/>
      <c r="B118" s="40"/>
      <c r="C118" s="41"/>
      <c r="D118" s="227" t="s">
        <v>245</v>
      </c>
      <c r="E118" s="41"/>
      <c r="F118" s="228" t="s">
        <v>3669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245</v>
      </c>
      <c r="AU118" s="18" t="s">
        <v>78</v>
      </c>
    </row>
    <row r="119" s="2" customFormat="1">
      <c r="A119" s="39"/>
      <c r="B119" s="40"/>
      <c r="C119" s="41"/>
      <c r="D119" s="232" t="s">
        <v>246</v>
      </c>
      <c r="E119" s="41"/>
      <c r="F119" s="233" t="s">
        <v>3671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246</v>
      </c>
      <c r="AU119" s="18" t="s">
        <v>78</v>
      </c>
    </row>
    <row r="120" s="12" customFormat="1" ht="22.8" customHeight="1">
      <c r="A120" s="12"/>
      <c r="B120" s="198"/>
      <c r="C120" s="199"/>
      <c r="D120" s="200" t="s">
        <v>68</v>
      </c>
      <c r="E120" s="212" t="s">
        <v>3914</v>
      </c>
      <c r="F120" s="212" t="s">
        <v>3915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78</v>
      </c>
      <c r="AT120" s="210" t="s">
        <v>68</v>
      </c>
      <c r="AU120" s="210" t="s">
        <v>76</v>
      </c>
      <c r="AY120" s="209" t="s">
        <v>238</v>
      </c>
      <c r="BK120" s="211">
        <f>SUM(BK121:BK126)</f>
        <v>0</v>
      </c>
    </row>
    <row r="121" s="2" customFormat="1" ht="16.5" customHeight="1">
      <c r="A121" s="39"/>
      <c r="B121" s="40"/>
      <c r="C121" s="214" t="s">
        <v>316</v>
      </c>
      <c r="D121" s="214" t="s">
        <v>240</v>
      </c>
      <c r="E121" s="215" t="s">
        <v>3916</v>
      </c>
      <c r="F121" s="216" t="s">
        <v>3917</v>
      </c>
      <c r="G121" s="217" t="s">
        <v>1933</v>
      </c>
      <c r="H121" s="218">
        <v>1</v>
      </c>
      <c r="I121" s="219"/>
      <c r="J121" s="220">
        <f>ROUND(I121*H121,2)</f>
        <v>0</v>
      </c>
      <c r="K121" s="216" t="s">
        <v>243</v>
      </c>
      <c r="L121" s="45"/>
      <c r="M121" s="221" t="s">
        <v>19</v>
      </c>
      <c r="N121" s="222" t="s">
        <v>40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295</v>
      </c>
      <c r="AT121" s="225" t="s">
        <v>240</v>
      </c>
      <c r="AU121" s="225" t="s">
        <v>78</v>
      </c>
      <c r="AY121" s="18" t="s">
        <v>238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76</v>
      </c>
      <c r="BK121" s="226">
        <f>ROUND(I121*H121,2)</f>
        <v>0</v>
      </c>
      <c r="BL121" s="18" t="s">
        <v>295</v>
      </c>
      <c r="BM121" s="225" t="s">
        <v>330</v>
      </c>
    </row>
    <row r="122" s="2" customFormat="1">
      <c r="A122" s="39"/>
      <c r="B122" s="40"/>
      <c r="C122" s="41"/>
      <c r="D122" s="227" t="s">
        <v>245</v>
      </c>
      <c r="E122" s="41"/>
      <c r="F122" s="228" t="s">
        <v>3917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245</v>
      </c>
      <c r="AU122" s="18" t="s">
        <v>78</v>
      </c>
    </row>
    <row r="123" s="2" customFormat="1">
      <c r="A123" s="39"/>
      <c r="B123" s="40"/>
      <c r="C123" s="41"/>
      <c r="D123" s="232" t="s">
        <v>246</v>
      </c>
      <c r="E123" s="41"/>
      <c r="F123" s="233" t="s">
        <v>3918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246</v>
      </c>
      <c r="AU123" s="18" t="s">
        <v>78</v>
      </c>
    </row>
    <row r="124" s="2" customFormat="1" ht="24.15" customHeight="1">
      <c r="A124" s="39"/>
      <c r="B124" s="40"/>
      <c r="C124" s="214" t="s">
        <v>184</v>
      </c>
      <c r="D124" s="214" t="s">
        <v>240</v>
      </c>
      <c r="E124" s="215" t="s">
        <v>3919</v>
      </c>
      <c r="F124" s="216" t="s">
        <v>3920</v>
      </c>
      <c r="G124" s="217" t="s">
        <v>3670</v>
      </c>
      <c r="H124" s="291"/>
      <c r="I124" s="219"/>
      <c r="J124" s="220">
        <f>ROUND(I124*H124,2)</f>
        <v>0</v>
      </c>
      <c r="K124" s="216" t="s">
        <v>243</v>
      </c>
      <c r="L124" s="45"/>
      <c r="M124" s="221" t="s">
        <v>19</v>
      </c>
      <c r="N124" s="222" t="s">
        <v>40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295</v>
      </c>
      <c r="AT124" s="225" t="s">
        <v>240</v>
      </c>
      <c r="AU124" s="225" t="s">
        <v>78</v>
      </c>
      <c r="AY124" s="18" t="s">
        <v>238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76</v>
      </c>
      <c r="BK124" s="226">
        <f>ROUND(I124*H124,2)</f>
        <v>0</v>
      </c>
      <c r="BL124" s="18" t="s">
        <v>295</v>
      </c>
      <c r="BM124" s="225" t="s">
        <v>339</v>
      </c>
    </row>
    <row r="125" s="2" customFormat="1">
      <c r="A125" s="39"/>
      <c r="B125" s="40"/>
      <c r="C125" s="41"/>
      <c r="D125" s="227" t="s">
        <v>245</v>
      </c>
      <c r="E125" s="41"/>
      <c r="F125" s="228" t="s">
        <v>3920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245</v>
      </c>
      <c r="AU125" s="18" t="s">
        <v>78</v>
      </c>
    </row>
    <row r="126" s="2" customFormat="1">
      <c r="A126" s="39"/>
      <c r="B126" s="40"/>
      <c r="C126" s="41"/>
      <c r="D126" s="232" t="s">
        <v>246</v>
      </c>
      <c r="E126" s="41"/>
      <c r="F126" s="233" t="s">
        <v>3921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246</v>
      </c>
      <c r="AU126" s="18" t="s">
        <v>78</v>
      </c>
    </row>
    <row r="127" s="12" customFormat="1" ht="22.8" customHeight="1">
      <c r="A127" s="12"/>
      <c r="B127" s="198"/>
      <c r="C127" s="199"/>
      <c r="D127" s="200" t="s">
        <v>68</v>
      </c>
      <c r="E127" s="212" t="s">
        <v>3922</v>
      </c>
      <c r="F127" s="212" t="s">
        <v>3923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SUM(P128:P160)</f>
        <v>0</v>
      </c>
      <c r="Q127" s="206"/>
      <c r="R127" s="207">
        <f>SUM(R128:R160)</f>
        <v>0</v>
      </c>
      <c r="S127" s="206"/>
      <c r="T127" s="208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78</v>
      </c>
      <c r="AT127" s="210" t="s">
        <v>68</v>
      </c>
      <c r="AU127" s="210" t="s">
        <v>76</v>
      </c>
      <c r="AY127" s="209" t="s">
        <v>238</v>
      </c>
      <c r="BK127" s="211">
        <f>SUM(BK128:BK160)</f>
        <v>0</v>
      </c>
    </row>
    <row r="128" s="2" customFormat="1" ht="21.75" customHeight="1">
      <c r="A128" s="39"/>
      <c r="B128" s="40"/>
      <c r="C128" s="214" t="s">
        <v>336</v>
      </c>
      <c r="D128" s="214" t="s">
        <v>240</v>
      </c>
      <c r="E128" s="215" t="s">
        <v>3924</v>
      </c>
      <c r="F128" s="216" t="s">
        <v>3925</v>
      </c>
      <c r="G128" s="217" t="s">
        <v>107</v>
      </c>
      <c r="H128" s="218">
        <v>8</v>
      </c>
      <c r="I128" s="219"/>
      <c r="J128" s="220">
        <f>ROUND(I128*H128,2)</f>
        <v>0</v>
      </c>
      <c r="K128" s="216" t="s">
        <v>243</v>
      </c>
      <c r="L128" s="45"/>
      <c r="M128" s="221" t="s">
        <v>19</v>
      </c>
      <c r="N128" s="222" t="s">
        <v>40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295</v>
      </c>
      <c r="AT128" s="225" t="s">
        <v>240</v>
      </c>
      <c r="AU128" s="225" t="s">
        <v>78</v>
      </c>
      <c r="AY128" s="18" t="s">
        <v>238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76</v>
      </c>
      <c r="BK128" s="226">
        <f>ROUND(I128*H128,2)</f>
        <v>0</v>
      </c>
      <c r="BL128" s="18" t="s">
        <v>295</v>
      </c>
      <c r="BM128" s="225" t="s">
        <v>351</v>
      </c>
    </row>
    <row r="129" s="2" customFormat="1">
      <c r="A129" s="39"/>
      <c r="B129" s="40"/>
      <c r="C129" s="41"/>
      <c r="D129" s="227" t="s">
        <v>245</v>
      </c>
      <c r="E129" s="41"/>
      <c r="F129" s="228" t="s">
        <v>3925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245</v>
      </c>
      <c r="AU129" s="18" t="s">
        <v>78</v>
      </c>
    </row>
    <row r="130" s="2" customFormat="1">
      <c r="A130" s="39"/>
      <c r="B130" s="40"/>
      <c r="C130" s="41"/>
      <c r="D130" s="232" t="s">
        <v>246</v>
      </c>
      <c r="E130" s="41"/>
      <c r="F130" s="233" t="s">
        <v>3926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246</v>
      </c>
      <c r="AU130" s="18" t="s">
        <v>78</v>
      </c>
    </row>
    <row r="131" s="2" customFormat="1" ht="21.75" customHeight="1">
      <c r="A131" s="39"/>
      <c r="B131" s="40"/>
      <c r="C131" s="214" t="s">
        <v>289</v>
      </c>
      <c r="D131" s="214" t="s">
        <v>240</v>
      </c>
      <c r="E131" s="215" t="s">
        <v>3927</v>
      </c>
      <c r="F131" s="216" t="s">
        <v>3928</v>
      </c>
      <c r="G131" s="217" t="s">
        <v>107</v>
      </c>
      <c r="H131" s="218">
        <v>10</v>
      </c>
      <c r="I131" s="219"/>
      <c r="J131" s="220">
        <f>ROUND(I131*H131,2)</f>
        <v>0</v>
      </c>
      <c r="K131" s="216" t="s">
        <v>243</v>
      </c>
      <c r="L131" s="45"/>
      <c r="M131" s="221" t="s">
        <v>19</v>
      </c>
      <c r="N131" s="222" t="s">
        <v>40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295</v>
      </c>
      <c r="AT131" s="225" t="s">
        <v>240</v>
      </c>
      <c r="AU131" s="225" t="s">
        <v>78</v>
      </c>
      <c r="AY131" s="18" t="s">
        <v>238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76</v>
      </c>
      <c r="BK131" s="226">
        <f>ROUND(I131*H131,2)</f>
        <v>0</v>
      </c>
      <c r="BL131" s="18" t="s">
        <v>295</v>
      </c>
      <c r="BM131" s="225" t="s">
        <v>356</v>
      </c>
    </row>
    <row r="132" s="2" customFormat="1">
      <c r="A132" s="39"/>
      <c r="B132" s="40"/>
      <c r="C132" s="41"/>
      <c r="D132" s="227" t="s">
        <v>245</v>
      </c>
      <c r="E132" s="41"/>
      <c r="F132" s="228" t="s">
        <v>3928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245</v>
      </c>
      <c r="AU132" s="18" t="s">
        <v>78</v>
      </c>
    </row>
    <row r="133" s="2" customFormat="1">
      <c r="A133" s="39"/>
      <c r="B133" s="40"/>
      <c r="C133" s="41"/>
      <c r="D133" s="232" t="s">
        <v>246</v>
      </c>
      <c r="E133" s="41"/>
      <c r="F133" s="233" t="s">
        <v>3929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246</v>
      </c>
      <c r="AU133" s="18" t="s">
        <v>78</v>
      </c>
    </row>
    <row r="134" s="2" customFormat="1" ht="16.5" customHeight="1">
      <c r="A134" s="39"/>
      <c r="B134" s="40"/>
      <c r="C134" s="214" t="s">
        <v>8</v>
      </c>
      <c r="D134" s="214" t="s">
        <v>240</v>
      </c>
      <c r="E134" s="215" t="s">
        <v>3930</v>
      </c>
      <c r="F134" s="216" t="s">
        <v>3931</v>
      </c>
      <c r="G134" s="217" t="s">
        <v>107</v>
      </c>
      <c r="H134" s="218">
        <v>8</v>
      </c>
      <c r="I134" s="219"/>
      <c r="J134" s="220">
        <f>ROUND(I134*H134,2)</f>
        <v>0</v>
      </c>
      <c r="K134" s="216" t="s">
        <v>243</v>
      </c>
      <c r="L134" s="45"/>
      <c r="M134" s="221" t="s">
        <v>19</v>
      </c>
      <c r="N134" s="222" t="s">
        <v>40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295</v>
      </c>
      <c r="AT134" s="225" t="s">
        <v>240</v>
      </c>
      <c r="AU134" s="225" t="s">
        <v>78</v>
      </c>
      <c r="AY134" s="18" t="s">
        <v>238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76</v>
      </c>
      <c r="BK134" s="226">
        <f>ROUND(I134*H134,2)</f>
        <v>0</v>
      </c>
      <c r="BL134" s="18" t="s">
        <v>295</v>
      </c>
      <c r="BM134" s="225" t="s">
        <v>364</v>
      </c>
    </row>
    <row r="135" s="2" customFormat="1">
      <c r="A135" s="39"/>
      <c r="B135" s="40"/>
      <c r="C135" s="41"/>
      <c r="D135" s="227" t="s">
        <v>245</v>
      </c>
      <c r="E135" s="41"/>
      <c r="F135" s="228" t="s">
        <v>3931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245</v>
      </c>
      <c r="AU135" s="18" t="s">
        <v>78</v>
      </c>
    </row>
    <row r="136" s="2" customFormat="1">
      <c r="A136" s="39"/>
      <c r="B136" s="40"/>
      <c r="C136" s="41"/>
      <c r="D136" s="232" t="s">
        <v>246</v>
      </c>
      <c r="E136" s="41"/>
      <c r="F136" s="233" t="s">
        <v>3932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246</v>
      </c>
      <c r="AU136" s="18" t="s">
        <v>78</v>
      </c>
    </row>
    <row r="137" s="2" customFormat="1" ht="16.5" customHeight="1">
      <c r="A137" s="39"/>
      <c r="B137" s="40"/>
      <c r="C137" s="214" t="s">
        <v>295</v>
      </c>
      <c r="D137" s="214" t="s">
        <v>240</v>
      </c>
      <c r="E137" s="215" t="s">
        <v>3933</v>
      </c>
      <c r="F137" s="216" t="s">
        <v>3934</v>
      </c>
      <c r="G137" s="217" t="s">
        <v>107</v>
      </c>
      <c r="H137" s="218">
        <v>10</v>
      </c>
      <c r="I137" s="219"/>
      <c r="J137" s="220">
        <f>ROUND(I137*H137,2)</f>
        <v>0</v>
      </c>
      <c r="K137" s="216" t="s">
        <v>243</v>
      </c>
      <c r="L137" s="45"/>
      <c r="M137" s="221" t="s">
        <v>19</v>
      </c>
      <c r="N137" s="222" t="s">
        <v>40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295</v>
      </c>
      <c r="AT137" s="225" t="s">
        <v>240</v>
      </c>
      <c r="AU137" s="225" t="s">
        <v>78</v>
      </c>
      <c r="AY137" s="18" t="s">
        <v>238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76</v>
      </c>
      <c r="BK137" s="226">
        <f>ROUND(I137*H137,2)</f>
        <v>0</v>
      </c>
      <c r="BL137" s="18" t="s">
        <v>295</v>
      </c>
      <c r="BM137" s="225" t="s">
        <v>371</v>
      </c>
    </row>
    <row r="138" s="2" customFormat="1">
      <c r="A138" s="39"/>
      <c r="B138" s="40"/>
      <c r="C138" s="41"/>
      <c r="D138" s="227" t="s">
        <v>245</v>
      </c>
      <c r="E138" s="41"/>
      <c r="F138" s="228" t="s">
        <v>3934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245</v>
      </c>
      <c r="AU138" s="18" t="s">
        <v>78</v>
      </c>
    </row>
    <row r="139" s="2" customFormat="1">
      <c r="A139" s="39"/>
      <c r="B139" s="40"/>
      <c r="C139" s="41"/>
      <c r="D139" s="232" t="s">
        <v>246</v>
      </c>
      <c r="E139" s="41"/>
      <c r="F139" s="233" t="s">
        <v>3935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246</v>
      </c>
      <c r="AU139" s="18" t="s">
        <v>78</v>
      </c>
    </row>
    <row r="140" s="2" customFormat="1" ht="24.15" customHeight="1">
      <c r="A140" s="39"/>
      <c r="B140" s="40"/>
      <c r="C140" s="214" t="s">
        <v>368</v>
      </c>
      <c r="D140" s="214" t="s">
        <v>240</v>
      </c>
      <c r="E140" s="215" t="s">
        <v>3936</v>
      </c>
      <c r="F140" s="216" t="s">
        <v>3937</v>
      </c>
      <c r="G140" s="217" t="s">
        <v>107</v>
      </c>
      <c r="H140" s="218">
        <v>442</v>
      </c>
      <c r="I140" s="219"/>
      <c r="J140" s="220">
        <f>ROUND(I140*H140,2)</f>
        <v>0</v>
      </c>
      <c r="K140" s="216" t="s">
        <v>581</v>
      </c>
      <c r="L140" s="45"/>
      <c r="M140" s="221" t="s">
        <v>19</v>
      </c>
      <c r="N140" s="222" t="s">
        <v>40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295</v>
      </c>
      <c r="AT140" s="225" t="s">
        <v>240</v>
      </c>
      <c r="AU140" s="225" t="s">
        <v>78</v>
      </c>
      <c r="AY140" s="18" t="s">
        <v>238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76</v>
      </c>
      <c r="BK140" s="226">
        <f>ROUND(I140*H140,2)</f>
        <v>0</v>
      </c>
      <c r="BL140" s="18" t="s">
        <v>295</v>
      </c>
      <c r="BM140" s="225" t="s">
        <v>377</v>
      </c>
    </row>
    <row r="141" s="2" customFormat="1">
      <c r="A141" s="39"/>
      <c r="B141" s="40"/>
      <c r="C141" s="41"/>
      <c r="D141" s="227" t="s">
        <v>245</v>
      </c>
      <c r="E141" s="41"/>
      <c r="F141" s="228" t="s">
        <v>3937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245</v>
      </c>
      <c r="AU141" s="18" t="s">
        <v>78</v>
      </c>
    </row>
    <row r="142" s="2" customFormat="1" ht="24.15" customHeight="1">
      <c r="A142" s="39"/>
      <c r="B142" s="40"/>
      <c r="C142" s="214" t="s">
        <v>302</v>
      </c>
      <c r="D142" s="214" t="s">
        <v>240</v>
      </c>
      <c r="E142" s="215" t="s">
        <v>3938</v>
      </c>
      <c r="F142" s="216" t="s">
        <v>3939</v>
      </c>
      <c r="G142" s="217" t="s">
        <v>107</v>
      </c>
      <c r="H142" s="218">
        <v>60</v>
      </c>
      <c r="I142" s="219"/>
      <c r="J142" s="220">
        <f>ROUND(I142*H142,2)</f>
        <v>0</v>
      </c>
      <c r="K142" s="216" t="s">
        <v>581</v>
      </c>
      <c r="L142" s="45"/>
      <c r="M142" s="221" t="s">
        <v>19</v>
      </c>
      <c r="N142" s="222" t="s">
        <v>40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295</v>
      </c>
      <c r="AT142" s="225" t="s">
        <v>240</v>
      </c>
      <c r="AU142" s="225" t="s">
        <v>78</v>
      </c>
      <c r="AY142" s="18" t="s">
        <v>238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76</v>
      </c>
      <c r="BK142" s="226">
        <f>ROUND(I142*H142,2)</f>
        <v>0</v>
      </c>
      <c r="BL142" s="18" t="s">
        <v>295</v>
      </c>
      <c r="BM142" s="225" t="s">
        <v>385</v>
      </c>
    </row>
    <row r="143" s="2" customFormat="1">
      <c r="A143" s="39"/>
      <c r="B143" s="40"/>
      <c r="C143" s="41"/>
      <c r="D143" s="227" t="s">
        <v>245</v>
      </c>
      <c r="E143" s="41"/>
      <c r="F143" s="228" t="s">
        <v>3939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245</v>
      </c>
      <c r="AU143" s="18" t="s">
        <v>78</v>
      </c>
    </row>
    <row r="144" s="2" customFormat="1" ht="24.15" customHeight="1">
      <c r="A144" s="39"/>
      <c r="B144" s="40"/>
      <c r="C144" s="214" t="s">
        <v>381</v>
      </c>
      <c r="D144" s="214" t="s">
        <v>240</v>
      </c>
      <c r="E144" s="215" t="s">
        <v>3940</v>
      </c>
      <c r="F144" s="216" t="s">
        <v>3941</v>
      </c>
      <c r="G144" s="217" t="s">
        <v>107</v>
      </c>
      <c r="H144" s="218">
        <v>48</v>
      </c>
      <c r="I144" s="219"/>
      <c r="J144" s="220">
        <f>ROUND(I144*H144,2)</f>
        <v>0</v>
      </c>
      <c r="K144" s="216" t="s">
        <v>581</v>
      </c>
      <c r="L144" s="45"/>
      <c r="M144" s="221" t="s">
        <v>19</v>
      </c>
      <c r="N144" s="222" t="s">
        <v>40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295</v>
      </c>
      <c r="AT144" s="225" t="s">
        <v>240</v>
      </c>
      <c r="AU144" s="225" t="s">
        <v>78</v>
      </c>
      <c r="AY144" s="18" t="s">
        <v>238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76</v>
      </c>
      <c r="BK144" s="226">
        <f>ROUND(I144*H144,2)</f>
        <v>0</v>
      </c>
      <c r="BL144" s="18" t="s">
        <v>295</v>
      </c>
      <c r="BM144" s="225" t="s">
        <v>391</v>
      </c>
    </row>
    <row r="145" s="2" customFormat="1">
      <c r="A145" s="39"/>
      <c r="B145" s="40"/>
      <c r="C145" s="41"/>
      <c r="D145" s="227" t="s">
        <v>245</v>
      </c>
      <c r="E145" s="41"/>
      <c r="F145" s="228" t="s">
        <v>3941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245</v>
      </c>
      <c r="AU145" s="18" t="s">
        <v>78</v>
      </c>
    </row>
    <row r="146" s="2" customFormat="1" ht="24.15" customHeight="1">
      <c r="A146" s="39"/>
      <c r="B146" s="40"/>
      <c r="C146" s="214" t="s">
        <v>309</v>
      </c>
      <c r="D146" s="214" t="s">
        <v>240</v>
      </c>
      <c r="E146" s="215" t="s">
        <v>3942</v>
      </c>
      <c r="F146" s="216" t="s">
        <v>3943</v>
      </c>
      <c r="G146" s="217" t="s">
        <v>107</v>
      </c>
      <c r="H146" s="218">
        <v>32</v>
      </c>
      <c r="I146" s="219"/>
      <c r="J146" s="220">
        <f>ROUND(I146*H146,2)</f>
        <v>0</v>
      </c>
      <c r="K146" s="216" t="s">
        <v>581</v>
      </c>
      <c r="L146" s="45"/>
      <c r="M146" s="221" t="s">
        <v>19</v>
      </c>
      <c r="N146" s="222" t="s">
        <v>40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295</v>
      </c>
      <c r="AT146" s="225" t="s">
        <v>240</v>
      </c>
      <c r="AU146" s="225" t="s">
        <v>78</v>
      </c>
      <c r="AY146" s="18" t="s">
        <v>238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76</v>
      </c>
      <c r="BK146" s="226">
        <f>ROUND(I146*H146,2)</f>
        <v>0</v>
      </c>
      <c r="BL146" s="18" t="s">
        <v>295</v>
      </c>
      <c r="BM146" s="225" t="s">
        <v>396</v>
      </c>
    </row>
    <row r="147" s="2" customFormat="1">
      <c r="A147" s="39"/>
      <c r="B147" s="40"/>
      <c r="C147" s="41"/>
      <c r="D147" s="227" t="s">
        <v>245</v>
      </c>
      <c r="E147" s="41"/>
      <c r="F147" s="228" t="s">
        <v>3943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245</v>
      </c>
      <c r="AU147" s="18" t="s">
        <v>78</v>
      </c>
    </row>
    <row r="148" s="2" customFormat="1" ht="24.15" customHeight="1">
      <c r="A148" s="39"/>
      <c r="B148" s="40"/>
      <c r="C148" s="214" t="s">
        <v>7</v>
      </c>
      <c r="D148" s="214" t="s">
        <v>240</v>
      </c>
      <c r="E148" s="215" t="s">
        <v>3944</v>
      </c>
      <c r="F148" s="216" t="s">
        <v>3945</v>
      </c>
      <c r="G148" s="217" t="s">
        <v>107</v>
      </c>
      <c r="H148" s="218">
        <v>9</v>
      </c>
      <c r="I148" s="219"/>
      <c r="J148" s="220">
        <f>ROUND(I148*H148,2)</f>
        <v>0</v>
      </c>
      <c r="K148" s="216" t="s">
        <v>581</v>
      </c>
      <c r="L148" s="45"/>
      <c r="M148" s="221" t="s">
        <v>19</v>
      </c>
      <c r="N148" s="222" t="s">
        <v>40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295</v>
      </c>
      <c r="AT148" s="225" t="s">
        <v>240</v>
      </c>
      <c r="AU148" s="225" t="s">
        <v>78</v>
      </c>
      <c r="AY148" s="18" t="s">
        <v>238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76</v>
      </c>
      <c r="BK148" s="226">
        <f>ROUND(I148*H148,2)</f>
        <v>0</v>
      </c>
      <c r="BL148" s="18" t="s">
        <v>295</v>
      </c>
      <c r="BM148" s="225" t="s">
        <v>407</v>
      </c>
    </row>
    <row r="149" s="2" customFormat="1">
      <c r="A149" s="39"/>
      <c r="B149" s="40"/>
      <c r="C149" s="41"/>
      <c r="D149" s="227" t="s">
        <v>245</v>
      </c>
      <c r="E149" s="41"/>
      <c r="F149" s="228" t="s">
        <v>3945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245</v>
      </c>
      <c r="AU149" s="18" t="s">
        <v>78</v>
      </c>
    </row>
    <row r="150" s="2" customFormat="1" ht="24.15" customHeight="1">
      <c r="A150" s="39"/>
      <c r="B150" s="40"/>
      <c r="C150" s="214" t="s">
        <v>330</v>
      </c>
      <c r="D150" s="214" t="s">
        <v>240</v>
      </c>
      <c r="E150" s="215" t="s">
        <v>3946</v>
      </c>
      <c r="F150" s="216" t="s">
        <v>3947</v>
      </c>
      <c r="G150" s="217" t="s">
        <v>107</v>
      </c>
      <c r="H150" s="218">
        <v>62</v>
      </c>
      <c r="I150" s="219"/>
      <c r="J150" s="220">
        <f>ROUND(I150*H150,2)</f>
        <v>0</v>
      </c>
      <c r="K150" s="216" t="s">
        <v>581</v>
      </c>
      <c r="L150" s="45"/>
      <c r="M150" s="221" t="s">
        <v>19</v>
      </c>
      <c r="N150" s="222" t="s">
        <v>40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295</v>
      </c>
      <c r="AT150" s="225" t="s">
        <v>240</v>
      </c>
      <c r="AU150" s="225" t="s">
        <v>78</v>
      </c>
      <c r="AY150" s="18" t="s">
        <v>238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76</v>
      </c>
      <c r="BK150" s="226">
        <f>ROUND(I150*H150,2)</f>
        <v>0</v>
      </c>
      <c r="BL150" s="18" t="s">
        <v>295</v>
      </c>
      <c r="BM150" s="225" t="s">
        <v>414</v>
      </c>
    </row>
    <row r="151" s="2" customFormat="1">
      <c r="A151" s="39"/>
      <c r="B151" s="40"/>
      <c r="C151" s="41"/>
      <c r="D151" s="227" t="s">
        <v>245</v>
      </c>
      <c r="E151" s="41"/>
      <c r="F151" s="228" t="s">
        <v>3947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245</v>
      </c>
      <c r="AU151" s="18" t="s">
        <v>78</v>
      </c>
    </row>
    <row r="152" s="2" customFormat="1" ht="16.5" customHeight="1">
      <c r="A152" s="39"/>
      <c r="B152" s="40"/>
      <c r="C152" s="214" t="s">
        <v>411</v>
      </c>
      <c r="D152" s="214" t="s">
        <v>240</v>
      </c>
      <c r="E152" s="215" t="s">
        <v>3948</v>
      </c>
      <c r="F152" s="216" t="s">
        <v>3949</v>
      </c>
      <c r="G152" s="217" t="s">
        <v>107</v>
      </c>
      <c r="H152" s="218">
        <v>560</v>
      </c>
      <c r="I152" s="219"/>
      <c r="J152" s="220">
        <f>ROUND(I152*H152,2)</f>
        <v>0</v>
      </c>
      <c r="K152" s="216" t="s">
        <v>243</v>
      </c>
      <c r="L152" s="45"/>
      <c r="M152" s="221" t="s">
        <v>19</v>
      </c>
      <c r="N152" s="222" t="s">
        <v>40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295</v>
      </c>
      <c r="AT152" s="225" t="s">
        <v>240</v>
      </c>
      <c r="AU152" s="225" t="s">
        <v>78</v>
      </c>
      <c r="AY152" s="18" t="s">
        <v>238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76</v>
      </c>
      <c r="BK152" s="226">
        <f>ROUND(I152*H152,2)</f>
        <v>0</v>
      </c>
      <c r="BL152" s="18" t="s">
        <v>295</v>
      </c>
      <c r="BM152" s="225" t="s">
        <v>419</v>
      </c>
    </row>
    <row r="153" s="2" customFormat="1">
      <c r="A153" s="39"/>
      <c r="B153" s="40"/>
      <c r="C153" s="41"/>
      <c r="D153" s="227" t="s">
        <v>245</v>
      </c>
      <c r="E153" s="41"/>
      <c r="F153" s="228" t="s">
        <v>3949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245</v>
      </c>
      <c r="AU153" s="18" t="s">
        <v>78</v>
      </c>
    </row>
    <row r="154" s="2" customFormat="1">
      <c r="A154" s="39"/>
      <c r="B154" s="40"/>
      <c r="C154" s="41"/>
      <c r="D154" s="232" t="s">
        <v>246</v>
      </c>
      <c r="E154" s="41"/>
      <c r="F154" s="233" t="s">
        <v>3950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246</v>
      </c>
      <c r="AU154" s="18" t="s">
        <v>78</v>
      </c>
    </row>
    <row r="155" s="2" customFormat="1" ht="16.5" customHeight="1">
      <c r="A155" s="39"/>
      <c r="B155" s="40"/>
      <c r="C155" s="214" t="s">
        <v>339</v>
      </c>
      <c r="D155" s="214" t="s">
        <v>240</v>
      </c>
      <c r="E155" s="215" t="s">
        <v>3951</v>
      </c>
      <c r="F155" s="216" t="s">
        <v>3952</v>
      </c>
      <c r="G155" s="217" t="s">
        <v>107</v>
      </c>
      <c r="H155" s="218">
        <v>71</v>
      </c>
      <c r="I155" s="219"/>
      <c r="J155" s="220">
        <f>ROUND(I155*H155,2)</f>
        <v>0</v>
      </c>
      <c r="K155" s="216" t="s">
        <v>243</v>
      </c>
      <c r="L155" s="45"/>
      <c r="M155" s="221" t="s">
        <v>19</v>
      </c>
      <c r="N155" s="222" t="s">
        <v>40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295</v>
      </c>
      <c r="AT155" s="225" t="s">
        <v>240</v>
      </c>
      <c r="AU155" s="225" t="s">
        <v>78</v>
      </c>
      <c r="AY155" s="18" t="s">
        <v>238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76</v>
      </c>
      <c r="BK155" s="226">
        <f>ROUND(I155*H155,2)</f>
        <v>0</v>
      </c>
      <c r="BL155" s="18" t="s">
        <v>295</v>
      </c>
      <c r="BM155" s="225" t="s">
        <v>428</v>
      </c>
    </row>
    <row r="156" s="2" customFormat="1">
      <c r="A156" s="39"/>
      <c r="B156" s="40"/>
      <c r="C156" s="41"/>
      <c r="D156" s="227" t="s">
        <v>245</v>
      </c>
      <c r="E156" s="41"/>
      <c r="F156" s="228" t="s">
        <v>3952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245</v>
      </c>
      <c r="AU156" s="18" t="s">
        <v>78</v>
      </c>
    </row>
    <row r="157" s="2" customFormat="1">
      <c r="A157" s="39"/>
      <c r="B157" s="40"/>
      <c r="C157" s="41"/>
      <c r="D157" s="232" t="s">
        <v>246</v>
      </c>
      <c r="E157" s="41"/>
      <c r="F157" s="233" t="s">
        <v>3953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246</v>
      </c>
      <c r="AU157" s="18" t="s">
        <v>78</v>
      </c>
    </row>
    <row r="158" s="2" customFormat="1" ht="24.15" customHeight="1">
      <c r="A158" s="39"/>
      <c r="B158" s="40"/>
      <c r="C158" s="214" t="s">
        <v>424</v>
      </c>
      <c r="D158" s="214" t="s">
        <v>240</v>
      </c>
      <c r="E158" s="215" t="s">
        <v>3954</v>
      </c>
      <c r="F158" s="216" t="s">
        <v>3955</v>
      </c>
      <c r="G158" s="217" t="s">
        <v>3670</v>
      </c>
      <c r="H158" s="291"/>
      <c r="I158" s="219"/>
      <c r="J158" s="220">
        <f>ROUND(I158*H158,2)</f>
        <v>0</v>
      </c>
      <c r="K158" s="216" t="s">
        <v>243</v>
      </c>
      <c r="L158" s="45"/>
      <c r="M158" s="221" t="s">
        <v>19</v>
      </c>
      <c r="N158" s="222" t="s">
        <v>40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295</v>
      </c>
      <c r="AT158" s="225" t="s">
        <v>240</v>
      </c>
      <c r="AU158" s="225" t="s">
        <v>78</v>
      </c>
      <c r="AY158" s="18" t="s">
        <v>238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76</v>
      </c>
      <c r="BK158" s="226">
        <f>ROUND(I158*H158,2)</f>
        <v>0</v>
      </c>
      <c r="BL158" s="18" t="s">
        <v>295</v>
      </c>
      <c r="BM158" s="225" t="s">
        <v>432</v>
      </c>
    </row>
    <row r="159" s="2" customFormat="1">
      <c r="A159" s="39"/>
      <c r="B159" s="40"/>
      <c r="C159" s="41"/>
      <c r="D159" s="227" t="s">
        <v>245</v>
      </c>
      <c r="E159" s="41"/>
      <c r="F159" s="228" t="s">
        <v>3955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245</v>
      </c>
      <c r="AU159" s="18" t="s">
        <v>78</v>
      </c>
    </row>
    <row r="160" s="2" customFormat="1">
      <c r="A160" s="39"/>
      <c r="B160" s="40"/>
      <c r="C160" s="41"/>
      <c r="D160" s="232" t="s">
        <v>246</v>
      </c>
      <c r="E160" s="41"/>
      <c r="F160" s="233" t="s">
        <v>3956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246</v>
      </c>
      <c r="AU160" s="18" t="s">
        <v>78</v>
      </c>
    </row>
    <row r="161" s="12" customFormat="1" ht="22.8" customHeight="1">
      <c r="A161" s="12"/>
      <c r="B161" s="198"/>
      <c r="C161" s="199"/>
      <c r="D161" s="200" t="s">
        <v>68</v>
      </c>
      <c r="E161" s="212" t="s">
        <v>3957</v>
      </c>
      <c r="F161" s="212" t="s">
        <v>3958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SUM(P162:P179)</f>
        <v>0</v>
      </c>
      <c r="Q161" s="206"/>
      <c r="R161" s="207">
        <f>SUM(R162:R179)</f>
        <v>0</v>
      </c>
      <c r="S161" s="206"/>
      <c r="T161" s="208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78</v>
      </c>
      <c r="AT161" s="210" t="s">
        <v>68</v>
      </c>
      <c r="AU161" s="210" t="s">
        <v>76</v>
      </c>
      <c r="AY161" s="209" t="s">
        <v>238</v>
      </c>
      <c r="BK161" s="211">
        <f>SUM(BK162:BK179)</f>
        <v>0</v>
      </c>
    </row>
    <row r="162" s="2" customFormat="1" ht="24.15" customHeight="1">
      <c r="A162" s="39"/>
      <c r="B162" s="40"/>
      <c r="C162" s="214" t="s">
        <v>351</v>
      </c>
      <c r="D162" s="214" t="s">
        <v>240</v>
      </c>
      <c r="E162" s="215" t="s">
        <v>3959</v>
      </c>
      <c r="F162" s="216" t="s">
        <v>3960</v>
      </c>
      <c r="G162" s="217" t="s">
        <v>281</v>
      </c>
      <c r="H162" s="218">
        <v>61</v>
      </c>
      <c r="I162" s="219"/>
      <c r="J162" s="220">
        <f>ROUND(I162*H162,2)</f>
        <v>0</v>
      </c>
      <c r="K162" s="216" t="s">
        <v>243</v>
      </c>
      <c r="L162" s="45"/>
      <c r="M162" s="221" t="s">
        <v>19</v>
      </c>
      <c r="N162" s="222" t="s">
        <v>40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295</v>
      </c>
      <c r="AT162" s="225" t="s">
        <v>240</v>
      </c>
      <c r="AU162" s="225" t="s">
        <v>78</v>
      </c>
      <c r="AY162" s="18" t="s">
        <v>238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76</v>
      </c>
      <c r="BK162" s="226">
        <f>ROUND(I162*H162,2)</f>
        <v>0</v>
      </c>
      <c r="BL162" s="18" t="s">
        <v>295</v>
      </c>
      <c r="BM162" s="225" t="s">
        <v>439</v>
      </c>
    </row>
    <row r="163" s="2" customFormat="1">
      <c r="A163" s="39"/>
      <c r="B163" s="40"/>
      <c r="C163" s="41"/>
      <c r="D163" s="227" t="s">
        <v>245</v>
      </c>
      <c r="E163" s="41"/>
      <c r="F163" s="228" t="s">
        <v>3960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245</v>
      </c>
      <c r="AU163" s="18" t="s">
        <v>78</v>
      </c>
    </row>
    <row r="164" s="2" customFormat="1">
      <c r="A164" s="39"/>
      <c r="B164" s="40"/>
      <c r="C164" s="41"/>
      <c r="D164" s="232" t="s">
        <v>246</v>
      </c>
      <c r="E164" s="41"/>
      <c r="F164" s="233" t="s">
        <v>3961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246</v>
      </c>
      <c r="AU164" s="18" t="s">
        <v>78</v>
      </c>
    </row>
    <row r="165" s="2" customFormat="1" ht="24.15" customHeight="1">
      <c r="A165" s="39"/>
      <c r="B165" s="40"/>
      <c r="C165" s="214" t="s">
        <v>436</v>
      </c>
      <c r="D165" s="214" t="s">
        <v>240</v>
      </c>
      <c r="E165" s="215" t="s">
        <v>3962</v>
      </c>
      <c r="F165" s="216" t="s">
        <v>3963</v>
      </c>
      <c r="G165" s="217" t="s">
        <v>281</v>
      </c>
      <c r="H165" s="218">
        <v>61</v>
      </c>
      <c r="I165" s="219"/>
      <c r="J165" s="220">
        <f>ROUND(I165*H165,2)</f>
        <v>0</v>
      </c>
      <c r="K165" s="216" t="s">
        <v>243</v>
      </c>
      <c r="L165" s="45"/>
      <c r="M165" s="221" t="s">
        <v>19</v>
      </c>
      <c r="N165" s="222" t="s">
        <v>40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295</v>
      </c>
      <c r="AT165" s="225" t="s">
        <v>240</v>
      </c>
      <c r="AU165" s="225" t="s">
        <v>78</v>
      </c>
      <c r="AY165" s="18" t="s">
        <v>238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76</v>
      </c>
      <c r="BK165" s="226">
        <f>ROUND(I165*H165,2)</f>
        <v>0</v>
      </c>
      <c r="BL165" s="18" t="s">
        <v>295</v>
      </c>
      <c r="BM165" s="225" t="s">
        <v>447</v>
      </c>
    </row>
    <row r="166" s="2" customFormat="1">
      <c r="A166" s="39"/>
      <c r="B166" s="40"/>
      <c r="C166" s="41"/>
      <c r="D166" s="227" t="s">
        <v>245</v>
      </c>
      <c r="E166" s="41"/>
      <c r="F166" s="228" t="s">
        <v>3963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245</v>
      </c>
      <c r="AU166" s="18" t="s">
        <v>78</v>
      </c>
    </row>
    <row r="167" s="2" customFormat="1">
      <c r="A167" s="39"/>
      <c r="B167" s="40"/>
      <c r="C167" s="41"/>
      <c r="D167" s="232" t="s">
        <v>246</v>
      </c>
      <c r="E167" s="41"/>
      <c r="F167" s="233" t="s">
        <v>3964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246</v>
      </c>
      <c r="AU167" s="18" t="s">
        <v>78</v>
      </c>
    </row>
    <row r="168" s="2" customFormat="1" ht="24.15" customHeight="1">
      <c r="A168" s="39"/>
      <c r="B168" s="40"/>
      <c r="C168" s="214" t="s">
        <v>356</v>
      </c>
      <c r="D168" s="214" t="s">
        <v>240</v>
      </c>
      <c r="E168" s="215" t="s">
        <v>3965</v>
      </c>
      <c r="F168" s="216" t="s">
        <v>3966</v>
      </c>
      <c r="G168" s="217" t="s">
        <v>281</v>
      </c>
      <c r="H168" s="218">
        <v>61</v>
      </c>
      <c r="I168" s="219"/>
      <c r="J168" s="220">
        <f>ROUND(I168*H168,2)</f>
        <v>0</v>
      </c>
      <c r="K168" s="216" t="s">
        <v>243</v>
      </c>
      <c r="L168" s="45"/>
      <c r="M168" s="221" t="s">
        <v>19</v>
      </c>
      <c r="N168" s="222" t="s">
        <v>40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295</v>
      </c>
      <c r="AT168" s="225" t="s">
        <v>240</v>
      </c>
      <c r="AU168" s="225" t="s">
        <v>78</v>
      </c>
      <c r="AY168" s="18" t="s">
        <v>238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76</v>
      </c>
      <c r="BK168" s="226">
        <f>ROUND(I168*H168,2)</f>
        <v>0</v>
      </c>
      <c r="BL168" s="18" t="s">
        <v>295</v>
      </c>
      <c r="BM168" s="225" t="s">
        <v>453</v>
      </c>
    </row>
    <row r="169" s="2" customFormat="1">
      <c r="A169" s="39"/>
      <c r="B169" s="40"/>
      <c r="C169" s="41"/>
      <c r="D169" s="227" t="s">
        <v>245</v>
      </c>
      <c r="E169" s="41"/>
      <c r="F169" s="228" t="s">
        <v>3966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245</v>
      </c>
      <c r="AU169" s="18" t="s">
        <v>78</v>
      </c>
    </row>
    <row r="170" s="2" customFormat="1">
      <c r="A170" s="39"/>
      <c r="B170" s="40"/>
      <c r="C170" s="41"/>
      <c r="D170" s="232" t="s">
        <v>246</v>
      </c>
      <c r="E170" s="41"/>
      <c r="F170" s="233" t="s">
        <v>3967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246</v>
      </c>
      <c r="AU170" s="18" t="s">
        <v>78</v>
      </c>
    </row>
    <row r="171" s="2" customFormat="1" ht="21.75" customHeight="1">
      <c r="A171" s="39"/>
      <c r="B171" s="40"/>
      <c r="C171" s="214" t="s">
        <v>450</v>
      </c>
      <c r="D171" s="214" t="s">
        <v>240</v>
      </c>
      <c r="E171" s="215" t="s">
        <v>3968</v>
      </c>
      <c r="F171" s="216" t="s">
        <v>3969</v>
      </c>
      <c r="G171" s="217" t="s">
        <v>281</v>
      </c>
      <c r="H171" s="218">
        <v>2</v>
      </c>
      <c r="I171" s="219"/>
      <c r="J171" s="220">
        <f>ROUND(I171*H171,2)</f>
        <v>0</v>
      </c>
      <c r="K171" s="216" t="s">
        <v>243</v>
      </c>
      <c r="L171" s="45"/>
      <c r="M171" s="221" t="s">
        <v>19</v>
      </c>
      <c r="N171" s="222" t="s">
        <v>40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295</v>
      </c>
      <c r="AT171" s="225" t="s">
        <v>240</v>
      </c>
      <c r="AU171" s="225" t="s">
        <v>78</v>
      </c>
      <c r="AY171" s="18" t="s">
        <v>238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76</v>
      </c>
      <c r="BK171" s="226">
        <f>ROUND(I171*H171,2)</f>
        <v>0</v>
      </c>
      <c r="BL171" s="18" t="s">
        <v>295</v>
      </c>
      <c r="BM171" s="225" t="s">
        <v>462</v>
      </c>
    </row>
    <row r="172" s="2" customFormat="1">
      <c r="A172" s="39"/>
      <c r="B172" s="40"/>
      <c r="C172" s="41"/>
      <c r="D172" s="227" t="s">
        <v>245</v>
      </c>
      <c r="E172" s="41"/>
      <c r="F172" s="228" t="s">
        <v>3969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245</v>
      </c>
      <c r="AU172" s="18" t="s">
        <v>78</v>
      </c>
    </row>
    <row r="173" s="2" customFormat="1">
      <c r="A173" s="39"/>
      <c r="B173" s="40"/>
      <c r="C173" s="41"/>
      <c r="D173" s="232" t="s">
        <v>246</v>
      </c>
      <c r="E173" s="41"/>
      <c r="F173" s="233" t="s">
        <v>3970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246</v>
      </c>
      <c r="AU173" s="18" t="s">
        <v>78</v>
      </c>
    </row>
    <row r="174" s="2" customFormat="1" ht="24.15" customHeight="1">
      <c r="A174" s="39"/>
      <c r="B174" s="40"/>
      <c r="C174" s="214" t="s">
        <v>364</v>
      </c>
      <c r="D174" s="214" t="s">
        <v>240</v>
      </c>
      <c r="E174" s="215" t="s">
        <v>3971</v>
      </c>
      <c r="F174" s="216" t="s">
        <v>3972</v>
      </c>
      <c r="G174" s="217" t="s">
        <v>384</v>
      </c>
      <c r="H174" s="218">
        <v>1</v>
      </c>
      <c r="I174" s="219"/>
      <c r="J174" s="220">
        <f>ROUND(I174*H174,2)</f>
        <v>0</v>
      </c>
      <c r="K174" s="216" t="s">
        <v>243</v>
      </c>
      <c r="L174" s="45"/>
      <c r="M174" s="221" t="s">
        <v>19</v>
      </c>
      <c r="N174" s="222" t="s">
        <v>40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295</v>
      </c>
      <c r="AT174" s="225" t="s">
        <v>240</v>
      </c>
      <c r="AU174" s="225" t="s">
        <v>78</v>
      </c>
      <c r="AY174" s="18" t="s">
        <v>238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76</v>
      </c>
      <c r="BK174" s="226">
        <f>ROUND(I174*H174,2)</f>
        <v>0</v>
      </c>
      <c r="BL174" s="18" t="s">
        <v>295</v>
      </c>
      <c r="BM174" s="225" t="s">
        <v>467</v>
      </c>
    </row>
    <row r="175" s="2" customFormat="1">
      <c r="A175" s="39"/>
      <c r="B175" s="40"/>
      <c r="C175" s="41"/>
      <c r="D175" s="227" t="s">
        <v>245</v>
      </c>
      <c r="E175" s="41"/>
      <c r="F175" s="228" t="s">
        <v>3972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245</v>
      </c>
      <c r="AU175" s="18" t="s">
        <v>78</v>
      </c>
    </row>
    <row r="176" s="2" customFormat="1">
      <c r="A176" s="39"/>
      <c r="B176" s="40"/>
      <c r="C176" s="41"/>
      <c r="D176" s="232" t="s">
        <v>246</v>
      </c>
      <c r="E176" s="41"/>
      <c r="F176" s="233" t="s">
        <v>3973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246</v>
      </c>
      <c r="AU176" s="18" t="s">
        <v>78</v>
      </c>
    </row>
    <row r="177" s="2" customFormat="1" ht="24.15" customHeight="1">
      <c r="A177" s="39"/>
      <c r="B177" s="40"/>
      <c r="C177" s="214" t="s">
        <v>464</v>
      </c>
      <c r="D177" s="214" t="s">
        <v>240</v>
      </c>
      <c r="E177" s="215" t="s">
        <v>3974</v>
      </c>
      <c r="F177" s="216" t="s">
        <v>3975</v>
      </c>
      <c r="G177" s="217" t="s">
        <v>3670</v>
      </c>
      <c r="H177" s="291"/>
      <c r="I177" s="219"/>
      <c r="J177" s="220">
        <f>ROUND(I177*H177,2)</f>
        <v>0</v>
      </c>
      <c r="K177" s="216" t="s">
        <v>243</v>
      </c>
      <c r="L177" s="45"/>
      <c r="M177" s="221" t="s">
        <v>19</v>
      </c>
      <c r="N177" s="222" t="s">
        <v>40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295</v>
      </c>
      <c r="AT177" s="225" t="s">
        <v>240</v>
      </c>
      <c r="AU177" s="225" t="s">
        <v>78</v>
      </c>
      <c r="AY177" s="18" t="s">
        <v>238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76</v>
      </c>
      <c r="BK177" s="226">
        <f>ROUND(I177*H177,2)</f>
        <v>0</v>
      </c>
      <c r="BL177" s="18" t="s">
        <v>295</v>
      </c>
      <c r="BM177" s="225" t="s">
        <v>472</v>
      </c>
    </row>
    <row r="178" s="2" customFormat="1">
      <c r="A178" s="39"/>
      <c r="B178" s="40"/>
      <c r="C178" s="41"/>
      <c r="D178" s="227" t="s">
        <v>245</v>
      </c>
      <c r="E178" s="41"/>
      <c r="F178" s="228" t="s">
        <v>3975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245</v>
      </c>
      <c r="AU178" s="18" t="s">
        <v>78</v>
      </c>
    </row>
    <row r="179" s="2" customFormat="1">
      <c r="A179" s="39"/>
      <c r="B179" s="40"/>
      <c r="C179" s="41"/>
      <c r="D179" s="232" t="s">
        <v>246</v>
      </c>
      <c r="E179" s="41"/>
      <c r="F179" s="233" t="s">
        <v>3976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246</v>
      </c>
      <c r="AU179" s="18" t="s">
        <v>78</v>
      </c>
    </row>
    <row r="180" s="12" customFormat="1" ht="22.8" customHeight="1">
      <c r="A180" s="12"/>
      <c r="B180" s="198"/>
      <c r="C180" s="199"/>
      <c r="D180" s="200" t="s">
        <v>68</v>
      </c>
      <c r="E180" s="212" t="s">
        <v>3977</v>
      </c>
      <c r="F180" s="212" t="s">
        <v>3978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SUM(P181:P267)</f>
        <v>0</v>
      </c>
      <c r="Q180" s="206"/>
      <c r="R180" s="207">
        <f>SUM(R181:R267)</f>
        <v>0</v>
      </c>
      <c r="S180" s="206"/>
      <c r="T180" s="208">
        <f>SUM(T181:T267)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78</v>
      </c>
      <c r="AT180" s="210" t="s">
        <v>68</v>
      </c>
      <c r="AU180" s="210" t="s">
        <v>76</v>
      </c>
      <c r="AY180" s="209" t="s">
        <v>238</v>
      </c>
      <c r="BK180" s="211">
        <f>SUM(BK181:BK267)</f>
        <v>0</v>
      </c>
    </row>
    <row r="181" s="2" customFormat="1" ht="33" customHeight="1">
      <c r="A181" s="39"/>
      <c r="B181" s="40"/>
      <c r="C181" s="214" t="s">
        <v>371</v>
      </c>
      <c r="D181" s="214" t="s">
        <v>240</v>
      </c>
      <c r="E181" s="215" t="s">
        <v>3979</v>
      </c>
      <c r="F181" s="216" t="s">
        <v>3980</v>
      </c>
      <c r="G181" s="217" t="s">
        <v>281</v>
      </c>
      <c r="H181" s="218">
        <v>2</v>
      </c>
      <c r="I181" s="219"/>
      <c r="J181" s="220">
        <f>ROUND(I181*H181,2)</f>
        <v>0</v>
      </c>
      <c r="K181" s="216" t="s">
        <v>243</v>
      </c>
      <c r="L181" s="45"/>
      <c r="M181" s="221" t="s">
        <v>19</v>
      </c>
      <c r="N181" s="222" t="s">
        <v>40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295</v>
      </c>
      <c r="AT181" s="225" t="s">
        <v>240</v>
      </c>
      <c r="AU181" s="225" t="s">
        <v>78</v>
      </c>
      <c r="AY181" s="18" t="s">
        <v>238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76</v>
      </c>
      <c r="BK181" s="226">
        <f>ROUND(I181*H181,2)</f>
        <v>0</v>
      </c>
      <c r="BL181" s="18" t="s">
        <v>295</v>
      </c>
      <c r="BM181" s="225" t="s">
        <v>491</v>
      </c>
    </row>
    <row r="182" s="2" customFormat="1">
      <c r="A182" s="39"/>
      <c r="B182" s="40"/>
      <c r="C182" s="41"/>
      <c r="D182" s="227" t="s">
        <v>245</v>
      </c>
      <c r="E182" s="41"/>
      <c r="F182" s="228" t="s">
        <v>3980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245</v>
      </c>
      <c r="AU182" s="18" t="s">
        <v>78</v>
      </c>
    </row>
    <row r="183" s="2" customFormat="1">
      <c r="A183" s="39"/>
      <c r="B183" s="40"/>
      <c r="C183" s="41"/>
      <c r="D183" s="232" t="s">
        <v>246</v>
      </c>
      <c r="E183" s="41"/>
      <c r="F183" s="233" t="s">
        <v>3981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246</v>
      </c>
      <c r="AU183" s="18" t="s">
        <v>78</v>
      </c>
    </row>
    <row r="184" s="2" customFormat="1" ht="33" customHeight="1">
      <c r="A184" s="39"/>
      <c r="B184" s="40"/>
      <c r="C184" s="214" t="s">
        <v>476</v>
      </c>
      <c r="D184" s="214" t="s">
        <v>240</v>
      </c>
      <c r="E184" s="215" t="s">
        <v>3982</v>
      </c>
      <c r="F184" s="216" t="s">
        <v>3983</v>
      </c>
      <c r="G184" s="217" t="s">
        <v>281</v>
      </c>
      <c r="H184" s="218">
        <v>1</v>
      </c>
      <c r="I184" s="219"/>
      <c r="J184" s="220">
        <f>ROUND(I184*H184,2)</f>
        <v>0</v>
      </c>
      <c r="K184" s="216" t="s">
        <v>243</v>
      </c>
      <c r="L184" s="45"/>
      <c r="M184" s="221" t="s">
        <v>19</v>
      </c>
      <c r="N184" s="222" t="s">
        <v>40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295</v>
      </c>
      <c r="AT184" s="225" t="s">
        <v>240</v>
      </c>
      <c r="AU184" s="225" t="s">
        <v>78</v>
      </c>
      <c r="AY184" s="18" t="s">
        <v>238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76</v>
      </c>
      <c r="BK184" s="226">
        <f>ROUND(I184*H184,2)</f>
        <v>0</v>
      </c>
      <c r="BL184" s="18" t="s">
        <v>295</v>
      </c>
      <c r="BM184" s="225" t="s">
        <v>499</v>
      </c>
    </row>
    <row r="185" s="2" customFormat="1">
      <c r="A185" s="39"/>
      <c r="B185" s="40"/>
      <c r="C185" s="41"/>
      <c r="D185" s="227" t="s">
        <v>245</v>
      </c>
      <c r="E185" s="41"/>
      <c r="F185" s="228" t="s">
        <v>3983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245</v>
      </c>
      <c r="AU185" s="18" t="s">
        <v>78</v>
      </c>
    </row>
    <row r="186" s="2" customFormat="1">
      <c r="A186" s="39"/>
      <c r="B186" s="40"/>
      <c r="C186" s="41"/>
      <c r="D186" s="232" t="s">
        <v>246</v>
      </c>
      <c r="E186" s="41"/>
      <c r="F186" s="233" t="s">
        <v>3984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246</v>
      </c>
      <c r="AU186" s="18" t="s">
        <v>78</v>
      </c>
    </row>
    <row r="187" s="2" customFormat="1" ht="33" customHeight="1">
      <c r="A187" s="39"/>
      <c r="B187" s="40"/>
      <c r="C187" s="214" t="s">
        <v>377</v>
      </c>
      <c r="D187" s="214" t="s">
        <v>240</v>
      </c>
      <c r="E187" s="215" t="s">
        <v>3985</v>
      </c>
      <c r="F187" s="216" t="s">
        <v>3986</v>
      </c>
      <c r="G187" s="217" t="s">
        <v>281</v>
      </c>
      <c r="H187" s="218">
        <v>6</v>
      </c>
      <c r="I187" s="219"/>
      <c r="J187" s="220">
        <f>ROUND(I187*H187,2)</f>
        <v>0</v>
      </c>
      <c r="K187" s="216" t="s">
        <v>243</v>
      </c>
      <c r="L187" s="45"/>
      <c r="M187" s="221" t="s">
        <v>19</v>
      </c>
      <c r="N187" s="222" t="s">
        <v>40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295</v>
      </c>
      <c r="AT187" s="225" t="s">
        <v>240</v>
      </c>
      <c r="AU187" s="225" t="s">
        <v>78</v>
      </c>
      <c r="AY187" s="18" t="s">
        <v>238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76</v>
      </c>
      <c r="BK187" s="226">
        <f>ROUND(I187*H187,2)</f>
        <v>0</v>
      </c>
      <c r="BL187" s="18" t="s">
        <v>295</v>
      </c>
      <c r="BM187" s="225" t="s">
        <v>511</v>
      </c>
    </row>
    <row r="188" s="2" customFormat="1">
      <c r="A188" s="39"/>
      <c r="B188" s="40"/>
      <c r="C188" s="41"/>
      <c r="D188" s="227" t="s">
        <v>245</v>
      </c>
      <c r="E188" s="41"/>
      <c r="F188" s="228" t="s">
        <v>3986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245</v>
      </c>
      <c r="AU188" s="18" t="s">
        <v>78</v>
      </c>
    </row>
    <row r="189" s="2" customFormat="1">
      <c r="A189" s="39"/>
      <c r="B189" s="40"/>
      <c r="C189" s="41"/>
      <c r="D189" s="232" t="s">
        <v>246</v>
      </c>
      <c r="E189" s="41"/>
      <c r="F189" s="233" t="s">
        <v>3987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246</v>
      </c>
      <c r="AU189" s="18" t="s">
        <v>78</v>
      </c>
    </row>
    <row r="190" s="2" customFormat="1" ht="33" customHeight="1">
      <c r="A190" s="39"/>
      <c r="B190" s="40"/>
      <c r="C190" s="214" t="s">
        <v>488</v>
      </c>
      <c r="D190" s="214" t="s">
        <v>240</v>
      </c>
      <c r="E190" s="215" t="s">
        <v>3988</v>
      </c>
      <c r="F190" s="216" t="s">
        <v>3989</v>
      </c>
      <c r="G190" s="217" t="s">
        <v>281</v>
      </c>
      <c r="H190" s="218">
        <v>1</v>
      </c>
      <c r="I190" s="219"/>
      <c r="J190" s="220">
        <f>ROUND(I190*H190,2)</f>
        <v>0</v>
      </c>
      <c r="K190" s="216" t="s">
        <v>243</v>
      </c>
      <c r="L190" s="45"/>
      <c r="M190" s="221" t="s">
        <v>19</v>
      </c>
      <c r="N190" s="222" t="s">
        <v>40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295</v>
      </c>
      <c r="AT190" s="225" t="s">
        <v>240</v>
      </c>
      <c r="AU190" s="225" t="s">
        <v>78</v>
      </c>
      <c r="AY190" s="18" t="s">
        <v>238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76</v>
      </c>
      <c r="BK190" s="226">
        <f>ROUND(I190*H190,2)</f>
        <v>0</v>
      </c>
      <c r="BL190" s="18" t="s">
        <v>295</v>
      </c>
      <c r="BM190" s="225" t="s">
        <v>518</v>
      </c>
    </row>
    <row r="191" s="2" customFormat="1">
      <c r="A191" s="39"/>
      <c r="B191" s="40"/>
      <c r="C191" s="41"/>
      <c r="D191" s="227" t="s">
        <v>245</v>
      </c>
      <c r="E191" s="41"/>
      <c r="F191" s="228" t="s">
        <v>3989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245</v>
      </c>
      <c r="AU191" s="18" t="s">
        <v>78</v>
      </c>
    </row>
    <row r="192" s="2" customFormat="1">
      <c r="A192" s="39"/>
      <c r="B192" s="40"/>
      <c r="C192" s="41"/>
      <c r="D192" s="232" t="s">
        <v>246</v>
      </c>
      <c r="E192" s="41"/>
      <c r="F192" s="233" t="s">
        <v>3990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246</v>
      </c>
      <c r="AU192" s="18" t="s">
        <v>78</v>
      </c>
    </row>
    <row r="193" s="2" customFormat="1" ht="33" customHeight="1">
      <c r="A193" s="39"/>
      <c r="B193" s="40"/>
      <c r="C193" s="214" t="s">
        <v>385</v>
      </c>
      <c r="D193" s="214" t="s">
        <v>240</v>
      </c>
      <c r="E193" s="215" t="s">
        <v>3991</v>
      </c>
      <c r="F193" s="216" t="s">
        <v>3992</v>
      </c>
      <c r="G193" s="217" t="s">
        <v>281</v>
      </c>
      <c r="H193" s="218">
        <v>2</v>
      </c>
      <c r="I193" s="219"/>
      <c r="J193" s="220">
        <f>ROUND(I193*H193,2)</f>
        <v>0</v>
      </c>
      <c r="K193" s="216" t="s">
        <v>243</v>
      </c>
      <c r="L193" s="45"/>
      <c r="M193" s="221" t="s">
        <v>19</v>
      </c>
      <c r="N193" s="222" t="s">
        <v>40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295</v>
      </c>
      <c r="AT193" s="225" t="s">
        <v>240</v>
      </c>
      <c r="AU193" s="225" t="s">
        <v>78</v>
      </c>
      <c r="AY193" s="18" t="s">
        <v>238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76</v>
      </c>
      <c r="BK193" s="226">
        <f>ROUND(I193*H193,2)</f>
        <v>0</v>
      </c>
      <c r="BL193" s="18" t="s">
        <v>295</v>
      </c>
      <c r="BM193" s="225" t="s">
        <v>524</v>
      </c>
    </row>
    <row r="194" s="2" customFormat="1">
      <c r="A194" s="39"/>
      <c r="B194" s="40"/>
      <c r="C194" s="41"/>
      <c r="D194" s="227" t="s">
        <v>245</v>
      </c>
      <c r="E194" s="41"/>
      <c r="F194" s="228" t="s">
        <v>3992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245</v>
      </c>
      <c r="AU194" s="18" t="s">
        <v>78</v>
      </c>
    </row>
    <row r="195" s="2" customFormat="1">
      <c r="A195" s="39"/>
      <c r="B195" s="40"/>
      <c r="C195" s="41"/>
      <c r="D195" s="232" t="s">
        <v>246</v>
      </c>
      <c r="E195" s="41"/>
      <c r="F195" s="233" t="s">
        <v>3993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246</v>
      </c>
      <c r="AU195" s="18" t="s">
        <v>78</v>
      </c>
    </row>
    <row r="196" s="2" customFormat="1" ht="33" customHeight="1">
      <c r="A196" s="39"/>
      <c r="B196" s="40"/>
      <c r="C196" s="214" t="s">
        <v>503</v>
      </c>
      <c r="D196" s="214" t="s">
        <v>240</v>
      </c>
      <c r="E196" s="215" t="s">
        <v>3994</v>
      </c>
      <c r="F196" s="216" t="s">
        <v>3995</v>
      </c>
      <c r="G196" s="217" t="s">
        <v>281</v>
      </c>
      <c r="H196" s="218">
        <v>4</v>
      </c>
      <c r="I196" s="219"/>
      <c r="J196" s="220">
        <f>ROUND(I196*H196,2)</f>
        <v>0</v>
      </c>
      <c r="K196" s="216" t="s">
        <v>243</v>
      </c>
      <c r="L196" s="45"/>
      <c r="M196" s="221" t="s">
        <v>19</v>
      </c>
      <c r="N196" s="222" t="s">
        <v>40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295</v>
      </c>
      <c r="AT196" s="225" t="s">
        <v>240</v>
      </c>
      <c r="AU196" s="225" t="s">
        <v>78</v>
      </c>
      <c r="AY196" s="18" t="s">
        <v>238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76</v>
      </c>
      <c r="BK196" s="226">
        <f>ROUND(I196*H196,2)</f>
        <v>0</v>
      </c>
      <c r="BL196" s="18" t="s">
        <v>295</v>
      </c>
      <c r="BM196" s="225" t="s">
        <v>537</v>
      </c>
    </row>
    <row r="197" s="2" customFormat="1">
      <c r="A197" s="39"/>
      <c r="B197" s="40"/>
      <c r="C197" s="41"/>
      <c r="D197" s="227" t="s">
        <v>245</v>
      </c>
      <c r="E197" s="41"/>
      <c r="F197" s="228" t="s">
        <v>3995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245</v>
      </c>
      <c r="AU197" s="18" t="s">
        <v>78</v>
      </c>
    </row>
    <row r="198" s="2" customFormat="1">
      <c r="A198" s="39"/>
      <c r="B198" s="40"/>
      <c r="C198" s="41"/>
      <c r="D198" s="232" t="s">
        <v>246</v>
      </c>
      <c r="E198" s="41"/>
      <c r="F198" s="233" t="s">
        <v>3996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246</v>
      </c>
      <c r="AU198" s="18" t="s">
        <v>78</v>
      </c>
    </row>
    <row r="199" s="2" customFormat="1" ht="33" customHeight="1">
      <c r="A199" s="39"/>
      <c r="B199" s="40"/>
      <c r="C199" s="214" t="s">
        <v>391</v>
      </c>
      <c r="D199" s="214" t="s">
        <v>240</v>
      </c>
      <c r="E199" s="215" t="s">
        <v>3997</v>
      </c>
      <c r="F199" s="216" t="s">
        <v>3998</v>
      </c>
      <c r="G199" s="217" t="s">
        <v>281</v>
      </c>
      <c r="H199" s="218">
        <v>2</v>
      </c>
      <c r="I199" s="219"/>
      <c r="J199" s="220">
        <f>ROUND(I199*H199,2)</f>
        <v>0</v>
      </c>
      <c r="K199" s="216" t="s">
        <v>243</v>
      </c>
      <c r="L199" s="45"/>
      <c r="M199" s="221" t="s">
        <v>19</v>
      </c>
      <c r="N199" s="222" t="s">
        <v>40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295</v>
      </c>
      <c r="AT199" s="225" t="s">
        <v>240</v>
      </c>
      <c r="AU199" s="225" t="s">
        <v>78</v>
      </c>
      <c r="AY199" s="18" t="s">
        <v>238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76</v>
      </c>
      <c r="BK199" s="226">
        <f>ROUND(I199*H199,2)</f>
        <v>0</v>
      </c>
      <c r="BL199" s="18" t="s">
        <v>295</v>
      </c>
      <c r="BM199" s="225" t="s">
        <v>545</v>
      </c>
    </row>
    <row r="200" s="2" customFormat="1">
      <c r="A200" s="39"/>
      <c r="B200" s="40"/>
      <c r="C200" s="41"/>
      <c r="D200" s="227" t="s">
        <v>245</v>
      </c>
      <c r="E200" s="41"/>
      <c r="F200" s="228" t="s">
        <v>3998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245</v>
      </c>
      <c r="AU200" s="18" t="s">
        <v>78</v>
      </c>
    </row>
    <row r="201" s="2" customFormat="1">
      <c r="A201" s="39"/>
      <c r="B201" s="40"/>
      <c r="C201" s="41"/>
      <c r="D201" s="232" t="s">
        <v>246</v>
      </c>
      <c r="E201" s="41"/>
      <c r="F201" s="233" t="s">
        <v>3999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246</v>
      </c>
      <c r="AU201" s="18" t="s">
        <v>78</v>
      </c>
    </row>
    <row r="202" s="2" customFormat="1" ht="37.8" customHeight="1">
      <c r="A202" s="39"/>
      <c r="B202" s="40"/>
      <c r="C202" s="214" t="s">
        <v>515</v>
      </c>
      <c r="D202" s="214" t="s">
        <v>240</v>
      </c>
      <c r="E202" s="215" t="s">
        <v>4000</v>
      </c>
      <c r="F202" s="216" t="s">
        <v>4001</v>
      </c>
      <c r="G202" s="217" t="s">
        <v>281</v>
      </c>
      <c r="H202" s="218">
        <v>2</v>
      </c>
      <c r="I202" s="219"/>
      <c r="J202" s="220">
        <f>ROUND(I202*H202,2)</f>
        <v>0</v>
      </c>
      <c r="K202" s="216" t="s">
        <v>243</v>
      </c>
      <c r="L202" s="45"/>
      <c r="M202" s="221" t="s">
        <v>19</v>
      </c>
      <c r="N202" s="222" t="s">
        <v>40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295</v>
      </c>
      <c r="AT202" s="225" t="s">
        <v>240</v>
      </c>
      <c r="AU202" s="225" t="s">
        <v>78</v>
      </c>
      <c r="AY202" s="18" t="s">
        <v>238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76</v>
      </c>
      <c r="BK202" s="226">
        <f>ROUND(I202*H202,2)</f>
        <v>0</v>
      </c>
      <c r="BL202" s="18" t="s">
        <v>295</v>
      </c>
      <c r="BM202" s="225" t="s">
        <v>553</v>
      </c>
    </row>
    <row r="203" s="2" customFormat="1">
      <c r="A203" s="39"/>
      <c r="B203" s="40"/>
      <c r="C203" s="41"/>
      <c r="D203" s="227" t="s">
        <v>245</v>
      </c>
      <c r="E203" s="41"/>
      <c r="F203" s="228" t="s">
        <v>4001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245</v>
      </c>
      <c r="AU203" s="18" t="s">
        <v>78</v>
      </c>
    </row>
    <row r="204" s="2" customFormat="1">
      <c r="A204" s="39"/>
      <c r="B204" s="40"/>
      <c r="C204" s="41"/>
      <c r="D204" s="232" t="s">
        <v>246</v>
      </c>
      <c r="E204" s="41"/>
      <c r="F204" s="233" t="s">
        <v>4002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246</v>
      </c>
      <c r="AU204" s="18" t="s">
        <v>78</v>
      </c>
    </row>
    <row r="205" s="2" customFormat="1" ht="37.8" customHeight="1">
      <c r="A205" s="39"/>
      <c r="B205" s="40"/>
      <c r="C205" s="214" t="s">
        <v>396</v>
      </c>
      <c r="D205" s="214" t="s">
        <v>240</v>
      </c>
      <c r="E205" s="215" t="s">
        <v>4003</v>
      </c>
      <c r="F205" s="216" t="s">
        <v>4004</v>
      </c>
      <c r="G205" s="217" t="s">
        <v>281</v>
      </c>
      <c r="H205" s="218">
        <v>2</v>
      </c>
      <c r="I205" s="219"/>
      <c r="J205" s="220">
        <f>ROUND(I205*H205,2)</f>
        <v>0</v>
      </c>
      <c r="K205" s="216" t="s">
        <v>243</v>
      </c>
      <c r="L205" s="45"/>
      <c r="M205" s="221" t="s">
        <v>19</v>
      </c>
      <c r="N205" s="222" t="s">
        <v>40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295</v>
      </c>
      <c r="AT205" s="225" t="s">
        <v>240</v>
      </c>
      <c r="AU205" s="225" t="s">
        <v>78</v>
      </c>
      <c r="AY205" s="18" t="s">
        <v>238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76</v>
      </c>
      <c r="BK205" s="226">
        <f>ROUND(I205*H205,2)</f>
        <v>0</v>
      </c>
      <c r="BL205" s="18" t="s">
        <v>295</v>
      </c>
      <c r="BM205" s="225" t="s">
        <v>565</v>
      </c>
    </row>
    <row r="206" s="2" customFormat="1">
      <c r="A206" s="39"/>
      <c r="B206" s="40"/>
      <c r="C206" s="41"/>
      <c r="D206" s="227" t="s">
        <v>245</v>
      </c>
      <c r="E206" s="41"/>
      <c r="F206" s="228" t="s">
        <v>4004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245</v>
      </c>
      <c r="AU206" s="18" t="s">
        <v>78</v>
      </c>
    </row>
    <row r="207" s="2" customFormat="1">
      <c r="A207" s="39"/>
      <c r="B207" s="40"/>
      <c r="C207" s="41"/>
      <c r="D207" s="232" t="s">
        <v>246</v>
      </c>
      <c r="E207" s="41"/>
      <c r="F207" s="233" t="s">
        <v>4005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246</v>
      </c>
      <c r="AU207" s="18" t="s">
        <v>78</v>
      </c>
    </row>
    <row r="208" s="2" customFormat="1" ht="37.8" customHeight="1">
      <c r="A208" s="39"/>
      <c r="B208" s="40"/>
      <c r="C208" s="214" t="s">
        <v>528</v>
      </c>
      <c r="D208" s="214" t="s">
        <v>240</v>
      </c>
      <c r="E208" s="215" t="s">
        <v>4006</v>
      </c>
      <c r="F208" s="216" t="s">
        <v>4007</v>
      </c>
      <c r="G208" s="217" t="s">
        <v>281</v>
      </c>
      <c r="H208" s="218">
        <v>7</v>
      </c>
      <c r="I208" s="219"/>
      <c r="J208" s="220">
        <f>ROUND(I208*H208,2)</f>
        <v>0</v>
      </c>
      <c r="K208" s="216" t="s">
        <v>243</v>
      </c>
      <c r="L208" s="45"/>
      <c r="M208" s="221" t="s">
        <v>19</v>
      </c>
      <c r="N208" s="222" t="s">
        <v>40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295</v>
      </c>
      <c r="AT208" s="225" t="s">
        <v>240</v>
      </c>
      <c r="AU208" s="225" t="s">
        <v>78</v>
      </c>
      <c r="AY208" s="18" t="s">
        <v>238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76</v>
      </c>
      <c r="BK208" s="226">
        <f>ROUND(I208*H208,2)</f>
        <v>0</v>
      </c>
      <c r="BL208" s="18" t="s">
        <v>295</v>
      </c>
      <c r="BM208" s="225" t="s">
        <v>586</v>
      </c>
    </row>
    <row r="209" s="2" customFormat="1">
      <c r="A209" s="39"/>
      <c r="B209" s="40"/>
      <c r="C209" s="41"/>
      <c r="D209" s="227" t="s">
        <v>245</v>
      </c>
      <c r="E209" s="41"/>
      <c r="F209" s="228" t="s">
        <v>4007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245</v>
      </c>
      <c r="AU209" s="18" t="s">
        <v>78</v>
      </c>
    </row>
    <row r="210" s="2" customFormat="1">
      <c r="A210" s="39"/>
      <c r="B210" s="40"/>
      <c r="C210" s="41"/>
      <c r="D210" s="232" t="s">
        <v>246</v>
      </c>
      <c r="E210" s="41"/>
      <c r="F210" s="233" t="s">
        <v>4008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246</v>
      </c>
      <c r="AU210" s="18" t="s">
        <v>78</v>
      </c>
    </row>
    <row r="211" s="2" customFormat="1" ht="37.8" customHeight="1">
      <c r="A211" s="39"/>
      <c r="B211" s="40"/>
      <c r="C211" s="214" t="s">
        <v>407</v>
      </c>
      <c r="D211" s="214" t="s">
        <v>240</v>
      </c>
      <c r="E211" s="215" t="s">
        <v>4009</v>
      </c>
      <c r="F211" s="216" t="s">
        <v>4010</v>
      </c>
      <c r="G211" s="217" t="s">
        <v>281</v>
      </c>
      <c r="H211" s="218">
        <v>1</v>
      </c>
      <c r="I211" s="219"/>
      <c r="J211" s="220">
        <f>ROUND(I211*H211,2)</f>
        <v>0</v>
      </c>
      <c r="K211" s="216" t="s">
        <v>243</v>
      </c>
      <c r="L211" s="45"/>
      <c r="M211" s="221" t="s">
        <v>19</v>
      </c>
      <c r="N211" s="222" t="s">
        <v>40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295</v>
      </c>
      <c r="AT211" s="225" t="s">
        <v>240</v>
      </c>
      <c r="AU211" s="225" t="s">
        <v>78</v>
      </c>
      <c r="AY211" s="18" t="s">
        <v>238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76</v>
      </c>
      <c r="BK211" s="226">
        <f>ROUND(I211*H211,2)</f>
        <v>0</v>
      </c>
      <c r="BL211" s="18" t="s">
        <v>295</v>
      </c>
      <c r="BM211" s="225" t="s">
        <v>594</v>
      </c>
    </row>
    <row r="212" s="2" customFormat="1">
      <c r="A212" s="39"/>
      <c r="B212" s="40"/>
      <c r="C212" s="41"/>
      <c r="D212" s="227" t="s">
        <v>245</v>
      </c>
      <c r="E212" s="41"/>
      <c r="F212" s="228" t="s">
        <v>4010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245</v>
      </c>
      <c r="AU212" s="18" t="s">
        <v>78</v>
      </c>
    </row>
    <row r="213" s="2" customFormat="1">
      <c r="A213" s="39"/>
      <c r="B213" s="40"/>
      <c r="C213" s="41"/>
      <c r="D213" s="232" t="s">
        <v>246</v>
      </c>
      <c r="E213" s="41"/>
      <c r="F213" s="233" t="s">
        <v>4011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246</v>
      </c>
      <c r="AU213" s="18" t="s">
        <v>78</v>
      </c>
    </row>
    <row r="214" s="2" customFormat="1" ht="37.8" customHeight="1">
      <c r="A214" s="39"/>
      <c r="B214" s="40"/>
      <c r="C214" s="214" t="s">
        <v>542</v>
      </c>
      <c r="D214" s="214" t="s">
        <v>240</v>
      </c>
      <c r="E214" s="215" t="s">
        <v>4012</v>
      </c>
      <c r="F214" s="216" t="s">
        <v>4013</v>
      </c>
      <c r="G214" s="217" t="s">
        <v>281</v>
      </c>
      <c r="H214" s="218">
        <v>2</v>
      </c>
      <c r="I214" s="219"/>
      <c r="J214" s="220">
        <f>ROUND(I214*H214,2)</f>
        <v>0</v>
      </c>
      <c r="K214" s="216" t="s">
        <v>243</v>
      </c>
      <c r="L214" s="45"/>
      <c r="M214" s="221" t="s">
        <v>19</v>
      </c>
      <c r="N214" s="222" t="s">
        <v>40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295</v>
      </c>
      <c r="AT214" s="225" t="s">
        <v>240</v>
      </c>
      <c r="AU214" s="225" t="s">
        <v>78</v>
      </c>
      <c r="AY214" s="18" t="s">
        <v>238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76</v>
      </c>
      <c r="BK214" s="226">
        <f>ROUND(I214*H214,2)</f>
        <v>0</v>
      </c>
      <c r="BL214" s="18" t="s">
        <v>295</v>
      </c>
      <c r="BM214" s="225" t="s">
        <v>602</v>
      </c>
    </row>
    <row r="215" s="2" customFormat="1">
      <c r="A215" s="39"/>
      <c r="B215" s="40"/>
      <c r="C215" s="41"/>
      <c r="D215" s="227" t="s">
        <v>245</v>
      </c>
      <c r="E215" s="41"/>
      <c r="F215" s="228" t="s">
        <v>4013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245</v>
      </c>
      <c r="AU215" s="18" t="s">
        <v>78</v>
      </c>
    </row>
    <row r="216" s="2" customFormat="1">
      <c r="A216" s="39"/>
      <c r="B216" s="40"/>
      <c r="C216" s="41"/>
      <c r="D216" s="232" t="s">
        <v>246</v>
      </c>
      <c r="E216" s="41"/>
      <c r="F216" s="233" t="s">
        <v>4014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246</v>
      </c>
      <c r="AU216" s="18" t="s">
        <v>78</v>
      </c>
    </row>
    <row r="217" s="2" customFormat="1" ht="37.8" customHeight="1">
      <c r="A217" s="39"/>
      <c r="B217" s="40"/>
      <c r="C217" s="214" t="s">
        <v>414</v>
      </c>
      <c r="D217" s="214" t="s">
        <v>240</v>
      </c>
      <c r="E217" s="215" t="s">
        <v>4015</v>
      </c>
      <c r="F217" s="216" t="s">
        <v>4016</v>
      </c>
      <c r="G217" s="217" t="s">
        <v>281</v>
      </c>
      <c r="H217" s="218">
        <v>2</v>
      </c>
      <c r="I217" s="219"/>
      <c r="J217" s="220">
        <f>ROUND(I217*H217,2)</f>
        <v>0</v>
      </c>
      <c r="K217" s="216" t="s">
        <v>243</v>
      </c>
      <c r="L217" s="45"/>
      <c r="M217" s="221" t="s">
        <v>19</v>
      </c>
      <c r="N217" s="222" t="s">
        <v>40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295</v>
      </c>
      <c r="AT217" s="225" t="s">
        <v>240</v>
      </c>
      <c r="AU217" s="225" t="s">
        <v>78</v>
      </c>
      <c r="AY217" s="18" t="s">
        <v>238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76</v>
      </c>
      <c r="BK217" s="226">
        <f>ROUND(I217*H217,2)</f>
        <v>0</v>
      </c>
      <c r="BL217" s="18" t="s">
        <v>295</v>
      </c>
      <c r="BM217" s="225" t="s">
        <v>610</v>
      </c>
    </row>
    <row r="218" s="2" customFormat="1">
      <c r="A218" s="39"/>
      <c r="B218" s="40"/>
      <c r="C218" s="41"/>
      <c r="D218" s="227" t="s">
        <v>245</v>
      </c>
      <c r="E218" s="41"/>
      <c r="F218" s="228" t="s">
        <v>4016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245</v>
      </c>
      <c r="AU218" s="18" t="s">
        <v>78</v>
      </c>
    </row>
    <row r="219" s="2" customFormat="1">
      <c r="A219" s="39"/>
      <c r="B219" s="40"/>
      <c r="C219" s="41"/>
      <c r="D219" s="232" t="s">
        <v>246</v>
      </c>
      <c r="E219" s="41"/>
      <c r="F219" s="233" t="s">
        <v>4017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246</v>
      </c>
      <c r="AU219" s="18" t="s">
        <v>78</v>
      </c>
    </row>
    <row r="220" s="2" customFormat="1" ht="37.8" customHeight="1">
      <c r="A220" s="39"/>
      <c r="B220" s="40"/>
      <c r="C220" s="214" t="s">
        <v>562</v>
      </c>
      <c r="D220" s="214" t="s">
        <v>240</v>
      </c>
      <c r="E220" s="215" t="s">
        <v>4018</v>
      </c>
      <c r="F220" s="216" t="s">
        <v>4019</v>
      </c>
      <c r="G220" s="217" t="s">
        <v>281</v>
      </c>
      <c r="H220" s="218">
        <v>2</v>
      </c>
      <c r="I220" s="219"/>
      <c r="J220" s="220">
        <f>ROUND(I220*H220,2)</f>
        <v>0</v>
      </c>
      <c r="K220" s="216" t="s">
        <v>243</v>
      </c>
      <c r="L220" s="45"/>
      <c r="M220" s="221" t="s">
        <v>19</v>
      </c>
      <c r="N220" s="222" t="s">
        <v>40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295</v>
      </c>
      <c r="AT220" s="225" t="s">
        <v>240</v>
      </c>
      <c r="AU220" s="225" t="s">
        <v>78</v>
      </c>
      <c r="AY220" s="18" t="s">
        <v>238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76</v>
      </c>
      <c r="BK220" s="226">
        <f>ROUND(I220*H220,2)</f>
        <v>0</v>
      </c>
      <c r="BL220" s="18" t="s">
        <v>295</v>
      </c>
      <c r="BM220" s="225" t="s">
        <v>618</v>
      </c>
    </row>
    <row r="221" s="2" customFormat="1">
      <c r="A221" s="39"/>
      <c r="B221" s="40"/>
      <c r="C221" s="41"/>
      <c r="D221" s="227" t="s">
        <v>245</v>
      </c>
      <c r="E221" s="41"/>
      <c r="F221" s="228" t="s">
        <v>4019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245</v>
      </c>
      <c r="AU221" s="18" t="s">
        <v>78</v>
      </c>
    </row>
    <row r="222" s="2" customFormat="1">
      <c r="A222" s="39"/>
      <c r="B222" s="40"/>
      <c r="C222" s="41"/>
      <c r="D222" s="232" t="s">
        <v>246</v>
      </c>
      <c r="E222" s="41"/>
      <c r="F222" s="233" t="s">
        <v>4020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246</v>
      </c>
      <c r="AU222" s="18" t="s">
        <v>78</v>
      </c>
    </row>
    <row r="223" s="2" customFormat="1" ht="37.8" customHeight="1">
      <c r="A223" s="39"/>
      <c r="B223" s="40"/>
      <c r="C223" s="214" t="s">
        <v>419</v>
      </c>
      <c r="D223" s="214" t="s">
        <v>240</v>
      </c>
      <c r="E223" s="215" t="s">
        <v>4021</v>
      </c>
      <c r="F223" s="216" t="s">
        <v>4022</v>
      </c>
      <c r="G223" s="217" t="s">
        <v>281</v>
      </c>
      <c r="H223" s="218">
        <v>1</v>
      </c>
      <c r="I223" s="219"/>
      <c r="J223" s="220">
        <f>ROUND(I223*H223,2)</f>
        <v>0</v>
      </c>
      <c r="K223" s="216" t="s">
        <v>243</v>
      </c>
      <c r="L223" s="45"/>
      <c r="M223" s="221" t="s">
        <v>19</v>
      </c>
      <c r="N223" s="222" t="s">
        <v>40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295</v>
      </c>
      <c r="AT223" s="225" t="s">
        <v>240</v>
      </c>
      <c r="AU223" s="225" t="s">
        <v>78</v>
      </c>
      <c r="AY223" s="18" t="s">
        <v>238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76</v>
      </c>
      <c r="BK223" s="226">
        <f>ROUND(I223*H223,2)</f>
        <v>0</v>
      </c>
      <c r="BL223" s="18" t="s">
        <v>295</v>
      </c>
      <c r="BM223" s="225" t="s">
        <v>637</v>
      </c>
    </row>
    <row r="224" s="2" customFormat="1">
      <c r="A224" s="39"/>
      <c r="B224" s="40"/>
      <c r="C224" s="41"/>
      <c r="D224" s="227" t="s">
        <v>245</v>
      </c>
      <c r="E224" s="41"/>
      <c r="F224" s="228" t="s">
        <v>4022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245</v>
      </c>
      <c r="AU224" s="18" t="s">
        <v>78</v>
      </c>
    </row>
    <row r="225" s="2" customFormat="1">
      <c r="A225" s="39"/>
      <c r="B225" s="40"/>
      <c r="C225" s="41"/>
      <c r="D225" s="232" t="s">
        <v>246</v>
      </c>
      <c r="E225" s="41"/>
      <c r="F225" s="233" t="s">
        <v>4023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246</v>
      </c>
      <c r="AU225" s="18" t="s">
        <v>78</v>
      </c>
    </row>
    <row r="226" s="2" customFormat="1" ht="37.8" customHeight="1">
      <c r="A226" s="39"/>
      <c r="B226" s="40"/>
      <c r="C226" s="214" t="s">
        <v>578</v>
      </c>
      <c r="D226" s="214" t="s">
        <v>240</v>
      </c>
      <c r="E226" s="215" t="s">
        <v>4024</v>
      </c>
      <c r="F226" s="216" t="s">
        <v>4025</v>
      </c>
      <c r="G226" s="217" t="s">
        <v>281</v>
      </c>
      <c r="H226" s="218">
        <v>3</v>
      </c>
      <c r="I226" s="219"/>
      <c r="J226" s="220">
        <f>ROUND(I226*H226,2)</f>
        <v>0</v>
      </c>
      <c r="K226" s="216" t="s">
        <v>243</v>
      </c>
      <c r="L226" s="45"/>
      <c r="M226" s="221" t="s">
        <v>19</v>
      </c>
      <c r="N226" s="222" t="s">
        <v>40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295</v>
      </c>
      <c r="AT226" s="225" t="s">
        <v>240</v>
      </c>
      <c r="AU226" s="225" t="s">
        <v>78</v>
      </c>
      <c r="AY226" s="18" t="s">
        <v>238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76</v>
      </c>
      <c r="BK226" s="226">
        <f>ROUND(I226*H226,2)</f>
        <v>0</v>
      </c>
      <c r="BL226" s="18" t="s">
        <v>295</v>
      </c>
      <c r="BM226" s="225" t="s">
        <v>645</v>
      </c>
    </row>
    <row r="227" s="2" customFormat="1">
      <c r="A227" s="39"/>
      <c r="B227" s="40"/>
      <c r="C227" s="41"/>
      <c r="D227" s="227" t="s">
        <v>245</v>
      </c>
      <c r="E227" s="41"/>
      <c r="F227" s="228" t="s">
        <v>4025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245</v>
      </c>
      <c r="AU227" s="18" t="s">
        <v>78</v>
      </c>
    </row>
    <row r="228" s="2" customFormat="1">
      <c r="A228" s="39"/>
      <c r="B228" s="40"/>
      <c r="C228" s="41"/>
      <c r="D228" s="232" t="s">
        <v>246</v>
      </c>
      <c r="E228" s="41"/>
      <c r="F228" s="233" t="s">
        <v>4026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246</v>
      </c>
      <c r="AU228" s="18" t="s">
        <v>78</v>
      </c>
    </row>
    <row r="229" s="2" customFormat="1" ht="37.8" customHeight="1">
      <c r="A229" s="39"/>
      <c r="B229" s="40"/>
      <c r="C229" s="214" t="s">
        <v>428</v>
      </c>
      <c r="D229" s="214" t="s">
        <v>240</v>
      </c>
      <c r="E229" s="215" t="s">
        <v>4027</v>
      </c>
      <c r="F229" s="216" t="s">
        <v>4028</v>
      </c>
      <c r="G229" s="217" t="s">
        <v>281</v>
      </c>
      <c r="H229" s="218">
        <v>1</v>
      </c>
      <c r="I229" s="219"/>
      <c r="J229" s="220">
        <f>ROUND(I229*H229,2)</f>
        <v>0</v>
      </c>
      <c r="K229" s="216" t="s">
        <v>243</v>
      </c>
      <c r="L229" s="45"/>
      <c r="M229" s="221" t="s">
        <v>19</v>
      </c>
      <c r="N229" s="222" t="s">
        <v>40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295</v>
      </c>
      <c r="AT229" s="225" t="s">
        <v>240</v>
      </c>
      <c r="AU229" s="225" t="s">
        <v>78</v>
      </c>
      <c r="AY229" s="18" t="s">
        <v>238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76</v>
      </c>
      <c r="BK229" s="226">
        <f>ROUND(I229*H229,2)</f>
        <v>0</v>
      </c>
      <c r="BL229" s="18" t="s">
        <v>295</v>
      </c>
      <c r="BM229" s="225" t="s">
        <v>661</v>
      </c>
    </row>
    <row r="230" s="2" customFormat="1">
      <c r="A230" s="39"/>
      <c r="B230" s="40"/>
      <c r="C230" s="41"/>
      <c r="D230" s="227" t="s">
        <v>245</v>
      </c>
      <c r="E230" s="41"/>
      <c r="F230" s="228" t="s">
        <v>4028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245</v>
      </c>
      <c r="AU230" s="18" t="s">
        <v>78</v>
      </c>
    </row>
    <row r="231" s="2" customFormat="1">
      <c r="A231" s="39"/>
      <c r="B231" s="40"/>
      <c r="C231" s="41"/>
      <c r="D231" s="232" t="s">
        <v>246</v>
      </c>
      <c r="E231" s="41"/>
      <c r="F231" s="233" t="s">
        <v>4029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246</v>
      </c>
      <c r="AU231" s="18" t="s">
        <v>78</v>
      </c>
    </row>
    <row r="232" s="2" customFormat="1" ht="37.8" customHeight="1">
      <c r="A232" s="39"/>
      <c r="B232" s="40"/>
      <c r="C232" s="214" t="s">
        <v>591</v>
      </c>
      <c r="D232" s="214" t="s">
        <v>240</v>
      </c>
      <c r="E232" s="215" t="s">
        <v>4030</v>
      </c>
      <c r="F232" s="216" t="s">
        <v>4031</v>
      </c>
      <c r="G232" s="217" t="s">
        <v>281</v>
      </c>
      <c r="H232" s="218">
        <v>1</v>
      </c>
      <c r="I232" s="219"/>
      <c r="J232" s="220">
        <f>ROUND(I232*H232,2)</f>
        <v>0</v>
      </c>
      <c r="K232" s="216" t="s">
        <v>243</v>
      </c>
      <c r="L232" s="45"/>
      <c r="M232" s="221" t="s">
        <v>19</v>
      </c>
      <c r="N232" s="222" t="s">
        <v>40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295</v>
      </c>
      <c r="AT232" s="225" t="s">
        <v>240</v>
      </c>
      <c r="AU232" s="225" t="s">
        <v>78</v>
      </c>
      <c r="AY232" s="18" t="s">
        <v>238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76</v>
      </c>
      <c r="BK232" s="226">
        <f>ROUND(I232*H232,2)</f>
        <v>0</v>
      </c>
      <c r="BL232" s="18" t="s">
        <v>295</v>
      </c>
      <c r="BM232" s="225" t="s">
        <v>668</v>
      </c>
    </row>
    <row r="233" s="2" customFormat="1">
      <c r="A233" s="39"/>
      <c r="B233" s="40"/>
      <c r="C233" s="41"/>
      <c r="D233" s="227" t="s">
        <v>245</v>
      </c>
      <c r="E233" s="41"/>
      <c r="F233" s="228" t="s">
        <v>4031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245</v>
      </c>
      <c r="AU233" s="18" t="s">
        <v>78</v>
      </c>
    </row>
    <row r="234" s="2" customFormat="1">
      <c r="A234" s="39"/>
      <c r="B234" s="40"/>
      <c r="C234" s="41"/>
      <c r="D234" s="232" t="s">
        <v>246</v>
      </c>
      <c r="E234" s="41"/>
      <c r="F234" s="233" t="s">
        <v>4032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246</v>
      </c>
      <c r="AU234" s="18" t="s">
        <v>78</v>
      </c>
    </row>
    <row r="235" s="2" customFormat="1" ht="37.8" customHeight="1">
      <c r="A235" s="39"/>
      <c r="B235" s="40"/>
      <c r="C235" s="214" t="s">
        <v>432</v>
      </c>
      <c r="D235" s="214" t="s">
        <v>240</v>
      </c>
      <c r="E235" s="215" t="s">
        <v>4033</v>
      </c>
      <c r="F235" s="216" t="s">
        <v>4034</v>
      </c>
      <c r="G235" s="217" t="s">
        <v>281</v>
      </c>
      <c r="H235" s="218">
        <v>1</v>
      </c>
      <c r="I235" s="219"/>
      <c r="J235" s="220">
        <f>ROUND(I235*H235,2)</f>
        <v>0</v>
      </c>
      <c r="K235" s="216" t="s">
        <v>243</v>
      </c>
      <c r="L235" s="45"/>
      <c r="M235" s="221" t="s">
        <v>19</v>
      </c>
      <c r="N235" s="222" t="s">
        <v>40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295</v>
      </c>
      <c r="AT235" s="225" t="s">
        <v>240</v>
      </c>
      <c r="AU235" s="225" t="s">
        <v>78</v>
      </c>
      <c r="AY235" s="18" t="s">
        <v>238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76</v>
      </c>
      <c r="BK235" s="226">
        <f>ROUND(I235*H235,2)</f>
        <v>0</v>
      </c>
      <c r="BL235" s="18" t="s">
        <v>295</v>
      </c>
      <c r="BM235" s="225" t="s">
        <v>680</v>
      </c>
    </row>
    <row r="236" s="2" customFormat="1">
      <c r="A236" s="39"/>
      <c r="B236" s="40"/>
      <c r="C236" s="41"/>
      <c r="D236" s="227" t="s">
        <v>245</v>
      </c>
      <c r="E236" s="41"/>
      <c r="F236" s="228" t="s">
        <v>4034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245</v>
      </c>
      <c r="AU236" s="18" t="s">
        <v>78</v>
      </c>
    </row>
    <row r="237" s="2" customFormat="1">
      <c r="A237" s="39"/>
      <c r="B237" s="40"/>
      <c r="C237" s="41"/>
      <c r="D237" s="232" t="s">
        <v>246</v>
      </c>
      <c r="E237" s="41"/>
      <c r="F237" s="233" t="s">
        <v>4035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246</v>
      </c>
      <c r="AU237" s="18" t="s">
        <v>78</v>
      </c>
    </row>
    <row r="238" s="2" customFormat="1" ht="33" customHeight="1">
      <c r="A238" s="39"/>
      <c r="B238" s="40"/>
      <c r="C238" s="214" t="s">
        <v>607</v>
      </c>
      <c r="D238" s="214" t="s">
        <v>240</v>
      </c>
      <c r="E238" s="215" t="s">
        <v>4036</v>
      </c>
      <c r="F238" s="216" t="s">
        <v>4037</v>
      </c>
      <c r="G238" s="217" t="s">
        <v>281</v>
      </c>
      <c r="H238" s="218">
        <v>1</v>
      </c>
      <c r="I238" s="219"/>
      <c r="J238" s="220">
        <f>ROUND(I238*H238,2)</f>
        <v>0</v>
      </c>
      <c r="K238" s="216" t="s">
        <v>243</v>
      </c>
      <c r="L238" s="45"/>
      <c r="M238" s="221" t="s">
        <v>19</v>
      </c>
      <c r="N238" s="222" t="s">
        <v>40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295</v>
      </c>
      <c r="AT238" s="225" t="s">
        <v>240</v>
      </c>
      <c r="AU238" s="225" t="s">
        <v>78</v>
      </c>
      <c r="AY238" s="18" t="s">
        <v>238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76</v>
      </c>
      <c r="BK238" s="226">
        <f>ROUND(I238*H238,2)</f>
        <v>0</v>
      </c>
      <c r="BL238" s="18" t="s">
        <v>295</v>
      </c>
      <c r="BM238" s="225" t="s">
        <v>684</v>
      </c>
    </row>
    <row r="239" s="2" customFormat="1">
      <c r="A239" s="39"/>
      <c r="B239" s="40"/>
      <c r="C239" s="41"/>
      <c r="D239" s="227" t="s">
        <v>245</v>
      </c>
      <c r="E239" s="41"/>
      <c r="F239" s="228" t="s">
        <v>4037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245</v>
      </c>
      <c r="AU239" s="18" t="s">
        <v>78</v>
      </c>
    </row>
    <row r="240" s="2" customFormat="1">
      <c r="A240" s="39"/>
      <c r="B240" s="40"/>
      <c r="C240" s="41"/>
      <c r="D240" s="232" t="s">
        <v>246</v>
      </c>
      <c r="E240" s="41"/>
      <c r="F240" s="233" t="s">
        <v>4038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246</v>
      </c>
      <c r="AU240" s="18" t="s">
        <v>78</v>
      </c>
    </row>
    <row r="241" s="2" customFormat="1" ht="37.8" customHeight="1">
      <c r="A241" s="39"/>
      <c r="B241" s="40"/>
      <c r="C241" s="214" t="s">
        <v>439</v>
      </c>
      <c r="D241" s="214" t="s">
        <v>240</v>
      </c>
      <c r="E241" s="215" t="s">
        <v>4039</v>
      </c>
      <c r="F241" s="216" t="s">
        <v>4040</v>
      </c>
      <c r="G241" s="217" t="s">
        <v>281</v>
      </c>
      <c r="H241" s="218">
        <v>3</v>
      </c>
      <c r="I241" s="219"/>
      <c r="J241" s="220">
        <f>ROUND(I241*H241,2)</f>
        <v>0</v>
      </c>
      <c r="K241" s="216" t="s">
        <v>243</v>
      </c>
      <c r="L241" s="45"/>
      <c r="M241" s="221" t="s">
        <v>19</v>
      </c>
      <c r="N241" s="222" t="s">
        <v>40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295</v>
      </c>
      <c r="AT241" s="225" t="s">
        <v>240</v>
      </c>
      <c r="AU241" s="225" t="s">
        <v>78</v>
      </c>
      <c r="AY241" s="18" t="s">
        <v>238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76</v>
      </c>
      <c r="BK241" s="226">
        <f>ROUND(I241*H241,2)</f>
        <v>0</v>
      </c>
      <c r="BL241" s="18" t="s">
        <v>295</v>
      </c>
      <c r="BM241" s="225" t="s">
        <v>689</v>
      </c>
    </row>
    <row r="242" s="2" customFormat="1">
      <c r="A242" s="39"/>
      <c r="B242" s="40"/>
      <c r="C242" s="41"/>
      <c r="D242" s="227" t="s">
        <v>245</v>
      </c>
      <c r="E242" s="41"/>
      <c r="F242" s="228" t="s">
        <v>4040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245</v>
      </c>
      <c r="AU242" s="18" t="s">
        <v>78</v>
      </c>
    </row>
    <row r="243" s="2" customFormat="1">
      <c r="A243" s="39"/>
      <c r="B243" s="40"/>
      <c r="C243" s="41"/>
      <c r="D243" s="232" t="s">
        <v>246</v>
      </c>
      <c r="E243" s="41"/>
      <c r="F243" s="233" t="s">
        <v>4041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246</v>
      </c>
      <c r="AU243" s="18" t="s">
        <v>78</v>
      </c>
    </row>
    <row r="244" s="2" customFormat="1" ht="37.8" customHeight="1">
      <c r="A244" s="39"/>
      <c r="B244" s="40"/>
      <c r="C244" s="214" t="s">
        <v>634</v>
      </c>
      <c r="D244" s="214" t="s">
        <v>240</v>
      </c>
      <c r="E244" s="215" t="s">
        <v>4042</v>
      </c>
      <c r="F244" s="216" t="s">
        <v>4043</v>
      </c>
      <c r="G244" s="217" t="s">
        <v>281</v>
      </c>
      <c r="H244" s="218">
        <v>2</v>
      </c>
      <c r="I244" s="219"/>
      <c r="J244" s="220">
        <f>ROUND(I244*H244,2)</f>
        <v>0</v>
      </c>
      <c r="K244" s="216" t="s">
        <v>243</v>
      </c>
      <c r="L244" s="45"/>
      <c r="M244" s="221" t="s">
        <v>19</v>
      </c>
      <c r="N244" s="222" t="s">
        <v>40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295</v>
      </c>
      <c r="AT244" s="225" t="s">
        <v>240</v>
      </c>
      <c r="AU244" s="225" t="s">
        <v>78</v>
      </c>
      <c r="AY244" s="18" t="s">
        <v>238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76</v>
      </c>
      <c r="BK244" s="226">
        <f>ROUND(I244*H244,2)</f>
        <v>0</v>
      </c>
      <c r="BL244" s="18" t="s">
        <v>295</v>
      </c>
      <c r="BM244" s="225" t="s">
        <v>698</v>
      </c>
    </row>
    <row r="245" s="2" customFormat="1">
      <c r="A245" s="39"/>
      <c r="B245" s="40"/>
      <c r="C245" s="41"/>
      <c r="D245" s="227" t="s">
        <v>245</v>
      </c>
      <c r="E245" s="41"/>
      <c r="F245" s="228" t="s">
        <v>4043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245</v>
      </c>
      <c r="AU245" s="18" t="s">
        <v>78</v>
      </c>
    </row>
    <row r="246" s="2" customFormat="1">
      <c r="A246" s="39"/>
      <c r="B246" s="40"/>
      <c r="C246" s="41"/>
      <c r="D246" s="232" t="s">
        <v>246</v>
      </c>
      <c r="E246" s="41"/>
      <c r="F246" s="233" t="s">
        <v>4044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246</v>
      </c>
      <c r="AU246" s="18" t="s">
        <v>78</v>
      </c>
    </row>
    <row r="247" s="2" customFormat="1" ht="37.8" customHeight="1">
      <c r="A247" s="39"/>
      <c r="B247" s="40"/>
      <c r="C247" s="214" t="s">
        <v>447</v>
      </c>
      <c r="D247" s="214" t="s">
        <v>240</v>
      </c>
      <c r="E247" s="215" t="s">
        <v>4045</v>
      </c>
      <c r="F247" s="216" t="s">
        <v>4046</v>
      </c>
      <c r="G247" s="217" t="s">
        <v>281</v>
      </c>
      <c r="H247" s="218">
        <v>1</v>
      </c>
      <c r="I247" s="219"/>
      <c r="J247" s="220">
        <f>ROUND(I247*H247,2)</f>
        <v>0</v>
      </c>
      <c r="K247" s="216" t="s">
        <v>243</v>
      </c>
      <c r="L247" s="45"/>
      <c r="M247" s="221" t="s">
        <v>19</v>
      </c>
      <c r="N247" s="222" t="s">
        <v>40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295</v>
      </c>
      <c r="AT247" s="225" t="s">
        <v>240</v>
      </c>
      <c r="AU247" s="225" t="s">
        <v>78</v>
      </c>
      <c r="AY247" s="18" t="s">
        <v>238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76</v>
      </c>
      <c r="BK247" s="226">
        <f>ROUND(I247*H247,2)</f>
        <v>0</v>
      </c>
      <c r="BL247" s="18" t="s">
        <v>295</v>
      </c>
      <c r="BM247" s="225" t="s">
        <v>711</v>
      </c>
    </row>
    <row r="248" s="2" customFormat="1">
      <c r="A248" s="39"/>
      <c r="B248" s="40"/>
      <c r="C248" s="41"/>
      <c r="D248" s="227" t="s">
        <v>245</v>
      </c>
      <c r="E248" s="41"/>
      <c r="F248" s="228" t="s">
        <v>4046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245</v>
      </c>
      <c r="AU248" s="18" t="s">
        <v>78</v>
      </c>
    </row>
    <row r="249" s="2" customFormat="1">
      <c r="A249" s="39"/>
      <c r="B249" s="40"/>
      <c r="C249" s="41"/>
      <c r="D249" s="232" t="s">
        <v>246</v>
      </c>
      <c r="E249" s="41"/>
      <c r="F249" s="233" t="s">
        <v>4047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246</v>
      </c>
      <c r="AU249" s="18" t="s">
        <v>78</v>
      </c>
    </row>
    <row r="250" s="2" customFormat="1" ht="37.8" customHeight="1">
      <c r="A250" s="39"/>
      <c r="B250" s="40"/>
      <c r="C250" s="214" t="s">
        <v>658</v>
      </c>
      <c r="D250" s="214" t="s">
        <v>240</v>
      </c>
      <c r="E250" s="215" t="s">
        <v>4048</v>
      </c>
      <c r="F250" s="216" t="s">
        <v>4049</v>
      </c>
      <c r="G250" s="217" t="s">
        <v>281</v>
      </c>
      <c r="H250" s="218">
        <v>6</v>
      </c>
      <c r="I250" s="219"/>
      <c r="J250" s="220">
        <f>ROUND(I250*H250,2)</f>
        <v>0</v>
      </c>
      <c r="K250" s="216" t="s">
        <v>243</v>
      </c>
      <c r="L250" s="45"/>
      <c r="M250" s="221" t="s">
        <v>19</v>
      </c>
      <c r="N250" s="222" t="s">
        <v>40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295</v>
      </c>
      <c r="AT250" s="225" t="s">
        <v>240</v>
      </c>
      <c r="AU250" s="225" t="s">
        <v>78</v>
      </c>
      <c r="AY250" s="18" t="s">
        <v>238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76</v>
      </c>
      <c r="BK250" s="226">
        <f>ROUND(I250*H250,2)</f>
        <v>0</v>
      </c>
      <c r="BL250" s="18" t="s">
        <v>295</v>
      </c>
      <c r="BM250" s="225" t="s">
        <v>718</v>
      </c>
    </row>
    <row r="251" s="2" customFormat="1">
      <c r="A251" s="39"/>
      <c r="B251" s="40"/>
      <c r="C251" s="41"/>
      <c r="D251" s="227" t="s">
        <v>245</v>
      </c>
      <c r="E251" s="41"/>
      <c r="F251" s="228" t="s">
        <v>4049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245</v>
      </c>
      <c r="AU251" s="18" t="s">
        <v>78</v>
      </c>
    </row>
    <row r="252" s="2" customFormat="1">
      <c r="A252" s="39"/>
      <c r="B252" s="40"/>
      <c r="C252" s="41"/>
      <c r="D252" s="232" t="s">
        <v>246</v>
      </c>
      <c r="E252" s="41"/>
      <c r="F252" s="233" t="s">
        <v>4050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246</v>
      </c>
      <c r="AU252" s="18" t="s">
        <v>78</v>
      </c>
    </row>
    <row r="253" s="2" customFormat="1" ht="37.8" customHeight="1">
      <c r="A253" s="39"/>
      <c r="B253" s="40"/>
      <c r="C253" s="214" t="s">
        <v>453</v>
      </c>
      <c r="D253" s="214" t="s">
        <v>240</v>
      </c>
      <c r="E253" s="215" t="s">
        <v>4051</v>
      </c>
      <c r="F253" s="216" t="s">
        <v>4052</v>
      </c>
      <c r="G253" s="217" t="s">
        <v>281</v>
      </c>
      <c r="H253" s="218">
        <v>4</v>
      </c>
      <c r="I253" s="219"/>
      <c r="J253" s="220">
        <f>ROUND(I253*H253,2)</f>
        <v>0</v>
      </c>
      <c r="K253" s="216" t="s">
        <v>243</v>
      </c>
      <c r="L253" s="45"/>
      <c r="M253" s="221" t="s">
        <v>19</v>
      </c>
      <c r="N253" s="222" t="s">
        <v>40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295</v>
      </c>
      <c r="AT253" s="225" t="s">
        <v>240</v>
      </c>
      <c r="AU253" s="225" t="s">
        <v>78</v>
      </c>
      <c r="AY253" s="18" t="s">
        <v>238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76</v>
      </c>
      <c r="BK253" s="226">
        <f>ROUND(I253*H253,2)</f>
        <v>0</v>
      </c>
      <c r="BL253" s="18" t="s">
        <v>295</v>
      </c>
      <c r="BM253" s="225" t="s">
        <v>724</v>
      </c>
    </row>
    <row r="254" s="2" customFormat="1">
      <c r="A254" s="39"/>
      <c r="B254" s="40"/>
      <c r="C254" s="41"/>
      <c r="D254" s="227" t="s">
        <v>245</v>
      </c>
      <c r="E254" s="41"/>
      <c r="F254" s="228" t="s">
        <v>4052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245</v>
      </c>
      <c r="AU254" s="18" t="s">
        <v>78</v>
      </c>
    </row>
    <row r="255" s="2" customFormat="1">
      <c r="A255" s="39"/>
      <c r="B255" s="40"/>
      <c r="C255" s="41"/>
      <c r="D255" s="232" t="s">
        <v>246</v>
      </c>
      <c r="E255" s="41"/>
      <c r="F255" s="233" t="s">
        <v>4053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246</v>
      </c>
      <c r="AU255" s="18" t="s">
        <v>78</v>
      </c>
    </row>
    <row r="256" s="2" customFormat="1" ht="37.8" customHeight="1">
      <c r="A256" s="39"/>
      <c r="B256" s="40"/>
      <c r="C256" s="214" t="s">
        <v>677</v>
      </c>
      <c r="D256" s="214" t="s">
        <v>240</v>
      </c>
      <c r="E256" s="215" t="s">
        <v>4054</v>
      </c>
      <c r="F256" s="216" t="s">
        <v>4055</v>
      </c>
      <c r="G256" s="217" t="s">
        <v>281</v>
      </c>
      <c r="H256" s="218">
        <v>4</v>
      </c>
      <c r="I256" s="219"/>
      <c r="J256" s="220">
        <f>ROUND(I256*H256,2)</f>
        <v>0</v>
      </c>
      <c r="K256" s="216" t="s">
        <v>243</v>
      </c>
      <c r="L256" s="45"/>
      <c r="M256" s="221" t="s">
        <v>19</v>
      </c>
      <c r="N256" s="222" t="s">
        <v>40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295</v>
      </c>
      <c r="AT256" s="225" t="s">
        <v>240</v>
      </c>
      <c r="AU256" s="225" t="s">
        <v>78</v>
      </c>
      <c r="AY256" s="18" t="s">
        <v>238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76</v>
      </c>
      <c r="BK256" s="226">
        <f>ROUND(I256*H256,2)</f>
        <v>0</v>
      </c>
      <c r="BL256" s="18" t="s">
        <v>295</v>
      </c>
      <c r="BM256" s="225" t="s">
        <v>730</v>
      </c>
    </row>
    <row r="257" s="2" customFormat="1">
      <c r="A257" s="39"/>
      <c r="B257" s="40"/>
      <c r="C257" s="41"/>
      <c r="D257" s="227" t="s">
        <v>245</v>
      </c>
      <c r="E257" s="41"/>
      <c r="F257" s="228" t="s">
        <v>4055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245</v>
      </c>
      <c r="AU257" s="18" t="s">
        <v>78</v>
      </c>
    </row>
    <row r="258" s="2" customFormat="1">
      <c r="A258" s="39"/>
      <c r="B258" s="40"/>
      <c r="C258" s="41"/>
      <c r="D258" s="232" t="s">
        <v>246</v>
      </c>
      <c r="E258" s="41"/>
      <c r="F258" s="233" t="s">
        <v>4056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246</v>
      </c>
      <c r="AU258" s="18" t="s">
        <v>78</v>
      </c>
    </row>
    <row r="259" s="2" customFormat="1" ht="16.5" customHeight="1">
      <c r="A259" s="39"/>
      <c r="B259" s="40"/>
      <c r="C259" s="214" t="s">
        <v>462</v>
      </c>
      <c r="D259" s="214" t="s">
        <v>240</v>
      </c>
      <c r="E259" s="215" t="s">
        <v>4057</v>
      </c>
      <c r="F259" s="216" t="s">
        <v>4058</v>
      </c>
      <c r="G259" s="217" t="s">
        <v>2561</v>
      </c>
      <c r="H259" s="218">
        <v>1</v>
      </c>
      <c r="I259" s="219"/>
      <c r="J259" s="220">
        <f>ROUND(I259*H259,2)</f>
        <v>0</v>
      </c>
      <c r="K259" s="216" t="s">
        <v>243</v>
      </c>
      <c r="L259" s="45"/>
      <c r="M259" s="221" t="s">
        <v>19</v>
      </c>
      <c r="N259" s="222" t="s">
        <v>40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295</v>
      </c>
      <c r="AT259" s="225" t="s">
        <v>240</v>
      </c>
      <c r="AU259" s="225" t="s">
        <v>78</v>
      </c>
      <c r="AY259" s="18" t="s">
        <v>238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76</v>
      </c>
      <c r="BK259" s="226">
        <f>ROUND(I259*H259,2)</f>
        <v>0</v>
      </c>
      <c r="BL259" s="18" t="s">
        <v>295</v>
      </c>
      <c r="BM259" s="225" t="s">
        <v>742</v>
      </c>
    </row>
    <row r="260" s="2" customFormat="1">
      <c r="A260" s="39"/>
      <c r="B260" s="40"/>
      <c r="C260" s="41"/>
      <c r="D260" s="227" t="s">
        <v>245</v>
      </c>
      <c r="E260" s="41"/>
      <c r="F260" s="228" t="s">
        <v>4058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245</v>
      </c>
      <c r="AU260" s="18" t="s">
        <v>78</v>
      </c>
    </row>
    <row r="261" s="2" customFormat="1">
      <c r="A261" s="39"/>
      <c r="B261" s="40"/>
      <c r="C261" s="41"/>
      <c r="D261" s="232" t="s">
        <v>246</v>
      </c>
      <c r="E261" s="41"/>
      <c r="F261" s="233" t="s">
        <v>4059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246</v>
      </c>
      <c r="AU261" s="18" t="s">
        <v>78</v>
      </c>
    </row>
    <row r="262" s="2" customFormat="1" ht="16.5" customHeight="1">
      <c r="A262" s="39"/>
      <c r="B262" s="40"/>
      <c r="C262" s="214" t="s">
        <v>686</v>
      </c>
      <c r="D262" s="214" t="s">
        <v>240</v>
      </c>
      <c r="E262" s="215" t="s">
        <v>4060</v>
      </c>
      <c r="F262" s="216" t="s">
        <v>4061</v>
      </c>
      <c r="G262" s="217" t="s">
        <v>2561</v>
      </c>
      <c r="H262" s="218">
        <v>1</v>
      </c>
      <c r="I262" s="219"/>
      <c r="J262" s="220">
        <f>ROUND(I262*H262,2)</f>
        <v>0</v>
      </c>
      <c r="K262" s="216" t="s">
        <v>243</v>
      </c>
      <c r="L262" s="45"/>
      <c r="M262" s="221" t="s">
        <v>19</v>
      </c>
      <c r="N262" s="222" t="s">
        <v>40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295</v>
      </c>
      <c r="AT262" s="225" t="s">
        <v>240</v>
      </c>
      <c r="AU262" s="225" t="s">
        <v>78</v>
      </c>
      <c r="AY262" s="18" t="s">
        <v>238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76</v>
      </c>
      <c r="BK262" s="226">
        <f>ROUND(I262*H262,2)</f>
        <v>0</v>
      </c>
      <c r="BL262" s="18" t="s">
        <v>295</v>
      </c>
      <c r="BM262" s="225" t="s">
        <v>749</v>
      </c>
    </row>
    <row r="263" s="2" customFormat="1">
      <c r="A263" s="39"/>
      <c r="B263" s="40"/>
      <c r="C263" s="41"/>
      <c r="D263" s="227" t="s">
        <v>245</v>
      </c>
      <c r="E263" s="41"/>
      <c r="F263" s="228" t="s">
        <v>4061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245</v>
      </c>
      <c r="AU263" s="18" t="s">
        <v>78</v>
      </c>
    </row>
    <row r="264" s="2" customFormat="1">
      <c r="A264" s="39"/>
      <c r="B264" s="40"/>
      <c r="C264" s="41"/>
      <c r="D264" s="232" t="s">
        <v>246</v>
      </c>
      <c r="E264" s="41"/>
      <c r="F264" s="233" t="s">
        <v>4062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246</v>
      </c>
      <c r="AU264" s="18" t="s">
        <v>78</v>
      </c>
    </row>
    <row r="265" s="2" customFormat="1" ht="24.15" customHeight="1">
      <c r="A265" s="39"/>
      <c r="B265" s="40"/>
      <c r="C265" s="214" t="s">
        <v>467</v>
      </c>
      <c r="D265" s="214" t="s">
        <v>240</v>
      </c>
      <c r="E265" s="215" t="s">
        <v>4063</v>
      </c>
      <c r="F265" s="216" t="s">
        <v>4064</v>
      </c>
      <c r="G265" s="217" t="s">
        <v>3670</v>
      </c>
      <c r="H265" s="291"/>
      <c r="I265" s="219"/>
      <c r="J265" s="220">
        <f>ROUND(I265*H265,2)</f>
        <v>0</v>
      </c>
      <c r="K265" s="216" t="s">
        <v>243</v>
      </c>
      <c r="L265" s="45"/>
      <c r="M265" s="221" t="s">
        <v>19</v>
      </c>
      <c r="N265" s="222" t="s">
        <v>40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295</v>
      </c>
      <c r="AT265" s="225" t="s">
        <v>240</v>
      </c>
      <c r="AU265" s="225" t="s">
        <v>78</v>
      </c>
      <c r="AY265" s="18" t="s">
        <v>238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76</v>
      </c>
      <c r="BK265" s="226">
        <f>ROUND(I265*H265,2)</f>
        <v>0</v>
      </c>
      <c r="BL265" s="18" t="s">
        <v>295</v>
      </c>
      <c r="BM265" s="225" t="s">
        <v>754</v>
      </c>
    </row>
    <row r="266" s="2" customFormat="1">
      <c r="A266" s="39"/>
      <c r="B266" s="40"/>
      <c r="C266" s="41"/>
      <c r="D266" s="227" t="s">
        <v>245</v>
      </c>
      <c r="E266" s="41"/>
      <c r="F266" s="228" t="s">
        <v>4064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245</v>
      </c>
      <c r="AU266" s="18" t="s">
        <v>78</v>
      </c>
    </row>
    <row r="267" s="2" customFormat="1">
      <c r="A267" s="39"/>
      <c r="B267" s="40"/>
      <c r="C267" s="41"/>
      <c r="D267" s="232" t="s">
        <v>246</v>
      </c>
      <c r="E267" s="41"/>
      <c r="F267" s="233" t="s">
        <v>4065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246</v>
      </c>
      <c r="AU267" s="18" t="s">
        <v>78</v>
      </c>
    </row>
    <row r="268" s="12" customFormat="1" ht="25.92" customHeight="1">
      <c r="A268" s="12"/>
      <c r="B268" s="198"/>
      <c r="C268" s="199"/>
      <c r="D268" s="200" t="s">
        <v>68</v>
      </c>
      <c r="E268" s="201" t="s">
        <v>3874</v>
      </c>
      <c r="F268" s="201" t="s">
        <v>3875</v>
      </c>
      <c r="G268" s="199"/>
      <c r="H268" s="199"/>
      <c r="I268" s="202"/>
      <c r="J268" s="203">
        <f>BK268</f>
        <v>0</v>
      </c>
      <c r="K268" s="199"/>
      <c r="L268" s="204"/>
      <c r="M268" s="205"/>
      <c r="N268" s="206"/>
      <c r="O268" s="206"/>
      <c r="P268" s="207">
        <f>P269+P273</f>
        <v>0</v>
      </c>
      <c r="Q268" s="206"/>
      <c r="R268" s="207">
        <f>R269+R273</f>
        <v>0</v>
      </c>
      <c r="S268" s="206"/>
      <c r="T268" s="208">
        <f>T269+T273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273</v>
      </c>
      <c r="AT268" s="210" t="s">
        <v>68</v>
      </c>
      <c r="AU268" s="210" t="s">
        <v>69</v>
      </c>
      <c r="AY268" s="209" t="s">
        <v>238</v>
      </c>
      <c r="BK268" s="211">
        <f>BK269+BK273</f>
        <v>0</v>
      </c>
    </row>
    <row r="269" s="12" customFormat="1" ht="22.8" customHeight="1">
      <c r="A269" s="12"/>
      <c r="B269" s="198"/>
      <c r="C269" s="199"/>
      <c r="D269" s="200" t="s">
        <v>68</v>
      </c>
      <c r="E269" s="212" t="s">
        <v>3876</v>
      </c>
      <c r="F269" s="212" t="s">
        <v>3877</v>
      </c>
      <c r="G269" s="199"/>
      <c r="H269" s="199"/>
      <c r="I269" s="202"/>
      <c r="J269" s="213">
        <f>BK269</f>
        <v>0</v>
      </c>
      <c r="K269" s="199"/>
      <c r="L269" s="204"/>
      <c r="M269" s="205"/>
      <c r="N269" s="206"/>
      <c r="O269" s="206"/>
      <c r="P269" s="207">
        <f>SUM(P270:P272)</f>
        <v>0</v>
      </c>
      <c r="Q269" s="206"/>
      <c r="R269" s="207">
        <f>SUM(R270:R272)</f>
        <v>0</v>
      </c>
      <c r="S269" s="206"/>
      <c r="T269" s="208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273</v>
      </c>
      <c r="AT269" s="210" t="s">
        <v>68</v>
      </c>
      <c r="AU269" s="210" t="s">
        <v>76</v>
      </c>
      <c r="AY269" s="209" t="s">
        <v>238</v>
      </c>
      <c r="BK269" s="211">
        <f>SUM(BK270:BK272)</f>
        <v>0</v>
      </c>
    </row>
    <row r="270" s="2" customFormat="1" ht="16.5" customHeight="1">
      <c r="A270" s="39"/>
      <c r="B270" s="40"/>
      <c r="C270" s="214" t="s">
        <v>704</v>
      </c>
      <c r="D270" s="214" t="s">
        <v>240</v>
      </c>
      <c r="E270" s="215" t="s">
        <v>3878</v>
      </c>
      <c r="F270" s="216" t="s">
        <v>3879</v>
      </c>
      <c r="G270" s="217" t="s">
        <v>3880</v>
      </c>
      <c r="H270" s="218">
        <v>1</v>
      </c>
      <c r="I270" s="219"/>
      <c r="J270" s="220">
        <f>ROUND(I270*H270,2)</f>
        <v>0</v>
      </c>
      <c r="K270" s="216" t="s">
        <v>243</v>
      </c>
      <c r="L270" s="45"/>
      <c r="M270" s="221" t="s">
        <v>19</v>
      </c>
      <c r="N270" s="222" t="s">
        <v>40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244</v>
      </c>
      <c r="AT270" s="225" t="s">
        <v>240</v>
      </c>
      <c r="AU270" s="225" t="s">
        <v>78</v>
      </c>
      <c r="AY270" s="18" t="s">
        <v>238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76</v>
      </c>
      <c r="BK270" s="226">
        <f>ROUND(I270*H270,2)</f>
        <v>0</v>
      </c>
      <c r="BL270" s="18" t="s">
        <v>244</v>
      </c>
      <c r="BM270" s="225" t="s">
        <v>759</v>
      </c>
    </row>
    <row r="271" s="2" customFormat="1">
      <c r="A271" s="39"/>
      <c r="B271" s="40"/>
      <c r="C271" s="41"/>
      <c r="D271" s="227" t="s">
        <v>245</v>
      </c>
      <c r="E271" s="41"/>
      <c r="F271" s="228" t="s">
        <v>3879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245</v>
      </c>
      <c r="AU271" s="18" t="s">
        <v>78</v>
      </c>
    </row>
    <row r="272" s="2" customFormat="1">
      <c r="A272" s="39"/>
      <c r="B272" s="40"/>
      <c r="C272" s="41"/>
      <c r="D272" s="232" t="s">
        <v>246</v>
      </c>
      <c r="E272" s="41"/>
      <c r="F272" s="233" t="s">
        <v>3881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246</v>
      </c>
      <c r="AU272" s="18" t="s">
        <v>78</v>
      </c>
    </row>
    <row r="273" s="12" customFormat="1" ht="22.8" customHeight="1">
      <c r="A273" s="12"/>
      <c r="B273" s="198"/>
      <c r="C273" s="199"/>
      <c r="D273" s="200" t="s">
        <v>68</v>
      </c>
      <c r="E273" s="212" t="s">
        <v>3882</v>
      </c>
      <c r="F273" s="212" t="s">
        <v>3883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SUM(P274:P281)</f>
        <v>0</v>
      </c>
      <c r="Q273" s="206"/>
      <c r="R273" s="207">
        <f>SUM(R274:R281)</f>
        <v>0</v>
      </c>
      <c r="S273" s="206"/>
      <c r="T273" s="208">
        <f>SUM(T274:T281)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273</v>
      </c>
      <c r="AT273" s="210" t="s">
        <v>68</v>
      </c>
      <c r="AU273" s="210" t="s">
        <v>76</v>
      </c>
      <c r="AY273" s="209" t="s">
        <v>238</v>
      </c>
      <c r="BK273" s="211">
        <f>SUM(BK274:BK281)</f>
        <v>0</v>
      </c>
    </row>
    <row r="274" s="2" customFormat="1" ht="16.5" customHeight="1">
      <c r="A274" s="39"/>
      <c r="B274" s="40"/>
      <c r="C274" s="214" t="s">
        <v>472</v>
      </c>
      <c r="D274" s="214" t="s">
        <v>240</v>
      </c>
      <c r="E274" s="215" t="s">
        <v>3884</v>
      </c>
      <c r="F274" s="216" t="s">
        <v>3885</v>
      </c>
      <c r="G274" s="217" t="s">
        <v>2561</v>
      </c>
      <c r="H274" s="218">
        <v>1</v>
      </c>
      <c r="I274" s="219"/>
      <c r="J274" s="220">
        <f>ROUND(I274*H274,2)</f>
        <v>0</v>
      </c>
      <c r="K274" s="216" t="s">
        <v>243</v>
      </c>
      <c r="L274" s="45"/>
      <c r="M274" s="221" t="s">
        <v>19</v>
      </c>
      <c r="N274" s="222" t="s">
        <v>40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244</v>
      </c>
      <c r="AT274" s="225" t="s">
        <v>240</v>
      </c>
      <c r="AU274" s="225" t="s">
        <v>78</v>
      </c>
      <c r="AY274" s="18" t="s">
        <v>238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76</v>
      </c>
      <c r="BK274" s="226">
        <f>ROUND(I274*H274,2)</f>
        <v>0</v>
      </c>
      <c r="BL274" s="18" t="s">
        <v>244</v>
      </c>
      <c r="BM274" s="225" t="s">
        <v>785</v>
      </c>
    </row>
    <row r="275" s="2" customFormat="1">
      <c r="A275" s="39"/>
      <c r="B275" s="40"/>
      <c r="C275" s="41"/>
      <c r="D275" s="227" t="s">
        <v>245</v>
      </c>
      <c r="E275" s="41"/>
      <c r="F275" s="228" t="s">
        <v>3885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245</v>
      </c>
      <c r="AU275" s="18" t="s">
        <v>78</v>
      </c>
    </row>
    <row r="276" s="2" customFormat="1">
      <c r="A276" s="39"/>
      <c r="B276" s="40"/>
      <c r="C276" s="41"/>
      <c r="D276" s="232" t="s">
        <v>246</v>
      </c>
      <c r="E276" s="41"/>
      <c r="F276" s="233" t="s">
        <v>3886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246</v>
      </c>
      <c r="AU276" s="18" t="s">
        <v>78</v>
      </c>
    </row>
    <row r="277" s="2" customFormat="1" ht="24.15" customHeight="1">
      <c r="A277" s="39"/>
      <c r="B277" s="40"/>
      <c r="C277" s="214" t="s">
        <v>715</v>
      </c>
      <c r="D277" s="214" t="s">
        <v>240</v>
      </c>
      <c r="E277" s="215" t="s">
        <v>3887</v>
      </c>
      <c r="F277" s="216" t="s">
        <v>3888</v>
      </c>
      <c r="G277" s="217" t="s">
        <v>2561</v>
      </c>
      <c r="H277" s="218">
        <v>1</v>
      </c>
      <c r="I277" s="219"/>
      <c r="J277" s="220">
        <f>ROUND(I277*H277,2)</f>
        <v>0</v>
      </c>
      <c r="K277" s="216" t="s">
        <v>581</v>
      </c>
      <c r="L277" s="45"/>
      <c r="M277" s="221" t="s">
        <v>19</v>
      </c>
      <c r="N277" s="222" t="s">
        <v>40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244</v>
      </c>
      <c r="AT277" s="225" t="s">
        <v>240</v>
      </c>
      <c r="AU277" s="225" t="s">
        <v>78</v>
      </c>
      <c r="AY277" s="18" t="s">
        <v>238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76</v>
      </c>
      <c r="BK277" s="226">
        <f>ROUND(I277*H277,2)</f>
        <v>0</v>
      </c>
      <c r="BL277" s="18" t="s">
        <v>244</v>
      </c>
      <c r="BM277" s="225" t="s">
        <v>792</v>
      </c>
    </row>
    <row r="278" s="2" customFormat="1">
      <c r="A278" s="39"/>
      <c r="B278" s="40"/>
      <c r="C278" s="41"/>
      <c r="D278" s="227" t="s">
        <v>245</v>
      </c>
      <c r="E278" s="41"/>
      <c r="F278" s="228" t="s">
        <v>3888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245</v>
      </c>
      <c r="AU278" s="18" t="s">
        <v>78</v>
      </c>
    </row>
    <row r="279" s="2" customFormat="1" ht="16.5" customHeight="1">
      <c r="A279" s="39"/>
      <c r="B279" s="40"/>
      <c r="C279" s="214" t="s">
        <v>491</v>
      </c>
      <c r="D279" s="214" t="s">
        <v>240</v>
      </c>
      <c r="E279" s="215" t="s">
        <v>3889</v>
      </c>
      <c r="F279" s="216" t="s">
        <v>3890</v>
      </c>
      <c r="G279" s="217" t="s">
        <v>2561</v>
      </c>
      <c r="H279" s="218">
        <v>1</v>
      </c>
      <c r="I279" s="219"/>
      <c r="J279" s="220">
        <f>ROUND(I279*H279,2)</f>
        <v>0</v>
      </c>
      <c r="K279" s="216" t="s">
        <v>243</v>
      </c>
      <c r="L279" s="45"/>
      <c r="M279" s="221" t="s">
        <v>19</v>
      </c>
      <c r="N279" s="222" t="s">
        <v>40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244</v>
      </c>
      <c r="AT279" s="225" t="s">
        <v>240</v>
      </c>
      <c r="AU279" s="225" t="s">
        <v>78</v>
      </c>
      <c r="AY279" s="18" t="s">
        <v>238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76</v>
      </c>
      <c r="BK279" s="226">
        <f>ROUND(I279*H279,2)</f>
        <v>0</v>
      </c>
      <c r="BL279" s="18" t="s">
        <v>244</v>
      </c>
      <c r="BM279" s="225" t="s">
        <v>796</v>
      </c>
    </row>
    <row r="280" s="2" customFormat="1">
      <c r="A280" s="39"/>
      <c r="B280" s="40"/>
      <c r="C280" s="41"/>
      <c r="D280" s="227" t="s">
        <v>245</v>
      </c>
      <c r="E280" s="41"/>
      <c r="F280" s="228" t="s">
        <v>3890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245</v>
      </c>
      <c r="AU280" s="18" t="s">
        <v>78</v>
      </c>
    </row>
    <row r="281" s="2" customFormat="1">
      <c r="A281" s="39"/>
      <c r="B281" s="40"/>
      <c r="C281" s="41"/>
      <c r="D281" s="232" t="s">
        <v>246</v>
      </c>
      <c r="E281" s="41"/>
      <c r="F281" s="233" t="s">
        <v>3891</v>
      </c>
      <c r="G281" s="41"/>
      <c r="H281" s="41"/>
      <c r="I281" s="229"/>
      <c r="J281" s="41"/>
      <c r="K281" s="41"/>
      <c r="L281" s="45"/>
      <c r="M281" s="287"/>
      <c r="N281" s="288"/>
      <c r="O281" s="289"/>
      <c r="P281" s="289"/>
      <c r="Q281" s="289"/>
      <c r="R281" s="289"/>
      <c r="S281" s="289"/>
      <c r="T281" s="290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246</v>
      </c>
      <c r="AU281" s="18" t="s">
        <v>78</v>
      </c>
    </row>
    <row r="282" s="2" customFormat="1" ht="6.96" customHeight="1">
      <c r="A282" s="3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RsjXzBtvTYMO1l2dxY7d/Sj0KqAblzme1Y0XTmAd71IFSKlw2Vzbiw15NjLYISrnquo9kvoYu+23Vb+gVuKLng==" hashValue="t/P+OL4TCuARevSlUlmjY1fCRHywD4HMqtX11tx6aFrbpiYIDeA9781JCT9mPCHZhnj8rv/R2eP3pCTSfv2JSg==" algorithmName="SHA-512" password="CC35"/>
  <autoFilter ref="C93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2_01/713463131"/>
    <hyperlink ref="F110" r:id="rId2" display="https://podminky.urs.cz/item/CS_URS_2022_01/713463211"/>
    <hyperlink ref="F119" r:id="rId3" display="https://podminky.urs.cz/item/CS_URS_2022_01/998713202"/>
    <hyperlink ref="F123" r:id="rId4" display="https://podminky.urs.cz/item/CS_URS_2022_01/732229111"/>
    <hyperlink ref="F126" r:id="rId5" display="https://podminky.urs.cz/item/CS_URS_2022_01/998732202"/>
    <hyperlink ref="F130" r:id="rId6" display="https://podminky.urs.cz/item/CS_URS_2022_01/733223303"/>
    <hyperlink ref="F133" r:id="rId7" display="https://podminky.urs.cz/item/CS_URS_2022_01/733223307"/>
    <hyperlink ref="F136" r:id="rId8" display="https://podminky.urs.cz/item/CS_URS_2022_01/733291101"/>
    <hyperlink ref="F139" r:id="rId9" display="https://podminky.urs.cz/item/CS_URS_2022_01/733291102"/>
    <hyperlink ref="F154" r:id="rId10" display="https://podminky.urs.cz/item/CS_URS_2022_01/733391101"/>
    <hyperlink ref="F157" r:id="rId11" display="https://podminky.urs.cz/item/CS_URS_2022_01/733391102"/>
    <hyperlink ref="F160" r:id="rId12" display="https://podminky.urs.cz/item/CS_URS_2022_01/998733202"/>
    <hyperlink ref="F164" r:id="rId13" display="https://podminky.urs.cz/item/CS_URS_2022_01/734211112"/>
    <hyperlink ref="F167" r:id="rId14" display="https://podminky.urs.cz/item/CS_URS_2022_01/734221682"/>
    <hyperlink ref="F170" r:id="rId15" display="https://podminky.urs.cz/item/CS_URS_2022_01/734261402"/>
    <hyperlink ref="F173" r:id="rId16" display="https://podminky.urs.cz/item/CS_URS_2022_01/734271146"/>
    <hyperlink ref="F176" r:id="rId17" display="https://podminky.urs.cz/item/CS_URS_2022_01/734890803"/>
    <hyperlink ref="F179" r:id="rId18" display="https://podminky.urs.cz/item/CS_URS_2022_01/998734202"/>
    <hyperlink ref="F183" r:id="rId19" display="https://podminky.urs.cz/item/CS_URS_2022_01/735152151"/>
    <hyperlink ref="F186" r:id="rId20" display="https://podminky.urs.cz/item/CS_URS_2022_01/735152154"/>
    <hyperlink ref="F189" r:id="rId21" display="https://podminky.urs.cz/item/CS_URS_2022_01/735152253"/>
    <hyperlink ref="F192" r:id="rId22" display="https://podminky.urs.cz/item/CS_URS_2022_01/735152254"/>
    <hyperlink ref="F195" r:id="rId23" display="https://podminky.urs.cz/item/CS_URS_2022_01/735152255"/>
    <hyperlink ref="F198" r:id="rId24" display="https://podminky.urs.cz/item/CS_URS_2022_01/735152353"/>
    <hyperlink ref="F201" r:id="rId25" display="https://podminky.urs.cz/item/CS_URS_2022_01/735152354"/>
    <hyperlink ref="F204" r:id="rId26" display="https://podminky.urs.cz/item/CS_URS_2022_01/735152452"/>
    <hyperlink ref="F207" r:id="rId27" display="https://podminky.urs.cz/item/CS_URS_2022_01/735152453"/>
    <hyperlink ref="F210" r:id="rId28" display="https://podminky.urs.cz/item/CS_URS_2022_01/735152454"/>
    <hyperlink ref="F213" r:id="rId29" display="https://podminky.urs.cz/item/CS_URS_2022_01/735152455"/>
    <hyperlink ref="F216" r:id="rId30" display="https://podminky.urs.cz/item/CS_URS_2022_01/735152456"/>
    <hyperlink ref="F219" r:id="rId31" display="https://podminky.urs.cz/item/CS_URS_2022_01/735152458"/>
    <hyperlink ref="F222" r:id="rId32" display="https://podminky.urs.cz/item/CS_URS_2022_01/735152459"/>
    <hyperlink ref="F225" r:id="rId33" display="https://podminky.urs.cz/item/CS_URS_2022_01/735152460"/>
    <hyperlink ref="F228" r:id="rId34" display="https://podminky.urs.cz/item/CS_URS_2022_01/735152492"/>
    <hyperlink ref="F231" r:id="rId35" display="https://podminky.urs.cz/item/CS_URS_2022_01/735152493"/>
    <hyperlink ref="F234" r:id="rId36" display="https://podminky.urs.cz/item/CS_URS_2022_01/735152518"/>
    <hyperlink ref="F237" r:id="rId37" display="https://podminky.urs.cz/item/CS_URS_2022_01/735152520"/>
    <hyperlink ref="F240" r:id="rId38" display="https://podminky.urs.cz/item/CS_URS_2022_01/735152553"/>
    <hyperlink ref="F243" r:id="rId39" display="https://podminky.urs.cz/item/CS_URS_2022_01/735152554"/>
    <hyperlink ref="F246" r:id="rId40" display="https://podminky.urs.cz/item/CS_URS_2022_01/735152556"/>
    <hyperlink ref="F249" r:id="rId41" display="https://podminky.urs.cz/item/CS_URS_2022_01/735152557"/>
    <hyperlink ref="F252" r:id="rId42" display="https://podminky.urs.cz/item/CS_URS_2022_01/735152559"/>
    <hyperlink ref="F255" r:id="rId43" display="https://podminky.urs.cz/item/CS_URS_2022_01/735152560"/>
    <hyperlink ref="F258" r:id="rId44" display="https://podminky.urs.cz/item/CS_URS_2022_01/735152655"/>
    <hyperlink ref="F261" r:id="rId45" display="https://podminky.urs.cz/item/CS_URS_2022_01/735211811"/>
    <hyperlink ref="F264" r:id="rId46" display="https://podminky.urs.cz/item/CS_URS_2022_01/735494811"/>
    <hyperlink ref="F267" r:id="rId47" display="https://podminky.urs.cz/item/CS_URS_2022_01/998735202"/>
    <hyperlink ref="F272" r:id="rId48" display="https://podminky.urs.cz/item/CS_URS_2022_01/013254000"/>
    <hyperlink ref="F276" r:id="rId49" display="https://podminky.urs.cz/item/CS_URS_2022_01/043103000"/>
    <hyperlink ref="F281" r:id="rId50" display="https://podminky.urs.cz/item/CS_URS_2022_01/043103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1" customFormat="1" ht="12" customHeight="1">
      <c r="B8" s="21"/>
      <c r="D8" s="144" t="s">
        <v>127</v>
      </c>
      <c r="L8" s="21"/>
    </row>
    <row r="9" hidden="1" s="2" customFormat="1" ht="16.5" customHeight="1">
      <c r="A9" s="39"/>
      <c r="B9" s="45"/>
      <c r="C9" s="39"/>
      <c r="D9" s="39"/>
      <c r="E9" s="145" t="s">
        <v>131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4066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31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27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33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35</v>
      </c>
      <c r="E32" s="39"/>
      <c r="F32" s="39"/>
      <c r="G32" s="39"/>
      <c r="H32" s="39"/>
      <c r="I32" s="39"/>
      <c r="J32" s="155">
        <f>ROUND(J99,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37</v>
      </c>
      <c r="G34" s="39"/>
      <c r="H34" s="39"/>
      <c r="I34" s="156" t="s">
        <v>36</v>
      </c>
      <c r="J34" s="156" t="s">
        <v>38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39</v>
      </c>
      <c r="E35" s="144" t="s">
        <v>40</v>
      </c>
      <c r="F35" s="158">
        <f>ROUND((SUM(BE99:BE281)),  2)</f>
        <v>0</v>
      </c>
      <c r="G35" s="39"/>
      <c r="H35" s="39"/>
      <c r="I35" s="159">
        <v>0.20999999999999999</v>
      </c>
      <c r="J35" s="158">
        <f>ROUND(((SUM(BE99:BE281))*I35),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41</v>
      </c>
      <c r="F36" s="158">
        <f>ROUND((SUM(BF99:BF281)),  2)</f>
        <v>0</v>
      </c>
      <c r="G36" s="39"/>
      <c r="H36" s="39"/>
      <c r="I36" s="159">
        <v>0.14999999999999999</v>
      </c>
      <c r="J36" s="158">
        <f>ROUND(((SUM(BF99:BF281))*I36),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42</v>
      </c>
      <c r="F37" s="158">
        <f>ROUND((SUM(BG99:BG281)),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43</v>
      </c>
      <c r="F38" s="158">
        <f>ROUND((SUM(BH99:BH281)),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44</v>
      </c>
      <c r="F39" s="158">
        <f>ROUND((SUM(BI99:BI281)),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RZP_revize_R01_Stavebni upravy objektu c.p. 1800-27, ul. Na Nivach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D.1.4.4 - Vzduchotechnika...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189</v>
      </c>
      <c r="D61" s="173"/>
      <c r="E61" s="173"/>
      <c r="F61" s="173"/>
      <c r="G61" s="173"/>
      <c r="H61" s="173"/>
      <c r="I61" s="173"/>
      <c r="J61" s="174" t="s">
        <v>190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67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191</v>
      </c>
    </row>
    <row r="64" s="9" customFormat="1" ht="24.96" customHeight="1">
      <c r="A64" s="9"/>
      <c r="B64" s="176"/>
      <c r="C64" s="177"/>
      <c r="D64" s="178" t="s">
        <v>4067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4068</v>
      </c>
      <c r="E65" s="179"/>
      <c r="F65" s="179"/>
      <c r="G65" s="179"/>
      <c r="H65" s="179"/>
      <c r="I65" s="179"/>
      <c r="J65" s="180">
        <f>J107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4069</v>
      </c>
      <c r="E66" s="179"/>
      <c r="F66" s="179"/>
      <c r="G66" s="179"/>
      <c r="H66" s="179"/>
      <c r="I66" s="179"/>
      <c r="J66" s="180">
        <f>J128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4070</v>
      </c>
      <c r="E67" s="179"/>
      <c r="F67" s="179"/>
      <c r="G67" s="179"/>
      <c r="H67" s="179"/>
      <c r="I67" s="179"/>
      <c r="J67" s="180">
        <f>J145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4071</v>
      </c>
      <c r="E68" s="179"/>
      <c r="F68" s="179"/>
      <c r="G68" s="179"/>
      <c r="H68" s="179"/>
      <c r="I68" s="179"/>
      <c r="J68" s="180">
        <f>J164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4072</v>
      </c>
      <c r="E69" s="179"/>
      <c r="F69" s="179"/>
      <c r="G69" s="179"/>
      <c r="H69" s="179"/>
      <c r="I69" s="179"/>
      <c r="J69" s="180">
        <f>J175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4073</v>
      </c>
      <c r="E70" s="179"/>
      <c r="F70" s="179"/>
      <c r="G70" s="179"/>
      <c r="H70" s="179"/>
      <c r="I70" s="179"/>
      <c r="J70" s="180">
        <f>J182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4074</v>
      </c>
      <c r="E71" s="179"/>
      <c r="F71" s="179"/>
      <c r="G71" s="179"/>
      <c r="H71" s="179"/>
      <c r="I71" s="179"/>
      <c r="J71" s="180">
        <f>J199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4075</v>
      </c>
      <c r="E72" s="179"/>
      <c r="F72" s="179"/>
      <c r="G72" s="179"/>
      <c r="H72" s="179"/>
      <c r="I72" s="179"/>
      <c r="J72" s="180">
        <f>J210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4076</v>
      </c>
      <c r="E73" s="179"/>
      <c r="F73" s="179"/>
      <c r="G73" s="179"/>
      <c r="H73" s="179"/>
      <c r="I73" s="179"/>
      <c r="J73" s="180">
        <f>J221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4077</v>
      </c>
      <c r="E74" s="179"/>
      <c r="F74" s="179"/>
      <c r="G74" s="179"/>
      <c r="H74" s="179"/>
      <c r="I74" s="179"/>
      <c r="J74" s="180">
        <f>J238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4078</v>
      </c>
      <c r="E75" s="179"/>
      <c r="F75" s="179"/>
      <c r="G75" s="179"/>
      <c r="H75" s="179"/>
      <c r="I75" s="179"/>
      <c r="J75" s="180">
        <f>J253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4079</v>
      </c>
      <c r="E76" s="179"/>
      <c r="F76" s="179"/>
      <c r="G76" s="179"/>
      <c r="H76" s="179"/>
      <c r="I76" s="179"/>
      <c r="J76" s="180">
        <f>J268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4080</v>
      </c>
      <c r="E77" s="179"/>
      <c r="F77" s="179"/>
      <c r="G77" s="179"/>
      <c r="H77" s="179"/>
      <c r="I77" s="179"/>
      <c r="J77" s="180">
        <f>J275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223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1" t="str">
        <f>E7</f>
        <v>RZP_revize_R01_Stavebni upravy objektu c.p. 1800-27, ul. Na Nivach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127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1" t="s">
        <v>131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135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D.1.4.4 - Vzduchotechnika...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 xml:space="preserve"> </v>
      </c>
      <c r="G93" s="41"/>
      <c r="H93" s="41"/>
      <c r="I93" s="33" t="s">
        <v>23</v>
      </c>
      <c r="J93" s="73" t="str">
        <f>IF(J14="","",J14)</f>
        <v>6. 6. 2022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 xml:space="preserve"> </v>
      </c>
      <c r="G95" s="41"/>
      <c r="H95" s="41"/>
      <c r="I95" s="33" t="s">
        <v>30</v>
      </c>
      <c r="J95" s="37" t="str">
        <f>E23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IF(E20="","",E20)</f>
        <v>Vyplň údaj</v>
      </c>
      <c r="G96" s="41"/>
      <c r="H96" s="41"/>
      <c r="I96" s="33" t="s">
        <v>31</v>
      </c>
      <c r="J96" s="37" t="str">
        <f>E26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224</v>
      </c>
      <c r="D98" s="190" t="s">
        <v>54</v>
      </c>
      <c r="E98" s="190" t="s">
        <v>50</v>
      </c>
      <c r="F98" s="190" t="s">
        <v>51</v>
      </c>
      <c r="G98" s="190" t="s">
        <v>225</v>
      </c>
      <c r="H98" s="190" t="s">
        <v>226</v>
      </c>
      <c r="I98" s="190" t="s">
        <v>227</v>
      </c>
      <c r="J98" s="190" t="s">
        <v>190</v>
      </c>
      <c r="K98" s="191" t="s">
        <v>228</v>
      </c>
      <c r="L98" s="192"/>
      <c r="M98" s="93" t="s">
        <v>19</v>
      </c>
      <c r="N98" s="94" t="s">
        <v>39</v>
      </c>
      <c r="O98" s="94" t="s">
        <v>229</v>
      </c>
      <c r="P98" s="94" t="s">
        <v>230</v>
      </c>
      <c r="Q98" s="94" t="s">
        <v>231</v>
      </c>
      <c r="R98" s="94" t="s">
        <v>232</v>
      </c>
      <c r="S98" s="94" t="s">
        <v>233</v>
      </c>
      <c r="T98" s="95" t="s">
        <v>234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235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P100+P107+P128+P145+P164+P175+P182+P199+P210+P221+P238+P253+P268+P275</f>
        <v>0</v>
      </c>
      <c r="Q99" s="97"/>
      <c r="R99" s="195">
        <f>R100+R107+R128+R145+R164+R175+R182+R199+R210+R221+R238+R253+R268+R275</f>
        <v>0</v>
      </c>
      <c r="S99" s="97"/>
      <c r="T99" s="196">
        <f>T100+T107+T128+T145+T164+T175+T182+T199+T210+T221+T238+T253+T268+T275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68</v>
      </c>
      <c r="AU99" s="18" t="s">
        <v>191</v>
      </c>
      <c r="BK99" s="197">
        <f>BK100+BK107+BK128+BK145+BK164+BK175+BK182+BK199+BK210+BK221+BK238+BK253+BK268+BK275</f>
        <v>0</v>
      </c>
    </row>
    <row r="100" s="12" customFormat="1" ht="25.92" customHeight="1">
      <c r="A100" s="12"/>
      <c r="B100" s="198"/>
      <c r="C100" s="199"/>
      <c r="D100" s="200" t="s">
        <v>68</v>
      </c>
      <c r="E100" s="201" t="s">
        <v>4081</v>
      </c>
      <c r="F100" s="201" t="s">
        <v>4082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76</v>
      </c>
      <c r="AT100" s="210" t="s">
        <v>68</v>
      </c>
      <c r="AU100" s="210" t="s">
        <v>69</v>
      </c>
      <c r="AY100" s="209" t="s">
        <v>238</v>
      </c>
      <c r="BK100" s="211">
        <f>SUM(BK101:BK106)</f>
        <v>0</v>
      </c>
    </row>
    <row r="101" s="2" customFormat="1" ht="16.5" customHeight="1">
      <c r="A101" s="39"/>
      <c r="B101" s="40"/>
      <c r="C101" s="214" t="s">
        <v>76</v>
      </c>
      <c r="D101" s="214" t="s">
        <v>240</v>
      </c>
      <c r="E101" s="215" t="s">
        <v>4083</v>
      </c>
      <c r="F101" s="216" t="s">
        <v>4084</v>
      </c>
      <c r="G101" s="217" t="s">
        <v>1253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40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244</v>
      </c>
      <c r="AT101" s="225" t="s">
        <v>240</v>
      </c>
      <c r="AU101" s="225" t="s">
        <v>76</v>
      </c>
      <c r="AY101" s="18" t="s">
        <v>238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76</v>
      </c>
      <c r="BK101" s="226">
        <f>ROUND(I101*H101,2)</f>
        <v>0</v>
      </c>
      <c r="BL101" s="18" t="s">
        <v>244</v>
      </c>
      <c r="BM101" s="225" t="s">
        <v>78</v>
      </c>
    </row>
    <row r="102" s="2" customFormat="1">
      <c r="A102" s="39"/>
      <c r="B102" s="40"/>
      <c r="C102" s="41"/>
      <c r="D102" s="227" t="s">
        <v>245</v>
      </c>
      <c r="E102" s="41"/>
      <c r="F102" s="228" t="s">
        <v>4084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245</v>
      </c>
      <c r="AU102" s="18" t="s">
        <v>76</v>
      </c>
    </row>
    <row r="103" s="2" customFormat="1" ht="16.5" customHeight="1">
      <c r="A103" s="39"/>
      <c r="B103" s="40"/>
      <c r="C103" s="214" t="s">
        <v>78</v>
      </c>
      <c r="D103" s="214" t="s">
        <v>240</v>
      </c>
      <c r="E103" s="215" t="s">
        <v>4085</v>
      </c>
      <c r="F103" s="216" t="s">
        <v>4086</v>
      </c>
      <c r="G103" s="217" t="s">
        <v>1253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244</v>
      </c>
      <c r="AT103" s="225" t="s">
        <v>240</v>
      </c>
      <c r="AU103" s="225" t="s">
        <v>76</v>
      </c>
      <c r="AY103" s="18" t="s">
        <v>238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76</v>
      </c>
      <c r="BK103" s="226">
        <f>ROUND(I103*H103,2)</f>
        <v>0</v>
      </c>
      <c r="BL103" s="18" t="s">
        <v>244</v>
      </c>
      <c r="BM103" s="225" t="s">
        <v>244</v>
      </c>
    </row>
    <row r="104" s="2" customFormat="1">
      <c r="A104" s="39"/>
      <c r="B104" s="40"/>
      <c r="C104" s="41"/>
      <c r="D104" s="227" t="s">
        <v>245</v>
      </c>
      <c r="E104" s="41"/>
      <c r="F104" s="228" t="s">
        <v>4086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245</v>
      </c>
      <c r="AU104" s="18" t="s">
        <v>76</v>
      </c>
    </row>
    <row r="105" s="2" customFormat="1" ht="16.5" customHeight="1">
      <c r="A105" s="39"/>
      <c r="B105" s="40"/>
      <c r="C105" s="214" t="s">
        <v>109</v>
      </c>
      <c r="D105" s="214" t="s">
        <v>240</v>
      </c>
      <c r="E105" s="215" t="s">
        <v>4087</v>
      </c>
      <c r="F105" s="216" t="s">
        <v>4088</v>
      </c>
      <c r="G105" s="217" t="s">
        <v>4089</v>
      </c>
      <c r="H105" s="218">
        <v>1.5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40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244</v>
      </c>
      <c r="AT105" s="225" t="s">
        <v>240</v>
      </c>
      <c r="AU105" s="225" t="s">
        <v>76</v>
      </c>
      <c r="AY105" s="18" t="s">
        <v>238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76</v>
      </c>
      <c r="BK105" s="226">
        <f>ROUND(I105*H105,2)</f>
        <v>0</v>
      </c>
      <c r="BL105" s="18" t="s">
        <v>244</v>
      </c>
      <c r="BM105" s="225" t="s">
        <v>260</v>
      </c>
    </row>
    <row r="106" s="2" customFormat="1">
      <c r="A106" s="39"/>
      <c r="B106" s="40"/>
      <c r="C106" s="41"/>
      <c r="D106" s="227" t="s">
        <v>245</v>
      </c>
      <c r="E106" s="41"/>
      <c r="F106" s="228" t="s">
        <v>4088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245</v>
      </c>
      <c r="AU106" s="18" t="s">
        <v>76</v>
      </c>
    </row>
    <row r="107" s="12" customFormat="1" ht="25.92" customHeight="1">
      <c r="A107" s="12"/>
      <c r="B107" s="198"/>
      <c r="C107" s="199"/>
      <c r="D107" s="200" t="s">
        <v>68</v>
      </c>
      <c r="E107" s="201" t="s">
        <v>4090</v>
      </c>
      <c r="F107" s="201" t="s">
        <v>4091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SUM(P108:P127)</f>
        <v>0</v>
      </c>
      <c r="Q107" s="206"/>
      <c r="R107" s="207">
        <f>SUM(R108:R127)</f>
        <v>0</v>
      </c>
      <c r="S107" s="206"/>
      <c r="T107" s="208">
        <f>SUM(T108:T127)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76</v>
      </c>
      <c r="AT107" s="210" t="s">
        <v>68</v>
      </c>
      <c r="AU107" s="210" t="s">
        <v>69</v>
      </c>
      <c r="AY107" s="209" t="s">
        <v>238</v>
      </c>
      <c r="BK107" s="211">
        <f>SUM(BK108:BK127)</f>
        <v>0</v>
      </c>
    </row>
    <row r="108" s="2" customFormat="1" ht="37.8" customHeight="1">
      <c r="A108" s="39"/>
      <c r="B108" s="40"/>
      <c r="C108" s="214" t="s">
        <v>244</v>
      </c>
      <c r="D108" s="214" t="s">
        <v>240</v>
      </c>
      <c r="E108" s="215" t="s">
        <v>4092</v>
      </c>
      <c r="F108" s="216" t="s">
        <v>4093</v>
      </c>
      <c r="G108" s="217" t="s">
        <v>1253</v>
      </c>
      <c r="H108" s="218">
        <v>1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244</v>
      </c>
      <c r="AT108" s="225" t="s">
        <v>240</v>
      </c>
      <c r="AU108" s="225" t="s">
        <v>76</v>
      </c>
      <c r="AY108" s="18" t="s">
        <v>238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76</v>
      </c>
      <c r="BK108" s="226">
        <f>ROUND(I108*H108,2)</f>
        <v>0</v>
      </c>
      <c r="BL108" s="18" t="s">
        <v>244</v>
      </c>
      <c r="BM108" s="225" t="s">
        <v>267</v>
      </c>
    </row>
    <row r="109" s="2" customFormat="1">
      <c r="A109" s="39"/>
      <c r="B109" s="40"/>
      <c r="C109" s="41"/>
      <c r="D109" s="227" t="s">
        <v>245</v>
      </c>
      <c r="E109" s="41"/>
      <c r="F109" s="228" t="s">
        <v>4093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245</v>
      </c>
      <c r="AU109" s="18" t="s">
        <v>76</v>
      </c>
    </row>
    <row r="110" s="2" customFormat="1" ht="16.5" customHeight="1">
      <c r="A110" s="39"/>
      <c r="B110" s="40"/>
      <c r="C110" s="214" t="s">
        <v>273</v>
      </c>
      <c r="D110" s="214" t="s">
        <v>240</v>
      </c>
      <c r="E110" s="215" t="s">
        <v>4094</v>
      </c>
      <c r="F110" s="216" t="s">
        <v>4095</v>
      </c>
      <c r="G110" s="217" t="s">
        <v>1253</v>
      </c>
      <c r="H110" s="218">
        <v>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244</v>
      </c>
      <c r="AT110" s="225" t="s">
        <v>240</v>
      </c>
      <c r="AU110" s="225" t="s">
        <v>76</v>
      </c>
      <c r="AY110" s="18" t="s">
        <v>238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76</v>
      </c>
      <c r="BK110" s="226">
        <f>ROUND(I110*H110,2)</f>
        <v>0</v>
      </c>
      <c r="BL110" s="18" t="s">
        <v>244</v>
      </c>
      <c r="BM110" s="225" t="s">
        <v>276</v>
      </c>
    </row>
    <row r="111" s="2" customFormat="1">
      <c r="A111" s="39"/>
      <c r="B111" s="40"/>
      <c r="C111" s="41"/>
      <c r="D111" s="227" t="s">
        <v>245</v>
      </c>
      <c r="E111" s="41"/>
      <c r="F111" s="228" t="s">
        <v>4095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245</v>
      </c>
      <c r="AU111" s="18" t="s">
        <v>76</v>
      </c>
    </row>
    <row r="112" s="2" customFormat="1" ht="16.5" customHeight="1">
      <c r="A112" s="39"/>
      <c r="B112" s="40"/>
      <c r="C112" s="214" t="s">
        <v>260</v>
      </c>
      <c r="D112" s="214" t="s">
        <v>240</v>
      </c>
      <c r="E112" s="215" t="s">
        <v>4096</v>
      </c>
      <c r="F112" s="216" t="s">
        <v>4097</v>
      </c>
      <c r="G112" s="217" t="s">
        <v>1253</v>
      </c>
      <c r="H112" s="218">
        <v>2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244</v>
      </c>
      <c r="AT112" s="225" t="s">
        <v>240</v>
      </c>
      <c r="AU112" s="225" t="s">
        <v>76</v>
      </c>
      <c r="AY112" s="18" t="s">
        <v>238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76</v>
      </c>
      <c r="BK112" s="226">
        <f>ROUND(I112*H112,2)</f>
        <v>0</v>
      </c>
      <c r="BL112" s="18" t="s">
        <v>244</v>
      </c>
      <c r="BM112" s="225" t="s">
        <v>184</v>
      </c>
    </row>
    <row r="113" s="2" customFormat="1">
      <c r="A113" s="39"/>
      <c r="B113" s="40"/>
      <c r="C113" s="41"/>
      <c r="D113" s="227" t="s">
        <v>245</v>
      </c>
      <c r="E113" s="41"/>
      <c r="F113" s="228" t="s">
        <v>4097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245</v>
      </c>
      <c r="AU113" s="18" t="s">
        <v>76</v>
      </c>
    </row>
    <row r="114" s="2" customFormat="1" ht="16.5" customHeight="1">
      <c r="A114" s="39"/>
      <c r="B114" s="40"/>
      <c r="C114" s="214" t="s">
        <v>286</v>
      </c>
      <c r="D114" s="214" t="s">
        <v>240</v>
      </c>
      <c r="E114" s="215" t="s">
        <v>4098</v>
      </c>
      <c r="F114" s="216" t="s">
        <v>4099</v>
      </c>
      <c r="G114" s="217" t="s">
        <v>1253</v>
      </c>
      <c r="H114" s="218">
        <v>2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244</v>
      </c>
      <c r="AT114" s="225" t="s">
        <v>240</v>
      </c>
      <c r="AU114" s="225" t="s">
        <v>76</v>
      </c>
      <c r="AY114" s="18" t="s">
        <v>238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76</v>
      </c>
      <c r="BK114" s="226">
        <f>ROUND(I114*H114,2)</f>
        <v>0</v>
      </c>
      <c r="BL114" s="18" t="s">
        <v>244</v>
      </c>
      <c r="BM114" s="225" t="s">
        <v>289</v>
      </c>
    </row>
    <row r="115" s="2" customFormat="1">
      <c r="A115" s="39"/>
      <c r="B115" s="40"/>
      <c r="C115" s="41"/>
      <c r="D115" s="227" t="s">
        <v>245</v>
      </c>
      <c r="E115" s="41"/>
      <c r="F115" s="228" t="s">
        <v>4099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245</v>
      </c>
      <c r="AU115" s="18" t="s">
        <v>76</v>
      </c>
    </row>
    <row r="116" s="2" customFormat="1" ht="16.5" customHeight="1">
      <c r="A116" s="39"/>
      <c r="B116" s="40"/>
      <c r="C116" s="214" t="s">
        <v>267</v>
      </c>
      <c r="D116" s="214" t="s">
        <v>240</v>
      </c>
      <c r="E116" s="215" t="s">
        <v>4100</v>
      </c>
      <c r="F116" s="216" t="s">
        <v>4101</v>
      </c>
      <c r="G116" s="217" t="s">
        <v>4089</v>
      </c>
      <c r="H116" s="218">
        <v>1.6000000000000001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244</v>
      </c>
      <c r="AT116" s="225" t="s">
        <v>240</v>
      </c>
      <c r="AU116" s="225" t="s">
        <v>76</v>
      </c>
      <c r="AY116" s="18" t="s">
        <v>238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76</v>
      </c>
      <c r="BK116" s="226">
        <f>ROUND(I116*H116,2)</f>
        <v>0</v>
      </c>
      <c r="BL116" s="18" t="s">
        <v>244</v>
      </c>
      <c r="BM116" s="225" t="s">
        <v>295</v>
      </c>
    </row>
    <row r="117" s="2" customFormat="1">
      <c r="A117" s="39"/>
      <c r="B117" s="40"/>
      <c r="C117" s="41"/>
      <c r="D117" s="227" t="s">
        <v>245</v>
      </c>
      <c r="E117" s="41"/>
      <c r="F117" s="228" t="s">
        <v>4101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245</v>
      </c>
      <c r="AU117" s="18" t="s">
        <v>76</v>
      </c>
    </row>
    <row r="118" s="2" customFormat="1" ht="16.5" customHeight="1">
      <c r="A118" s="39"/>
      <c r="B118" s="40"/>
      <c r="C118" s="214" t="s">
        <v>299</v>
      </c>
      <c r="D118" s="214" t="s">
        <v>240</v>
      </c>
      <c r="E118" s="215" t="s">
        <v>4102</v>
      </c>
      <c r="F118" s="216" t="s">
        <v>4103</v>
      </c>
      <c r="G118" s="217" t="s">
        <v>4089</v>
      </c>
      <c r="H118" s="218">
        <v>1.5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244</v>
      </c>
      <c r="AT118" s="225" t="s">
        <v>240</v>
      </c>
      <c r="AU118" s="225" t="s">
        <v>76</v>
      </c>
      <c r="AY118" s="18" t="s">
        <v>238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76</v>
      </c>
      <c r="BK118" s="226">
        <f>ROUND(I118*H118,2)</f>
        <v>0</v>
      </c>
      <c r="BL118" s="18" t="s">
        <v>244</v>
      </c>
      <c r="BM118" s="225" t="s">
        <v>302</v>
      </c>
    </row>
    <row r="119" s="2" customFormat="1">
      <c r="A119" s="39"/>
      <c r="B119" s="40"/>
      <c r="C119" s="41"/>
      <c r="D119" s="227" t="s">
        <v>245</v>
      </c>
      <c r="E119" s="41"/>
      <c r="F119" s="228" t="s">
        <v>4103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245</v>
      </c>
      <c r="AU119" s="18" t="s">
        <v>76</v>
      </c>
    </row>
    <row r="120" s="2" customFormat="1" ht="16.5" customHeight="1">
      <c r="A120" s="39"/>
      <c r="B120" s="40"/>
      <c r="C120" s="214" t="s">
        <v>276</v>
      </c>
      <c r="D120" s="214" t="s">
        <v>240</v>
      </c>
      <c r="E120" s="215" t="s">
        <v>4104</v>
      </c>
      <c r="F120" s="216" t="s">
        <v>4105</v>
      </c>
      <c r="G120" s="217" t="s">
        <v>4089</v>
      </c>
      <c r="H120" s="218">
        <v>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244</v>
      </c>
      <c r="AT120" s="225" t="s">
        <v>240</v>
      </c>
      <c r="AU120" s="225" t="s">
        <v>76</v>
      </c>
      <c r="AY120" s="18" t="s">
        <v>238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76</v>
      </c>
      <c r="BK120" s="226">
        <f>ROUND(I120*H120,2)</f>
        <v>0</v>
      </c>
      <c r="BL120" s="18" t="s">
        <v>244</v>
      </c>
      <c r="BM120" s="225" t="s">
        <v>309</v>
      </c>
    </row>
    <row r="121" s="2" customFormat="1">
      <c r="A121" s="39"/>
      <c r="B121" s="40"/>
      <c r="C121" s="41"/>
      <c r="D121" s="227" t="s">
        <v>245</v>
      </c>
      <c r="E121" s="41"/>
      <c r="F121" s="228" t="s">
        <v>4105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245</v>
      </c>
      <c r="AU121" s="18" t="s">
        <v>76</v>
      </c>
    </row>
    <row r="122" s="2" customFormat="1" ht="16.5" customHeight="1">
      <c r="A122" s="39"/>
      <c r="B122" s="40"/>
      <c r="C122" s="214" t="s">
        <v>316</v>
      </c>
      <c r="D122" s="214" t="s">
        <v>240</v>
      </c>
      <c r="E122" s="215" t="s">
        <v>4106</v>
      </c>
      <c r="F122" s="216" t="s">
        <v>4107</v>
      </c>
      <c r="G122" s="217" t="s">
        <v>4089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40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244</v>
      </c>
      <c r="AT122" s="225" t="s">
        <v>240</v>
      </c>
      <c r="AU122" s="225" t="s">
        <v>76</v>
      </c>
      <c r="AY122" s="18" t="s">
        <v>238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76</v>
      </c>
      <c r="BK122" s="226">
        <f>ROUND(I122*H122,2)</f>
        <v>0</v>
      </c>
      <c r="BL122" s="18" t="s">
        <v>244</v>
      </c>
      <c r="BM122" s="225" t="s">
        <v>330</v>
      </c>
    </row>
    <row r="123" s="2" customFormat="1">
      <c r="A123" s="39"/>
      <c r="B123" s="40"/>
      <c r="C123" s="41"/>
      <c r="D123" s="227" t="s">
        <v>245</v>
      </c>
      <c r="E123" s="41"/>
      <c r="F123" s="228" t="s">
        <v>4107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245</v>
      </c>
      <c r="AU123" s="18" t="s">
        <v>76</v>
      </c>
    </row>
    <row r="124" s="2" customFormat="1" ht="16.5" customHeight="1">
      <c r="A124" s="39"/>
      <c r="B124" s="40"/>
      <c r="C124" s="214" t="s">
        <v>184</v>
      </c>
      <c r="D124" s="214" t="s">
        <v>240</v>
      </c>
      <c r="E124" s="215" t="s">
        <v>4108</v>
      </c>
      <c r="F124" s="216" t="s">
        <v>4109</v>
      </c>
      <c r="G124" s="217" t="s">
        <v>4089</v>
      </c>
      <c r="H124" s="218">
        <v>8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40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244</v>
      </c>
      <c r="AT124" s="225" t="s">
        <v>240</v>
      </c>
      <c r="AU124" s="225" t="s">
        <v>76</v>
      </c>
      <c r="AY124" s="18" t="s">
        <v>238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76</v>
      </c>
      <c r="BK124" s="226">
        <f>ROUND(I124*H124,2)</f>
        <v>0</v>
      </c>
      <c r="BL124" s="18" t="s">
        <v>244</v>
      </c>
      <c r="BM124" s="225" t="s">
        <v>339</v>
      </c>
    </row>
    <row r="125" s="2" customFormat="1">
      <c r="A125" s="39"/>
      <c r="B125" s="40"/>
      <c r="C125" s="41"/>
      <c r="D125" s="227" t="s">
        <v>245</v>
      </c>
      <c r="E125" s="41"/>
      <c r="F125" s="228" t="s">
        <v>4109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245</v>
      </c>
      <c r="AU125" s="18" t="s">
        <v>76</v>
      </c>
    </row>
    <row r="126" s="2" customFormat="1" ht="16.5" customHeight="1">
      <c r="A126" s="39"/>
      <c r="B126" s="40"/>
      <c r="C126" s="214" t="s">
        <v>336</v>
      </c>
      <c r="D126" s="214" t="s">
        <v>240</v>
      </c>
      <c r="E126" s="215" t="s">
        <v>4110</v>
      </c>
      <c r="F126" s="216" t="s">
        <v>4111</v>
      </c>
      <c r="G126" s="217" t="s">
        <v>1253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40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244</v>
      </c>
      <c r="AT126" s="225" t="s">
        <v>240</v>
      </c>
      <c r="AU126" s="225" t="s">
        <v>76</v>
      </c>
      <c r="AY126" s="18" t="s">
        <v>238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76</v>
      </c>
      <c r="BK126" s="226">
        <f>ROUND(I126*H126,2)</f>
        <v>0</v>
      </c>
      <c r="BL126" s="18" t="s">
        <v>244</v>
      </c>
      <c r="BM126" s="225" t="s">
        <v>351</v>
      </c>
    </row>
    <row r="127" s="2" customFormat="1">
      <c r="A127" s="39"/>
      <c r="B127" s="40"/>
      <c r="C127" s="41"/>
      <c r="D127" s="227" t="s">
        <v>245</v>
      </c>
      <c r="E127" s="41"/>
      <c r="F127" s="228" t="s">
        <v>4111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245</v>
      </c>
      <c r="AU127" s="18" t="s">
        <v>76</v>
      </c>
    </row>
    <row r="128" s="12" customFormat="1" ht="25.92" customHeight="1">
      <c r="A128" s="12"/>
      <c r="B128" s="198"/>
      <c r="C128" s="199"/>
      <c r="D128" s="200" t="s">
        <v>68</v>
      </c>
      <c r="E128" s="201" t="s">
        <v>4112</v>
      </c>
      <c r="F128" s="201" t="s">
        <v>4113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SUM(P129:P144)</f>
        <v>0</v>
      </c>
      <c r="Q128" s="206"/>
      <c r="R128" s="207">
        <f>SUM(R129:R144)</f>
        <v>0</v>
      </c>
      <c r="S128" s="206"/>
      <c r="T128" s="208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76</v>
      </c>
      <c r="AT128" s="210" t="s">
        <v>68</v>
      </c>
      <c r="AU128" s="210" t="s">
        <v>69</v>
      </c>
      <c r="AY128" s="209" t="s">
        <v>238</v>
      </c>
      <c r="BK128" s="211">
        <f>SUM(BK129:BK144)</f>
        <v>0</v>
      </c>
    </row>
    <row r="129" s="2" customFormat="1" ht="37.8" customHeight="1">
      <c r="A129" s="39"/>
      <c r="B129" s="40"/>
      <c r="C129" s="214" t="s">
        <v>289</v>
      </c>
      <c r="D129" s="214" t="s">
        <v>240</v>
      </c>
      <c r="E129" s="215" t="s">
        <v>4114</v>
      </c>
      <c r="F129" s="216" t="s">
        <v>4115</v>
      </c>
      <c r="G129" s="217" t="s">
        <v>1253</v>
      </c>
      <c r="H129" s="218">
        <v>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244</v>
      </c>
      <c r="AT129" s="225" t="s">
        <v>240</v>
      </c>
      <c r="AU129" s="225" t="s">
        <v>76</v>
      </c>
      <c r="AY129" s="18" t="s">
        <v>238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76</v>
      </c>
      <c r="BK129" s="226">
        <f>ROUND(I129*H129,2)</f>
        <v>0</v>
      </c>
      <c r="BL129" s="18" t="s">
        <v>244</v>
      </c>
      <c r="BM129" s="225" t="s">
        <v>356</v>
      </c>
    </row>
    <row r="130" s="2" customFormat="1">
      <c r="A130" s="39"/>
      <c r="B130" s="40"/>
      <c r="C130" s="41"/>
      <c r="D130" s="227" t="s">
        <v>245</v>
      </c>
      <c r="E130" s="41"/>
      <c r="F130" s="228" t="s">
        <v>4115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245</v>
      </c>
      <c r="AU130" s="18" t="s">
        <v>76</v>
      </c>
    </row>
    <row r="131" s="2" customFormat="1" ht="16.5" customHeight="1">
      <c r="A131" s="39"/>
      <c r="B131" s="40"/>
      <c r="C131" s="214" t="s">
        <v>8</v>
      </c>
      <c r="D131" s="214" t="s">
        <v>240</v>
      </c>
      <c r="E131" s="215" t="s">
        <v>4116</v>
      </c>
      <c r="F131" s="216" t="s">
        <v>4086</v>
      </c>
      <c r="G131" s="217" t="s">
        <v>1253</v>
      </c>
      <c r="H131" s="218">
        <v>1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244</v>
      </c>
      <c r="AT131" s="225" t="s">
        <v>240</v>
      </c>
      <c r="AU131" s="225" t="s">
        <v>76</v>
      </c>
      <c r="AY131" s="18" t="s">
        <v>238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76</v>
      </c>
      <c r="BK131" s="226">
        <f>ROUND(I131*H131,2)</f>
        <v>0</v>
      </c>
      <c r="BL131" s="18" t="s">
        <v>244</v>
      </c>
      <c r="BM131" s="225" t="s">
        <v>364</v>
      </c>
    </row>
    <row r="132" s="2" customFormat="1">
      <c r="A132" s="39"/>
      <c r="B132" s="40"/>
      <c r="C132" s="41"/>
      <c r="D132" s="227" t="s">
        <v>245</v>
      </c>
      <c r="E132" s="41"/>
      <c r="F132" s="228" t="s">
        <v>4086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245</v>
      </c>
      <c r="AU132" s="18" t="s">
        <v>76</v>
      </c>
    </row>
    <row r="133" s="2" customFormat="1" ht="16.5" customHeight="1">
      <c r="A133" s="39"/>
      <c r="B133" s="40"/>
      <c r="C133" s="214" t="s">
        <v>295</v>
      </c>
      <c r="D133" s="214" t="s">
        <v>240</v>
      </c>
      <c r="E133" s="215" t="s">
        <v>4117</v>
      </c>
      <c r="F133" s="216" t="s">
        <v>4099</v>
      </c>
      <c r="G133" s="217" t="s">
        <v>1253</v>
      </c>
      <c r="H133" s="218">
        <v>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40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244</v>
      </c>
      <c r="AT133" s="225" t="s">
        <v>240</v>
      </c>
      <c r="AU133" s="225" t="s">
        <v>76</v>
      </c>
      <c r="AY133" s="18" t="s">
        <v>238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76</v>
      </c>
      <c r="BK133" s="226">
        <f>ROUND(I133*H133,2)</f>
        <v>0</v>
      </c>
      <c r="BL133" s="18" t="s">
        <v>244</v>
      </c>
      <c r="BM133" s="225" t="s">
        <v>371</v>
      </c>
    </row>
    <row r="134" s="2" customFormat="1">
      <c r="A134" s="39"/>
      <c r="B134" s="40"/>
      <c r="C134" s="41"/>
      <c r="D134" s="227" t="s">
        <v>245</v>
      </c>
      <c r="E134" s="41"/>
      <c r="F134" s="228" t="s">
        <v>4099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245</v>
      </c>
      <c r="AU134" s="18" t="s">
        <v>76</v>
      </c>
    </row>
    <row r="135" s="2" customFormat="1" ht="16.5" customHeight="1">
      <c r="A135" s="39"/>
      <c r="B135" s="40"/>
      <c r="C135" s="214" t="s">
        <v>368</v>
      </c>
      <c r="D135" s="214" t="s">
        <v>240</v>
      </c>
      <c r="E135" s="215" t="s">
        <v>4118</v>
      </c>
      <c r="F135" s="216" t="s">
        <v>4097</v>
      </c>
      <c r="G135" s="217" t="s">
        <v>1253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244</v>
      </c>
      <c r="AT135" s="225" t="s">
        <v>240</v>
      </c>
      <c r="AU135" s="225" t="s">
        <v>76</v>
      </c>
      <c r="AY135" s="18" t="s">
        <v>238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76</v>
      </c>
      <c r="BK135" s="226">
        <f>ROUND(I135*H135,2)</f>
        <v>0</v>
      </c>
      <c r="BL135" s="18" t="s">
        <v>244</v>
      </c>
      <c r="BM135" s="225" t="s">
        <v>377</v>
      </c>
    </row>
    <row r="136" s="2" customFormat="1">
      <c r="A136" s="39"/>
      <c r="B136" s="40"/>
      <c r="C136" s="41"/>
      <c r="D136" s="227" t="s">
        <v>245</v>
      </c>
      <c r="E136" s="41"/>
      <c r="F136" s="228" t="s">
        <v>4097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245</v>
      </c>
      <c r="AU136" s="18" t="s">
        <v>76</v>
      </c>
    </row>
    <row r="137" s="2" customFormat="1" ht="16.5" customHeight="1">
      <c r="A137" s="39"/>
      <c r="B137" s="40"/>
      <c r="C137" s="214" t="s">
        <v>302</v>
      </c>
      <c r="D137" s="214" t="s">
        <v>240</v>
      </c>
      <c r="E137" s="215" t="s">
        <v>4119</v>
      </c>
      <c r="F137" s="216" t="s">
        <v>4103</v>
      </c>
      <c r="G137" s="217" t="s">
        <v>4089</v>
      </c>
      <c r="H137" s="218">
        <v>0.80000000000000004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244</v>
      </c>
      <c r="AT137" s="225" t="s">
        <v>240</v>
      </c>
      <c r="AU137" s="225" t="s">
        <v>76</v>
      </c>
      <c r="AY137" s="18" t="s">
        <v>238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76</v>
      </c>
      <c r="BK137" s="226">
        <f>ROUND(I137*H137,2)</f>
        <v>0</v>
      </c>
      <c r="BL137" s="18" t="s">
        <v>244</v>
      </c>
      <c r="BM137" s="225" t="s">
        <v>385</v>
      </c>
    </row>
    <row r="138" s="2" customFormat="1">
      <c r="A138" s="39"/>
      <c r="B138" s="40"/>
      <c r="C138" s="41"/>
      <c r="D138" s="227" t="s">
        <v>245</v>
      </c>
      <c r="E138" s="41"/>
      <c r="F138" s="228" t="s">
        <v>4103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245</v>
      </c>
      <c r="AU138" s="18" t="s">
        <v>76</v>
      </c>
    </row>
    <row r="139" s="2" customFormat="1" ht="16.5" customHeight="1">
      <c r="A139" s="39"/>
      <c r="B139" s="40"/>
      <c r="C139" s="214" t="s">
        <v>381</v>
      </c>
      <c r="D139" s="214" t="s">
        <v>240</v>
      </c>
      <c r="E139" s="215" t="s">
        <v>4120</v>
      </c>
      <c r="F139" s="216" t="s">
        <v>4101</v>
      </c>
      <c r="G139" s="217" t="s">
        <v>4089</v>
      </c>
      <c r="H139" s="218">
        <v>0.90000000000000002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40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244</v>
      </c>
      <c r="AT139" s="225" t="s">
        <v>240</v>
      </c>
      <c r="AU139" s="225" t="s">
        <v>76</v>
      </c>
      <c r="AY139" s="18" t="s">
        <v>238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76</v>
      </c>
      <c r="BK139" s="226">
        <f>ROUND(I139*H139,2)</f>
        <v>0</v>
      </c>
      <c r="BL139" s="18" t="s">
        <v>244</v>
      </c>
      <c r="BM139" s="225" t="s">
        <v>391</v>
      </c>
    </row>
    <row r="140" s="2" customFormat="1">
      <c r="A140" s="39"/>
      <c r="B140" s="40"/>
      <c r="C140" s="41"/>
      <c r="D140" s="227" t="s">
        <v>245</v>
      </c>
      <c r="E140" s="41"/>
      <c r="F140" s="228" t="s">
        <v>4101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245</v>
      </c>
      <c r="AU140" s="18" t="s">
        <v>76</v>
      </c>
    </row>
    <row r="141" s="2" customFormat="1" ht="16.5" customHeight="1">
      <c r="A141" s="39"/>
      <c r="B141" s="40"/>
      <c r="C141" s="214" t="s">
        <v>309</v>
      </c>
      <c r="D141" s="214" t="s">
        <v>240</v>
      </c>
      <c r="E141" s="215" t="s">
        <v>4121</v>
      </c>
      <c r="F141" s="216" t="s">
        <v>4122</v>
      </c>
      <c r="G141" s="217" t="s">
        <v>4089</v>
      </c>
      <c r="H141" s="218">
        <v>60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40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244</v>
      </c>
      <c r="AT141" s="225" t="s">
        <v>240</v>
      </c>
      <c r="AU141" s="225" t="s">
        <v>76</v>
      </c>
      <c r="AY141" s="18" t="s">
        <v>238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76</v>
      </c>
      <c r="BK141" s="226">
        <f>ROUND(I141*H141,2)</f>
        <v>0</v>
      </c>
      <c r="BL141" s="18" t="s">
        <v>244</v>
      </c>
      <c r="BM141" s="225" t="s">
        <v>396</v>
      </c>
    </row>
    <row r="142" s="2" customFormat="1">
      <c r="A142" s="39"/>
      <c r="B142" s="40"/>
      <c r="C142" s="41"/>
      <c r="D142" s="227" t="s">
        <v>245</v>
      </c>
      <c r="E142" s="41"/>
      <c r="F142" s="228" t="s">
        <v>4122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245</v>
      </c>
      <c r="AU142" s="18" t="s">
        <v>76</v>
      </c>
    </row>
    <row r="143" s="2" customFormat="1" ht="16.5" customHeight="1">
      <c r="A143" s="39"/>
      <c r="B143" s="40"/>
      <c r="C143" s="214" t="s">
        <v>7</v>
      </c>
      <c r="D143" s="214" t="s">
        <v>240</v>
      </c>
      <c r="E143" s="215" t="s">
        <v>4106</v>
      </c>
      <c r="F143" s="216" t="s">
        <v>4107</v>
      </c>
      <c r="G143" s="217" t="s">
        <v>4089</v>
      </c>
      <c r="H143" s="218">
        <v>0.40000000000000002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40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244</v>
      </c>
      <c r="AT143" s="225" t="s">
        <v>240</v>
      </c>
      <c r="AU143" s="225" t="s">
        <v>76</v>
      </c>
      <c r="AY143" s="18" t="s">
        <v>238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76</v>
      </c>
      <c r="BK143" s="226">
        <f>ROUND(I143*H143,2)</f>
        <v>0</v>
      </c>
      <c r="BL143" s="18" t="s">
        <v>244</v>
      </c>
      <c r="BM143" s="225" t="s">
        <v>407</v>
      </c>
    </row>
    <row r="144" s="2" customFormat="1">
      <c r="A144" s="39"/>
      <c r="B144" s="40"/>
      <c r="C144" s="41"/>
      <c r="D144" s="227" t="s">
        <v>245</v>
      </c>
      <c r="E144" s="41"/>
      <c r="F144" s="228" t="s">
        <v>4107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245</v>
      </c>
      <c r="AU144" s="18" t="s">
        <v>76</v>
      </c>
    </row>
    <row r="145" s="12" customFormat="1" ht="25.92" customHeight="1">
      <c r="A145" s="12"/>
      <c r="B145" s="198"/>
      <c r="C145" s="199"/>
      <c r="D145" s="200" t="s">
        <v>68</v>
      </c>
      <c r="E145" s="201" t="s">
        <v>4123</v>
      </c>
      <c r="F145" s="201" t="s">
        <v>4124</v>
      </c>
      <c r="G145" s="199"/>
      <c r="H145" s="199"/>
      <c r="I145" s="202"/>
      <c r="J145" s="203">
        <f>BK145</f>
        <v>0</v>
      </c>
      <c r="K145" s="199"/>
      <c r="L145" s="204"/>
      <c r="M145" s="205"/>
      <c r="N145" s="206"/>
      <c r="O145" s="206"/>
      <c r="P145" s="207">
        <f>SUM(P146:P163)</f>
        <v>0</v>
      </c>
      <c r="Q145" s="206"/>
      <c r="R145" s="207">
        <f>SUM(R146:R163)</f>
        <v>0</v>
      </c>
      <c r="S145" s="206"/>
      <c r="T145" s="208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76</v>
      </c>
      <c r="AT145" s="210" t="s">
        <v>68</v>
      </c>
      <c r="AU145" s="210" t="s">
        <v>69</v>
      </c>
      <c r="AY145" s="209" t="s">
        <v>238</v>
      </c>
      <c r="BK145" s="211">
        <f>SUM(BK146:BK163)</f>
        <v>0</v>
      </c>
    </row>
    <row r="146" s="2" customFormat="1" ht="37.8" customHeight="1">
      <c r="A146" s="39"/>
      <c r="B146" s="40"/>
      <c r="C146" s="214" t="s">
        <v>330</v>
      </c>
      <c r="D146" s="214" t="s">
        <v>240</v>
      </c>
      <c r="E146" s="215" t="s">
        <v>4125</v>
      </c>
      <c r="F146" s="216" t="s">
        <v>4126</v>
      </c>
      <c r="G146" s="217" t="s">
        <v>1253</v>
      </c>
      <c r="H146" s="218">
        <v>1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40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244</v>
      </c>
      <c r="AT146" s="225" t="s">
        <v>240</v>
      </c>
      <c r="AU146" s="225" t="s">
        <v>76</v>
      </c>
      <c r="AY146" s="18" t="s">
        <v>238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76</v>
      </c>
      <c r="BK146" s="226">
        <f>ROUND(I146*H146,2)</f>
        <v>0</v>
      </c>
      <c r="BL146" s="18" t="s">
        <v>244</v>
      </c>
      <c r="BM146" s="225" t="s">
        <v>414</v>
      </c>
    </row>
    <row r="147" s="2" customFormat="1">
      <c r="A147" s="39"/>
      <c r="B147" s="40"/>
      <c r="C147" s="41"/>
      <c r="D147" s="227" t="s">
        <v>245</v>
      </c>
      <c r="E147" s="41"/>
      <c r="F147" s="228" t="s">
        <v>4126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245</v>
      </c>
      <c r="AU147" s="18" t="s">
        <v>76</v>
      </c>
    </row>
    <row r="148" s="2" customFormat="1" ht="16.5" customHeight="1">
      <c r="A148" s="39"/>
      <c r="B148" s="40"/>
      <c r="C148" s="214" t="s">
        <v>411</v>
      </c>
      <c r="D148" s="214" t="s">
        <v>240</v>
      </c>
      <c r="E148" s="215" t="s">
        <v>4127</v>
      </c>
      <c r="F148" s="216" t="s">
        <v>4095</v>
      </c>
      <c r="G148" s="217" t="s">
        <v>1253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40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244</v>
      </c>
      <c r="AT148" s="225" t="s">
        <v>240</v>
      </c>
      <c r="AU148" s="225" t="s">
        <v>76</v>
      </c>
      <c r="AY148" s="18" t="s">
        <v>238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76</v>
      </c>
      <c r="BK148" s="226">
        <f>ROUND(I148*H148,2)</f>
        <v>0</v>
      </c>
      <c r="BL148" s="18" t="s">
        <v>244</v>
      </c>
      <c r="BM148" s="225" t="s">
        <v>419</v>
      </c>
    </row>
    <row r="149" s="2" customFormat="1">
      <c r="A149" s="39"/>
      <c r="B149" s="40"/>
      <c r="C149" s="41"/>
      <c r="D149" s="227" t="s">
        <v>245</v>
      </c>
      <c r="E149" s="41"/>
      <c r="F149" s="228" t="s">
        <v>4095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245</v>
      </c>
      <c r="AU149" s="18" t="s">
        <v>76</v>
      </c>
    </row>
    <row r="150" s="2" customFormat="1" ht="16.5" customHeight="1">
      <c r="A150" s="39"/>
      <c r="B150" s="40"/>
      <c r="C150" s="214" t="s">
        <v>339</v>
      </c>
      <c r="D150" s="214" t="s">
        <v>240</v>
      </c>
      <c r="E150" s="215" t="s">
        <v>4128</v>
      </c>
      <c r="F150" s="216" t="s">
        <v>4097</v>
      </c>
      <c r="G150" s="217" t="s">
        <v>1253</v>
      </c>
      <c r="H150" s="218">
        <v>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40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244</v>
      </c>
      <c r="AT150" s="225" t="s">
        <v>240</v>
      </c>
      <c r="AU150" s="225" t="s">
        <v>76</v>
      </c>
      <c r="AY150" s="18" t="s">
        <v>238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76</v>
      </c>
      <c r="BK150" s="226">
        <f>ROUND(I150*H150,2)</f>
        <v>0</v>
      </c>
      <c r="BL150" s="18" t="s">
        <v>244</v>
      </c>
      <c r="BM150" s="225" t="s">
        <v>428</v>
      </c>
    </row>
    <row r="151" s="2" customFormat="1">
      <c r="A151" s="39"/>
      <c r="B151" s="40"/>
      <c r="C151" s="41"/>
      <c r="D151" s="227" t="s">
        <v>245</v>
      </c>
      <c r="E151" s="41"/>
      <c r="F151" s="228" t="s">
        <v>4097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245</v>
      </c>
      <c r="AU151" s="18" t="s">
        <v>76</v>
      </c>
    </row>
    <row r="152" s="2" customFormat="1" ht="16.5" customHeight="1">
      <c r="A152" s="39"/>
      <c r="B152" s="40"/>
      <c r="C152" s="214" t="s">
        <v>424</v>
      </c>
      <c r="D152" s="214" t="s">
        <v>240</v>
      </c>
      <c r="E152" s="215" t="s">
        <v>4129</v>
      </c>
      <c r="F152" s="216" t="s">
        <v>4099</v>
      </c>
      <c r="G152" s="217" t="s">
        <v>1253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244</v>
      </c>
      <c r="AT152" s="225" t="s">
        <v>240</v>
      </c>
      <c r="AU152" s="225" t="s">
        <v>76</v>
      </c>
      <c r="AY152" s="18" t="s">
        <v>238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76</v>
      </c>
      <c r="BK152" s="226">
        <f>ROUND(I152*H152,2)</f>
        <v>0</v>
      </c>
      <c r="BL152" s="18" t="s">
        <v>244</v>
      </c>
      <c r="BM152" s="225" t="s">
        <v>432</v>
      </c>
    </row>
    <row r="153" s="2" customFormat="1">
      <c r="A153" s="39"/>
      <c r="B153" s="40"/>
      <c r="C153" s="41"/>
      <c r="D153" s="227" t="s">
        <v>245</v>
      </c>
      <c r="E153" s="41"/>
      <c r="F153" s="228" t="s">
        <v>4099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245</v>
      </c>
      <c r="AU153" s="18" t="s">
        <v>76</v>
      </c>
    </row>
    <row r="154" s="2" customFormat="1" ht="16.5" customHeight="1">
      <c r="A154" s="39"/>
      <c r="B154" s="40"/>
      <c r="C154" s="214" t="s">
        <v>351</v>
      </c>
      <c r="D154" s="214" t="s">
        <v>240</v>
      </c>
      <c r="E154" s="215" t="s">
        <v>4130</v>
      </c>
      <c r="F154" s="216" t="s">
        <v>4101</v>
      </c>
      <c r="G154" s="217" t="s">
        <v>4089</v>
      </c>
      <c r="H154" s="218">
        <v>1.3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244</v>
      </c>
      <c r="AT154" s="225" t="s">
        <v>240</v>
      </c>
      <c r="AU154" s="225" t="s">
        <v>76</v>
      </c>
      <c r="AY154" s="18" t="s">
        <v>238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76</v>
      </c>
      <c r="BK154" s="226">
        <f>ROUND(I154*H154,2)</f>
        <v>0</v>
      </c>
      <c r="BL154" s="18" t="s">
        <v>244</v>
      </c>
      <c r="BM154" s="225" t="s">
        <v>439</v>
      </c>
    </row>
    <row r="155" s="2" customFormat="1">
      <c r="A155" s="39"/>
      <c r="B155" s="40"/>
      <c r="C155" s="41"/>
      <c r="D155" s="227" t="s">
        <v>245</v>
      </c>
      <c r="E155" s="41"/>
      <c r="F155" s="228" t="s">
        <v>4101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245</v>
      </c>
      <c r="AU155" s="18" t="s">
        <v>76</v>
      </c>
    </row>
    <row r="156" s="2" customFormat="1" ht="16.5" customHeight="1">
      <c r="A156" s="39"/>
      <c r="B156" s="40"/>
      <c r="C156" s="214" t="s">
        <v>436</v>
      </c>
      <c r="D156" s="214" t="s">
        <v>240</v>
      </c>
      <c r="E156" s="215" t="s">
        <v>4131</v>
      </c>
      <c r="F156" s="216" t="s">
        <v>4103</v>
      </c>
      <c r="G156" s="217" t="s">
        <v>4089</v>
      </c>
      <c r="H156" s="218">
        <v>1.8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40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244</v>
      </c>
      <c r="AT156" s="225" t="s">
        <v>240</v>
      </c>
      <c r="AU156" s="225" t="s">
        <v>76</v>
      </c>
      <c r="AY156" s="18" t="s">
        <v>238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76</v>
      </c>
      <c r="BK156" s="226">
        <f>ROUND(I156*H156,2)</f>
        <v>0</v>
      </c>
      <c r="BL156" s="18" t="s">
        <v>244</v>
      </c>
      <c r="BM156" s="225" t="s">
        <v>447</v>
      </c>
    </row>
    <row r="157" s="2" customFormat="1">
      <c r="A157" s="39"/>
      <c r="B157" s="40"/>
      <c r="C157" s="41"/>
      <c r="D157" s="227" t="s">
        <v>245</v>
      </c>
      <c r="E157" s="41"/>
      <c r="F157" s="228" t="s">
        <v>4103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245</v>
      </c>
      <c r="AU157" s="18" t="s">
        <v>76</v>
      </c>
    </row>
    <row r="158" s="2" customFormat="1" ht="16.5" customHeight="1">
      <c r="A158" s="39"/>
      <c r="B158" s="40"/>
      <c r="C158" s="214" t="s">
        <v>356</v>
      </c>
      <c r="D158" s="214" t="s">
        <v>240</v>
      </c>
      <c r="E158" s="215" t="s">
        <v>4121</v>
      </c>
      <c r="F158" s="216" t="s">
        <v>4122</v>
      </c>
      <c r="G158" s="217" t="s">
        <v>4089</v>
      </c>
      <c r="H158" s="218">
        <v>3.6000000000000001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40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244</v>
      </c>
      <c r="AT158" s="225" t="s">
        <v>240</v>
      </c>
      <c r="AU158" s="225" t="s">
        <v>76</v>
      </c>
      <c r="AY158" s="18" t="s">
        <v>238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76</v>
      </c>
      <c r="BK158" s="226">
        <f>ROUND(I158*H158,2)</f>
        <v>0</v>
      </c>
      <c r="BL158" s="18" t="s">
        <v>244</v>
      </c>
      <c r="BM158" s="225" t="s">
        <v>453</v>
      </c>
    </row>
    <row r="159" s="2" customFormat="1">
      <c r="A159" s="39"/>
      <c r="B159" s="40"/>
      <c r="C159" s="41"/>
      <c r="D159" s="227" t="s">
        <v>245</v>
      </c>
      <c r="E159" s="41"/>
      <c r="F159" s="228" t="s">
        <v>4122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245</v>
      </c>
      <c r="AU159" s="18" t="s">
        <v>76</v>
      </c>
    </row>
    <row r="160" s="2" customFormat="1" ht="16.5" customHeight="1">
      <c r="A160" s="39"/>
      <c r="B160" s="40"/>
      <c r="C160" s="214" t="s">
        <v>450</v>
      </c>
      <c r="D160" s="214" t="s">
        <v>240</v>
      </c>
      <c r="E160" s="215" t="s">
        <v>4132</v>
      </c>
      <c r="F160" s="216" t="s">
        <v>4133</v>
      </c>
      <c r="G160" s="217" t="s">
        <v>4089</v>
      </c>
      <c r="H160" s="218">
        <v>2.7999999999999998</v>
      </c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40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244</v>
      </c>
      <c r="AT160" s="225" t="s">
        <v>240</v>
      </c>
      <c r="AU160" s="225" t="s">
        <v>76</v>
      </c>
      <c r="AY160" s="18" t="s">
        <v>238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76</v>
      </c>
      <c r="BK160" s="226">
        <f>ROUND(I160*H160,2)</f>
        <v>0</v>
      </c>
      <c r="BL160" s="18" t="s">
        <v>244</v>
      </c>
      <c r="BM160" s="225" t="s">
        <v>462</v>
      </c>
    </row>
    <row r="161" s="2" customFormat="1">
      <c r="A161" s="39"/>
      <c r="B161" s="40"/>
      <c r="C161" s="41"/>
      <c r="D161" s="227" t="s">
        <v>245</v>
      </c>
      <c r="E161" s="41"/>
      <c r="F161" s="228" t="s">
        <v>4133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245</v>
      </c>
      <c r="AU161" s="18" t="s">
        <v>76</v>
      </c>
    </row>
    <row r="162" s="2" customFormat="1" ht="16.5" customHeight="1">
      <c r="A162" s="39"/>
      <c r="B162" s="40"/>
      <c r="C162" s="214" t="s">
        <v>364</v>
      </c>
      <c r="D162" s="214" t="s">
        <v>240</v>
      </c>
      <c r="E162" s="215" t="s">
        <v>4108</v>
      </c>
      <c r="F162" s="216" t="s">
        <v>4109</v>
      </c>
      <c r="G162" s="217" t="s">
        <v>4089</v>
      </c>
      <c r="H162" s="218">
        <v>6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40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244</v>
      </c>
      <c r="AT162" s="225" t="s">
        <v>240</v>
      </c>
      <c r="AU162" s="225" t="s">
        <v>76</v>
      </c>
      <c r="AY162" s="18" t="s">
        <v>238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76</v>
      </c>
      <c r="BK162" s="226">
        <f>ROUND(I162*H162,2)</f>
        <v>0</v>
      </c>
      <c r="BL162" s="18" t="s">
        <v>244</v>
      </c>
      <c r="BM162" s="225" t="s">
        <v>467</v>
      </c>
    </row>
    <row r="163" s="2" customFormat="1">
      <c r="A163" s="39"/>
      <c r="B163" s="40"/>
      <c r="C163" s="41"/>
      <c r="D163" s="227" t="s">
        <v>245</v>
      </c>
      <c r="E163" s="41"/>
      <c r="F163" s="228" t="s">
        <v>4109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245</v>
      </c>
      <c r="AU163" s="18" t="s">
        <v>76</v>
      </c>
    </row>
    <row r="164" s="12" customFormat="1" ht="25.92" customHeight="1">
      <c r="A164" s="12"/>
      <c r="B164" s="198"/>
      <c r="C164" s="199"/>
      <c r="D164" s="200" t="s">
        <v>68</v>
      </c>
      <c r="E164" s="201" t="s">
        <v>4134</v>
      </c>
      <c r="F164" s="201" t="s">
        <v>4135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SUM(P165:P174)</f>
        <v>0</v>
      </c>
      <c r="Q164" s="206"/>
      <c r="R164" s="207">
        <f>SUM(R165:R174)</f>
        <v>0</v>
      </c>
      <c r="S164" s="206"/>
      <c r="T164" s="208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76</v>
      </c>
      <c r="AT164" s="210" t="s">
        <v>68</v>
      </c>
      <c r="AU164" s="210" t="s">
        <v>69</v>
      </c>
      <c r="AY164" s="209" t="s">
        <v>238</v>
      </c>
      <c r="BK164" s="211">
        <f>SUM(BK165:BK174)</f>
        <v>0</v>
      </c>
    </row>
    <row r="165" s="2" customFormat="1" ht="37.8" customHeight="1">
      <c r="A165" s="39"/>
      <c r="B165" s="40"/>
      <c r="C165" s="214" t="s">
        <v>464</v>
      </c>
      <c r="D165" s="214" t="s">
        <v>240</v>
      </c>
      <c r="E165" s="215" t="s">
        <v>4136</v>
      </c>
      <c r="F165" s="216" t="s">
        <v>4137</v>
      </c>
      <c r="G165" s="217" t="s">
        <v>1253</v>
      </c>
      <c r="H165" s="218">
        <v>1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40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244</v>
      </c>
      <c r="AT165" s="225" t="s">
        <v>240</v>
      </c>
      <c r="AU165" s="225" t="s">
        <v>76</v>
      </c>
      <c r="AY165" s="18" t="s">
        <v>238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76</v>
      </c>
      <c r="BK165" s="226">
        <f>ROUND(I165*H165,2)</f>
        <v>0</v>
      </c>
      <c r="BL165" s="18" t="s">
        <v>244</v>
      </c>
      <c r="BM165" s="225" t="s">
        <v>472</v>
      </c>
    </row>
    <row r="166" s="2" customFormat="1">
      <c r="A166" s="39"/>
      <c r="B166" s="40"/>
      <c r="C166" s="41"/>
      <c r="D166" s="227" t="s">
        <v>245</v>
      </c>
      <c r="E166" s="41"/>
      <c r="F166" s="228" t="s">
        <v>4137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245</v>
      </c>
      <c r="AU166" s="18" t="s">
        <v>76</v>
      </c>
    </row>
    <row r="167" s="2" customFormat="1" ht="16.5" customHeight="1">
      <c r="A167" s="39"/>
      <c r="B167" s="40"/>
      <c r="C167" s="214" t="s">
        <v>371</v>
      </c>
      <c r="D167" s="214" t="s">
        <v>240</v>
      </c>
      <c r="E167" s="215" t="s">
        <v>4138</v>
      </c>
      <c r="F167" s="216" t="s">
        <v>4086</v>
      </c>
      <c r="G167" s="217" t="s">
        <v>1253</v>
      </c>
      <c r="H167" s="218">
        <v>1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40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244</v>
      </c>
      <c r="AT167" s="225" t="s">
        <v>240</v>
      </c>
      <c r="AU167" s="225" t="s">
        <v>76</v>
      </c>
      <c r="AY167" s="18" t="s">
        <v>238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76</v>
      </c>
      <c r="BK167" s="226">
        <f>ROUND(I167*H167,2)</f>
        <v>0</v>
      </c>
      <c r="BL167" s="18" t="s">
        <v>244</v>
      </c>
      <c r="BM167" s="225" t="s">
        <v>491</v>
      </c>
    </row>
    <row r="168" s="2" customFormat="1">
      <c r="A168" s="39"/>
      <c r="B168" s="40"/>
      <c r="C168" s="41"/>
      <c r="D168" s="227" t="s">
        <v>245</v>
      </c>
      <c r="E168" s="41"/>
      <c r="F168" s="228" t="s">
        <v>4086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245</v>
      </c>
      <c r="AU168" s="18" t="s">
        <v>76</v>
      </c>
    </row>
    <row r="169" s="2" customFormat="1" ht="16.5" customHeight="1">
      <c r="A169" s="39"/>
      <c r="B169" s="40"/>
      <c r="C169" s="214" t="s">
        <v>476</v>
      </c>
      <c r="D169" s="214" t="s">
        <v>240</v>
      </c>
      <c r="E169" s="215" t="s">
        <v>4139</v>
      </c>
      <c r="F169" s="216" t="s">
        <v>4097</v>
      </c>
      <c r="G169" s="217" t="s">
        <v>1253</v>
      </c>
      <c r="H169" s="218">
        <v>2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40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244</v>
      </c>
      <c r="AT169" s="225" t="s">
        <v>240</v>
      </c>
      <c r="AU169" s="225" t="s">
        <v>76</v>
      </c>
      <c r="AY169" s="18" t="s">
        <v>238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76</v>
      </c>
      <c r="BK169" s="226">
        <f>ROUND(I169*H169,2)</f>
        <v>0</v>
      </c>
      <c r="BL169" s="18" t="s">
        <v>244</v>
      </c>
      <c r="BM169" s="225" t="s">
        <v>499</v>
      </c>
    </row>
    <row r="170" s="2" customFormat="1">
      <c r="A170" s="39"/>
      <c r="B170" s="40"/>
      <c r="C170" s="41"/>
      <c r="D170" s="227" t="s">
        <v>245</v>
      </c>
      <c r="E170" s="41"/>
      <c r="F170" s="228" t="s">
        <v>4097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245</v>
      </c>
      <c r="AU170" s="18" t="s">
        <v>76</v>
      </c>
    </row>
    <row r="171" s="2" customFormat="1" ht="16.5" customHeight="1">
      <c r="A171" s="39"/>
      <c r="B171" s="40"/>
      <c r="C171" s="214" t="s">
        <v>377</v>
      </c>
      <c r="D171" s="214" t="s">
        <v>240</v>
      </c>
      <c r="E171" s="215" t="s">
        <v>4140</v>
      </c>
      <c r="F171" s="216" t="s">
        <v>4101</v>
      </c>
      <c r="G171" s="217" t="s">
        <v>4089</v>
      </c>
      <c r="H171" s="218">
        <v>1.5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40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244</v>
      </c>
      <c r="AT171" s="225" t="s">
        <v>240</v>
      </c>
      <c r="AU171" s="225" t="s">
        <v>76</v>
      </c>
      <c r="AY171" s="18" t="s">
        <v>238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76</v>
      </c>
      <c r="BK171" s="226">
        <f>ROUND(I171*H171,2)</f>
        <v>0</v>
      </c>
      <c r="BL171" s="18" t="s">
        <v>244</v>
      </c>
      <c r="BM171" s="225" t="s">
        <v>511</v>
      </c>
    </row>
    <row r="172" s="2" customFormat="1">
      <c r="A172" s="39"/>
      <c r="B172" s="40"/>
      <c r="C172" s="41"/>
      <c r="D172" s="227" t="s">
        <v>245</v>
      </c>
      <c r="E172" s="41"/>
      <c r="F172" s="228" t="s">
        <v>4101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245</v>
      </c>
      <c r="AU172" s="18" t="s">
        <v>76</v>
      </c>
    </row>
    <row r="173" s="2" customFormat="1" ht="16.5" customHeight="1">
      <c r="A173" s="39"/>
      <c r="B173" s="40"/>
      <c r="C173" s="214" t="s">
        <v>488</v>
      </c>
      <c r="D173" s="214" t="s">
        <v>240</v>
      </c>
      <c r="E173" s="215" t="s">
        <v>4141</v>
      </c>
      <c r="F173" s="216" t="s">
        <v>4142</v>
      </c>
      <c r="G173" s="217" t="s">
        <v>4089</v>
      </c>
      <c r="H173" s="218">
        <v>6.5999999999999996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40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244</v>
      </c>
      <c r="AT173" s="225" t="s">
        <v>240</v>
      </c>
      <c r="AU173" s="225" t="s">
        <v>76</v>
      </c>
      <c r="AY173" s="18" t="s">
        <v>238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76</v>
      </c>
      <c r="BK173" s="226">
        <f>ROUND(I173*H173,2)</f>
        <v>0</v>
      </c>
      <c r="BL173" s="18" t="s">
        <v>244</v>
      </c>
      <c r="BM173" s="225" t="s">
        <v>518</v>
      </c>
    </row>
    <row r="174" s="2" customFormat="1">
      <c r="A174" s="39"/>
      <c r="B174" s="40"/>
      <c r="C174" s="41"/>
      <c r="D174" s="227" t="s">
        <v>245</v>
      </c>
      <c r="E174" s="41"/>
      <c r="F174" s="228" t="s">
        <v>4142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245</v>
      </c>
      <c r="AU174" s="18" t="s">
        <v>76</v>
      </c>
    </row>
    <row r="175" s="12" customFormat="1" ht="25.92" customHeight="1">
      <c r="A175" s="12"/>
      <c r="B175" s="198"/>
      <c r="C175" s="199"/>
      <c r="D175" s="200" t="s">
        <v>68</v>
      </c>
      <c r="E175" s="201" t="s">
        <v>4143</v>
      </c>
      <c r="F175" s="201" t="s">
        <v>4144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SUM(P176:P181)</f>
        <v>0</v>
      </c>
      <c r="Q175" s="206"/>
      <c r="R175" s="207">
        <f>SUM(R176:R181)</f>
        <v>0</v>
      </c>
      <c r="S175" s="206"/>
      <c r="T175" s="208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76</v>
      </c>
      <c r="AT175" s="210" t="s">
        <v>68</v>
      </c>
      <c r="AU175" s="210" t="s">
        <v>69</v>
      </c>
      <c r="AY175" s="209" t="s">
        <v>238</v>
      </c>
      <c r="BK175" s="211">
        <f>SUM(BK176:BK181)</f>
        <v>0</v>
      </c>
    </row>
    <row r="176" s="2" customFormat="1" ht="55.5" customHeight="1">
      <c r="A176" s="39"/>
      <c r="B176" s="40"/>
      <c r="C176" s="214" t="s">
        <v>385</v>
      </c>
      <c r="D176" s="214" t="s">
        <v>240</v>
      </c>
      <c r="E176" s="215" t="s">
        <v>4145</v>
      </c>
      <c r="F176" s="216" t="s">
        <v>4146</v>
      </c>
      <c r="G176" s="217" t="s">
        <v>1253</v>
      </c>
      <c r="H176" s="218">
        <v>1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40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244</v>
      </c>
      <c r="AT176" s="225" t="s">
        <v>240</v>
      </c>
      <c r="AU176" s="225" t="s">
        <v>76</v>
      </c>
      <c r="AY176" s="18" t="s">
        <v>238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76</v>
      </c>
      <c r="BK176" s="226">
        <f>ROUND(I176*H176,2)</f>
        <v>0</v>
      </c>
      <c r="BL176" s="18" t="s">
        <v>244</v>
      </c>
      <c r="BM176" s="225" t="s">
        <v>524</v>
      </c>
    </row>
    <row r="177" s="2" customFormat="1">
      <c r="A177" s="39"/>
      <c r="B177" s="40"/>
      <c r="C177" s="41"/>
      <c r="D177" s="227" t="s">
        <v>245</v>
      </c>
      <c r="E177" s="41"/>
      <c r="F177" s="228" t="s">
        <v>4146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245</v>
      </c>
      <c r="AU177" s="18" t="s">
        <v>76</v>
      </c>
    </row>
    <row r="178" s="2" customFormat="1" ht="16.5" customHeight="1">
      <c r="A178" s="39"/>
      <c r="B178" s="40"/>
      <c r="C178" s="214" t="s">
        <v>503</v>
      </c>
      <c r="D178" s="214" t="s">
        <v>240</v>
      </c>
      <c r="E178" s="215" t="s">
        <v>4147</v>
      </c>
      <c r="F178" s="216" t="s">
        <v>4095</v>
      </c>
      <c r="G178" s="217" t="s">
        <v>1253</v>
      </c>
      <c r="H178" s="218">
        <v>1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40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244</v>
      </c>
      <c r="AT178" s="225" t="s">
        <v>240</v>
      </c>
      <c r="AU178" s="225" t="s">
        <v>76</v>
      </c>
      <c r="AY178" s="18" t="s">
        <v>238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76</v>
      </c>
      <c r="BK178" s="226">
        <f>ROUND(I178*H178,2)</f>
        <v>0</v>
      </c>
      <c r="BL178" s="18" t="s">
        <v>244</v>
      </c>
      <c r="BM178" s="225" t="s">
        <v>537</v>
      </c>
    </row>
    <row r="179" s="2" customFormat="1">
      <c r="A179" s="39"/>
      <c r="B179" s="40"/>
      <c r="C179" s="41"/>
      <c r="D179" s="227" t="s">
        <v>245</v>
      </c>
      <c r="E179" s="41"/>
      <c r="F179" s="228" t="s">
        <v>4095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245</v>
      </c>
      <c r="AU179" s="18" t="s">
        <v>76</v>
      </c>
    </row>
    <row r="180" s="2" customFormat="1" ht="16.5" customHeight="1">
      <c r="A180" s="39"/>
      <c r="B180" s="40"/>
      <c r="C180" s="214" t="s">
        <v>391</v>
      </c>
      <c r="D180" s="214" t="s">
        <v>240</v>
      </c>
      <c r="E180" s="215" t="s">
        <v>4148</v>
      </c>
      <c r="F180" s="216" t="s">
        <v>4149</v>
      </c>
      <c r="G180" s="217" t="s">
        <v>4089</v>
      </c>
      <c r="H180" s="218">
        <v>1.3999999999999999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40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244</v>
      </c>
      <c r="AT180" s="225" t="s">
        <v>240</v>
      </c>
      <c r="AU180" s="225" t="s">
        <v>76</v>
      </c>
      <c r="AY180" s="18" t="s">
        <v>238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76</v>
      </c>
      <c r="BK180" s="226">
        <f>ROUND(I180*H180,2)</f>
        <v>0</v>
      </c>
      <c r="BL180" s="18" t="s">
        <v>244</v>
      </c>
      <c r="BM180" s="225" t="s">
        <v>545</v>
      </c>
    </row>
    <row r="181" s="2" customFormat="1">
      <c r="A181" s="39"/>
      <c r="B181" s="40"/>
      <c r="C181" s="41"/>
      <c r="D181" s="227" t="s">
        <v>245</v>
      </c>
      <c r="E181" s="41"/>
      <c r="F181" s="228" t="s">
        <v>4149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245</v>
      </c>
      <c r="AU181" s="18" t="s">
        <v>76</v>
      </c>
    </row>
    <row r="182" s="12" customFormat="1" ht="25.92" customHeight="1">
      <c r="A182" s="12"/>
      <c r="B182" s="198"/>
      <c r="C182" s="199"/>
      <c r="D182" s="200" t="s">
        <v>68</v>
      </c>
      <c r="E182" s="201" t="s">
        <v>4150</v>
      </c>
      <c r="F182" s="201" t="s">
        <v>4151</v>
      </c>
      <c r="G182" s="199"/>
      <c r="H182" s="199"/>
      <c r="I182" s="202"/>
      <c r="J182" s="203">
        <f>BK182</f>
        <v>0</v>
      </c>
      <c r="K182" s="199"/>
      <c r="L182" s="204"/>
      <c r="M182" s="205"/>
      <c r="N182" s="206"/>
      <c r="O182" s="206"/>
      <c r="P182" s="207">
        <f>SUM(P183:P198)</f>
        <v>0</v>
      </c>
      <c r="Q182" s="206"/>
      <c r="R182" s="207">
        <f>SUM(R183:R198)</f>
        <v>0</v>
      </c>
      <c r="S182" s="206"/>
      <c r="T182" s="208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76</v>
      </c>
      <c r="AT182" s="210" t="s">
        <v>68</v>
      </c>
      <c r="AU182" s="210" t="s">
        <v>69</v>
      </c>
      <c r="AY182" s="209" t="s">
        <v>238</v>
      </c>
      <c r="BK182" s="211">
        <f>SUM(BK183:BK198)</f>
        <v>0</v>
      </c>
    </row>
    <row r="183" s="2" customFormat="1" ht="37.8" customHeight="1">
      <c r="A183" s="39"/>
      <c r="B183" s="40"/>
      <c r="C183" s="214" t="s">
        <v>515</v>
      </c>
      <c r="D183" s="214" t="s">
        <v>240</v>
      </c>
      <c r="E183" s="215" t="s">
        <v>4152</v>
      </c>
      <c r="F183" s="216" t="s">
        <v>4153</v>
      </c>
      <c r="G183" s="217" t="s">
        <v>1253</v>
      </c>
      <c r="H183" s="218">
        <v>1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40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244</v>
      </c>
      <c r="AT183" s="225" t="s">
        <v>240</v>
      </c>
      <c r="AU183" s="225" t="s">
        <v>76</v>
      </c>
      <c r="AY183" s="18" t="s">
        <v>238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76</v>
      </c>
      <c r="BK183" s="226">
        <f>ROUND(I183*H183,2)</f>
        <v>0</v>
      </c>
      <c r="BL183" s="18" t="s">
        <v>244</v>
      </c>
      <c r="BM183" s="225" t="s">
        <v>553</v>
      </c>
    </row>
    <row r="184" s="2" customFormat="1">
      <c r="A184" s="39"/>
      <c r="B184" s="40"/>
      <c r="C184" s="41"/>
      <c r="D184" s="227" t="s">
        <v>245</v>
      </c>
      <c r="E184" s="41"/>
      <c r="F184" s="228" t="s">
        <v>4153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245</v>
      </c>
      <c r="AU184" s="18" t="s">
        <v>76</v>
      </c>
    </row>
    <row r="185" s="2" customFormat="1" ht="16.5" customHeight="1">
      <c r="A185" s="39"/>
      <c r="B185" s="40"/>
      <c r="C185" s="214" t="s">
        <v>396</v>
      </c>
      <c r="D185" s="214" t="s">
        <v>240</v>
      </c>
      <c r="E185" s="215" t="s">
        <v>4154</v>
      </c>
      <c r="F185" s="216" t="s">
        <v>4095</v>
      </c>
      <c r="G185" s="217" t="s">
        <v>1253</v>
      </c>
      <c r="H185" s="218">
        <v>1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40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244</v>
      </c>
      <c r="AT185" s="225" t="s">
        <v>240</v>
      </c>
      <c r="AU185" s="225" t="s">
        <v>76</v>
      </c>
      <c r="AY185" s="18" t="s">
        <v>238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76</v>
      </c>
      <c r="BK185" s="226">
        <f>ROUND(I185*H185,2)</f>
        <v>0</v>
      </c>
      <c r="BL185" s="18" t="s">
        <v>244</v>
      </c>
      <c r="BM185" s="225" t="s">
        <v>565</v>
      </c>
    </row>
    <row r="186" s="2" customFormat="1">
      <c r="A186" s="39"/>
      <c r="B186" s="40"/>
      <c r="C186" s="41"/>
      <c r="D186" s="227" t="s">
        <v>245</v>
      </c>
      <c r="E186" s="41"/>
      <c r="F186" s="228" t="s">
        <v>4095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245</v>
      </c>
      <c r="AU186" s="18" t="s">
        <v>76</v>
      </c>
    </row>
    <row r="187" s="2" customFormat="1" ht="16.5" customHeight="1">
      <c r="A187" s="39"/>
      <c r="B187" s="40"/>
      <c r="C187" s="214" t="s">
        <v>528</v>
      </c>
      <c r="D187" s="214" t="s">
        <v>240</v>
      </c>
      <c r="E187" s="215" t="s">
        <v>4155</v>
      </c>
      <c r="F187" s="216" t="s">
        <v>4097</v>
      </c>
      <c r="G187" s="217" t="s">
        <v>1253</v>
      </c>
      <c r="H187" s="218">
        <v>1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40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244</v>
      </c>
      <c r="AT187" s="225" t="s">
        <v>240</v>
      </c>
      <c r="AU187" s="225" t="s">
        <v>76</v>
      </c>
      <c r="AY187" s="18" t="s">
        <v>238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76</v>
      </c>
      <c r="BK187" s="226">
        <f>ROUND(I187*H187,2)</f>
        <v>0</v>
      </c>
      <c r="BL187" s="18" t="s">
        <v>244</v>
      </c>
      <c r="BM187" s="225" t="s">
        <v>586</v>
      </c>
    </row>
    <row r="188" s="2" customFormat="1">
      <c r="A188" s="39"/>
      <c r="B188" s="40"/>
      <c r="C188" s="41"/>
      <c r="D188" s="227" t="s">
        <v>245</v>
      </c>
      <c r="E188" s="41"/>
      <c r="F188" s="228" t="s">
        <v>4097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245</v>
      </c>
      <c r="AU188" s="18" t="s">
        <v>76</v>
      </c>
    </row>
    <row r="189" s="2" customFormat="1" ht="16.5" customHeight="1">
      <c r="A189" s="39"/>
      <c r="B189" s="40"/>
      <c r="C189" s="214" t="s">
        <v>407</v>
      </c>
      <c r="D189" s="214" t="s">
        <v>240</v>
      </c>
      <c r="E189" s="215" t="s">
        <v>4156</v>
      </c>
      <c r="F189" s="216" t="s">
        <v>4157</v>
      </c>
      <c r="G189" s="217" t="s">
        <v>1253</v>
      </c>
      <c r="H189" s="218">
        <v>1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40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244</v>
      </c>
      <c r="AT189" s="225" t="s">
        <v>240</v>
      </c>
      <c r="AU189" s="225" t="s">
        <v>76</v>
      </c>
      <c r="AY189" s="18" t="s">
        <v>238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76</v>
      </c>
      <c r="BK189" s="226">
        <f>ROUND(I189*H189,2)</f>
        <v>0</v>
      </c>
      <c r="BL189" s="18" t="s">
        <v>244</v>
      </c>
      <c r="BM189" s="225" t="s">
        <v>594</v>
      </c>
    </row>
    <row r="190" s="2" customFormat="1">
      <c r="A190" s="39"/>
      <c r="B190" s="40"/>
      <c r="C190" s="41"/>
      <c r="D190" s="227" t="s">
        <v>245</v>
      </c>
      <c r="E190" s="41"/>
      <c r="F190" s="228" t="s">
        <v>4157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245</v>
      </c>
      <c r="AU190" s="18" t="s">
        <v>76</v>
      </c>
    </row>
    <row r="191" s="2" customFormat="1" ht="16.5" customHeight="1">
      <c r="A191" s="39"/>
      <c r="B191" s="40"/>
      <c r="C191" s="214" t="s">
        <v>542</v>
      </c>
      <c r="D191" s="214" t="s">
        <v>240</v>
      </c>
      <c r="E191" s="215" t="s">
        <v>4158</v>
      </c>
      <c r="F191" s="216" t="s">
        <v>4101</v>
      </c>
      <c r="G191" s="217" t="s">
        <v>4089</v>
      </c>
      <c r="H191" s="218">
        <v>0.80000000000000004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40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244</v>
      </c>
      <c r="AT191" s="225" t="s">
        <v>240</v>
      </c>
      <c r="AU191" s="225" t="s">
        <v>76</v>
      </c>
      <c r="AY191" s="18" t="s">
        <v>238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76</v>
      </c>
      <c r="BK191" s="226">
        <f>ROUND(I191*H191,2)</f>
        <v>0</v>
      </c>
      <c r="BL191" s="18" t="s">
        <v>244</v>
      </c>
      <c r="BM191" s="225" t="s">
        <v>602</v>
      </c>
    </row>
    <row r="192" s="2" customFormat="1">
      <c r="A192" s="39"/>
      <c r="B192" s="40"/>
      <c r="C192" s="41"/>
      <c r="D192" s="227" t="s">
        <v>245</v>
      </c>
      <c r="E192" s="41"/>
      <c r="F192" s="228" t="s">
        <v>4101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245</v>
      </c>
      <c r="AU192" s="18" t="s">
        <v>76</v>
      </c>
    </row>
    <row r="193" s="2" customFormat="1" ht="16.5" customHeight="1">
      <c r="A193" s="39"/>
      <c r="B193" s="40"/>
      <c r="C193" s="214" t="s">
        <v>414</v>
      </c>
      <c r="D193" s="214" t="s">
        <v>240</v>
      </c>
      <c r="E193" s="215" t="s">
        <v>4159</v>
      </c>
      <c r="F193" s="216" t="s">
        <v>4160</v>
      </c>
      <c r="G193" s="217" t="s">
        <v>4089</v>
      </c>
      <c r="H193" s="218">
        <v>0.80000000000000004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40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244</v>
      </c>
      <c r="AT193" s="225" t="s">
        <v>240</v>
      </c>
      <c r="AU193" s="225" t="s">
        <v>76</v>
      </c>
      <c r="AY193" s="18" t="s">
        <v>238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76</v>
      </c>
      <c r="BK193" s="226">
        <f>ROUND(I193*H193,2)</f>
        <v>0</v>
      </c>
      <c r="BL193" s="18" t="s">
        <v>244</v>
      </c>
      <c r="BM193" s="225" t="s">
        <v>610</v>
      </c>
    </row>
    <row r="194" s="2" customFormat="1">
      <c r="A194" s="39"/>
      <c r="B194" s="40"/>
      <c r="C194" s="41"/>
      <c r="D194" s="227" t="s">
        <v>245</v>
      </c>
      <c r="E194" s="41"/>
      <c r="F194" s="228" t="s">
        <v>4160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245</v>
      </c>
      <c r="AU194" s="18" t="s">
        <v>76</v>
      </c>
    </row>
    <row r="195" s="2" customFormat="1" ht="16.5" customHeight="1">
      <c r="A195" s="39"/>
      <c r="B195" s="40"/>
      <c r="C195" s="214" t="s">
        <v>562</v>
      </c>
      <c r="D195" s="214" t="s">
        <v>240</v>
      </c>
      <c r="E195" s="215" t="s">
        <v>4104</v>
      </c>
      <c r="F195" s="216" t="s">
        <v>4105</v>
      </c>
      <c r="G195" s="217" t="s">
        <v>4089</v>
      </c>
      <c r="H195" s="218">
        <v>1</v>
      </c>
      <c r="I195" s="219"/>
      <c r="J195" s="220">
        <f>ROUND(I195*H195,2)</f>
        <v>0</v>
      </c>
      <c r="K195" s="216" t="s">
        <v>19</v>
      </c>
      <c r="L195" s="45"/>
      <c r="M195" s="221" t="s">
        <v>19</v>
      </c>
      <c r="N195" s="222" t="s">
        <v>40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244</v>
      </c>
      <c r="AT195" s="225" t="s">
        <v>240</v>
      </c>
      <c r="AU195" s="225" t="s">
        <v>76</v>
      </c>
      <c r="AY195" s="18" t="s">
        <v>238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76</v>
      </c>
      <c r="BK195" s="226">
        <f>ROUND(I195*H195,2)</f>
        <v>0</v>
      </c>
      <c r="BL195" s="18" t="s">
        <v>244</v>
      </c>
      <c r="BM195" s="225" t="s">
        <v>618</v>
      </c>
    </row>
    <row r="196" s="2" customFormat="1">
      <c r="A196" s="39"/>
      <c r="B196" s="40"/>
      <c r="C196" s="41"/>
      <c r="D196" s="227" t="s">
        <v>245</v>
      </c>
      <c r="E196" s="41"/>
      <c r="F196" s="228" t="s">
        <v>4105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245</v>
      </c>
      <c r="AU196" s="18" t="s">
        <v>76</v>
      </c>
    </row>
    <row r="197" s="2" customFormat="1" ht="16.5" customHeight="1">
      <c r="A197" s="39"/>
      <c r="B197" s="40"/>
      <c r="C197" s="214" t="s">
        <v>419</v>
      </c>
      <c r="D197" s="214" t="s">
        <v>240</v>
      </c>
      <c r="E197" s="215" t="s">
        <v>4108</v>
      </c>
      <c r="F197" s="216" t="s">
        <v>4109</v>
      </c>
      <c r="G197" s="217" t="s">
        <v>4089</v>
      </c>
      <c r="H197" s="218">
        <v>5.2000000000000002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40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244</v>
      </c>
      <c r="AT197" s="225" t="s">
        <v>240</v>
      </c>
      <c r="AU197" s="225" t="s">
        <v>76</v>
      </c>
      <c r="AY197" s="18" t="s">
        <v>238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76</v>
      </c>
      <c r="BK197" s="226">
        <f>ROUND(I197*H197,2)</f>
        <v>0</v>
      </c>
      <c r="BL197" s="18" t="s">
        <v>244</v>
      </c>
      <c r="BM197" s="225" t="s">
        <v>637</v>
      </c>
    </row>
    <row r="198" s="2" customFormat="1">
      <c r="A198" s="39"/>
      <c r="B198" s="40"/>
      <c r="C198" s="41"/>
      <c r="D198" s="227" t="s">
        <v>245</v>
      </c>
      <c r="E198" s="41"/>
      <c r="F198" s="228" t="s">
        <v>4109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245</v>
      </c>
      <c r="AU198" s="18" t="s">
        <v>76</v>
      </c>
    </row>
    <row r="199" s="12" customFormat="1" ht="25.92" customHeight="1">
      <c r="A199" s="12"/>
      <c r="B199" s="198"/>
      <c r="C199" s="199"/>
      <c r="D199" s="200" t="s">
        <v>68</v>
      </c>
      <c r="E199" s="201" t="s">
        <v>4161</v>
      </c>
      <c r="F199" s="201" t="s">
        <v>4162</v>
      </c>
      <c r="G199" s="199"/>
      <c r="H199" s="199"/>
      <c r="I199" s="202"/>
      <c r="J199" s="203">
        <f>BK199</f>
        <v>0</v>
      </c>
      <c r="K199" s="199"/>
      <c r="L199" s="204"/>
      <c r="M199" s="205"/>
      <c r="N199" s="206"/>
      <c r="O199" s="206"/>
      <c r="P199" s="207">
        <f>SUM(P200:P209)</f>
        <v>0</v>
      </c>
      <c r="Q199" s="206"/>
      <c r="R199" s="207">
        <f>SUM(R200:R209)</f>
        <v>0</v>
      </c>
      <c r="S199" s="206"/>
      <c r="T199" s="208">
        <f>SUM(T200:T209)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76</v>
      </c>
      <c r="AT199" s="210" t="s">
        <v>68</v>
      </c>
      <c r="AU199" s="210" t="s">
        <v>69</v>
      </c>
      <c r="AY199" s="209" t="s">
        <v>238</v>
      </c>
      <c r="BK199" s="211">
        <f>SUM(BK200:BK209)</f>
        <v>0</v>
      </c>
    </row>
    <row r="200" s="2" customFormat="1" ht="37.8" customHeight="1">
      <c r="A200" s="39"/>
      <c r="B200" s="40"/>
      <c r="C200" s="214" t="s">
        <v>578</v>
      </c>
      <c r="D200" s="214" t="s">
        <v>240</v>
      </c>
      <c r="E200" s="215" t="s">
        <v>4163</v>
      </c>
      <c r="F200" s="216" t="s">
        <v>4164</v>
      </c>
      <c r="G200" s="217" t="s">
        <v>1253</v>
      </c>
      <c r="H200" s="218">
        <v>1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40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244</v>
      </c>
      <c r="AT200" s="225" t="s">
        <v>240</v>
      </c>
      <c r="AU200" s="225" t="s">
        <v>76</v>
      </c>
      <c r="AY200" s="18" t="s">
        <v>238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76</v>
      </c>
      <c r="BK200" s="226">
        <f>ROUND(I200*H200,2)</f>
        <v>0</v>
      </c>
      <c r="BL200" s="18" t="s">
        <v>244</v>
      </c>
      <c r="BM200" s="225" t="s">
        <v>645</v>
      </c>
    </row>
    <row r="201" s="2" customFormat="1">
      <c r="A201" s="39"/>
      <c r="B201" s="40"/>
      <c r="C201" s="41"/>
      <c r="D201" s="227" t="s">
        <v>245</v>
      </c>
      <c r="E201" s="41"/>
      <c r="F201" s="228" t="s">
        <v>4164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245</v>
      </c>
      <c r="AU201" s="18" t="s">
        <v>76</v>
      </c>
    </row>
    <row r="202" s="2" customFormat="1" ht="16.5" customHeight="1">
      <c r="A202" s="39"/>
      <c r="B202" s="40"/>
      <c r="C202" s="214" t="s">
        <v>428</v>
      </c>
      <c r="D202" s="214" t="s">
        <v>240</v>
      </c>
      <c r="E202" s="215" t="s">
        <v>4165</v>
      </c>
      <c r="F202" s="216" t="s">
        <v>4086</v>
      </c>
      <c r="G202" s="217" t="s">
        <v>1253</v>
      </c>
      <c r="H202" s="218">
        <v>1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40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244</v>
      </c>
      <c r="AT202" s="225" t="s">
        <v>240</v>
      </c>
      <c r="AU202" s="225" t="s">
        <v>76</v>
      </c>
      <c r="AY202" s="18" t="s">
        <v>238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76</v>
      </c>
      <c r="BK202" s="226">
        <f>ROUND(I202*H202,2)</f>
        <v>0</v>
      </c>
      <c r="BL202" s="18" t="s">
        <v>244</v>
      </c>
      <c r="BM202" s="225" t="s">
        <v>661</v>
      </c>
    </row>
    <row r="203" s="2" customFormat="1">
      <c r="A203" s="39"/>
      <c r="B203" s="40"/>
      <c r="C203" s="41"/>
      <c r="D203" s="227" t="s">
        <v>245</v>
      </c>
      <c r="E203" s="41"/>
      <c r="F203" s="228" t="s">
        <v>4086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245</v>
      </c>
      <c r="AU203" s="18" t="s">
        <v>76</v>
      </c>
    </row>
    <row r="204" s="2" customFormat="1" ht="16.5" customHeight="1">
      <c r="A204" s="39"/>
      <c r="B204" s="40"/>
      <c r="C204" s="214" t="s">
        <v>591</v>
      </c>
      <c r="D204" s="214" t="s">
        <v>240</v>
      </c>
      <c r="E204" s="215" t="s">
        <v>4166</v>
      </c>
      <c r="F204" s="216" t="s">
        <v>4097</v>
      </c>
      <c r="G204" s="217" t="s">
        <v>1253</v>
      </c>
      <c r="H204" s="218">
        <v>2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40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244</v>
      </c>
      <c r="AT204" s="225" t="s">
        <v>240</v>
      </c>
      <c r="AU204" s="225" t="s">
        <v>76</v>
      </c>
      <c r="AY204" s="18" t="s">
        <v>238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76</v>
      </c>
      <c r="BK204" s="226">
        <f>ROUND(I204*H204,2)</f>
        <v>0</v>
      </c>
      <c r="BL204" s="18" t="s">
        <v>244</v>
      </c>
      <c r="BM204" s="225" t="s">
        <v>668</v>
      </c>
    </row>
    <row r="205" s="2" customFormat="1">
      <c r="A205" s="39"/>
      <c r="B205" s="40"/>
      <c r="C205" s="41"/>
      <c r="D205" s="227" t="s">
        <v>245</v>
      </c>
      <c r="E205" s="41"/>
      <c r="F205" s="228" t="s">
        <v>4097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245</v>
      </c>
      <c r="AU205" s="18" t="s">
        <v>76</v>
      </c>
    </row>
    <row r="206" s="2" customFormat="1" ht="16.5" customHeight="1">
      <c r="A206" s="39"/>
      <c r="B206" s="40"/>
      <c r="C206" s="214" t="s">
        <v>432</v>
      </c>
      <c r="D206" s="214" t="s">
        <v>240</v>
      </c>
      <c r="E206" s="215" t="s">
        <v>4167</v>
      </c>
      <c r="F206" s="216" t="s">
        <v>4101</v>
      </c>
      <c r="G206" s="217" t="s">
        <v>4089</v>
      </c>
      <c r="H206" s="218">
        <v>2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40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244</v>
      </c>
      <c r="AT206" s="225" t="s">
        <v>240</v>
      </c>
      <c r="AU206" s="225" t="s">
        <v>76</v>
      </c>
      <c r="AY206" s="18" t="s">
        <v>238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76</v>
      </c>
      <c r="BK206" s="226">
        <f>ROUND(I206*H206,2)</f>
        <v>0</v>
      </c>
      <c r="BL206" s="18" t="s">
        <v>244</v>
      </c>
      <c r="BM206" s="225" t="s">
        <v>680</v>
      </c>
    </row>
    <row r="207" s="2" customFormat="1">
      <c r="A207" s="39"/>
      <c r="B207" s="40"/>
      <c r="C207" s="41"/>
      <c r="D207" s="227" t="s">
        <v>245</v>
      </c>
      <c r="E207" s="41"/>
      <c r="F207" s="228" t="s">
        <v>4101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245</v>
      </c>
      <c r="AU207" s="18" t="s">
        <v>76</v>
      </c>
    </row>
    <row r="208" s="2" customFormat="1" ht="16.5" customHeight="1">
      <c r="A208" s="39"/>
      <c r="B208" s="40"/>
      <c r="C208" s="214" t="s">
        <v>607</v>
      </c>
      <c r="D208" s="214" t="s">
        <v>240</v>
      </c>
      <c r="E208" s="215" t="s">
        <v>4141</v>
      </c>
      <c r="F208" s="216" t="s">
        <v>4142</v>
      </c>
      <c r="G208" s="217" t="s">
        <v>4089</v>
      </c>
      <c r="H208" s="218">
        <v>6.5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40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244</v>
      </c>
      <c r="AT208" s="225" t="s">
        <v>240</v>
      </c>
      <c r="AU208" s="225" t="s">
        <v>76</v>
      </c>
      <c r="AY208" s="18" t="s">
        <v>238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76</v>
      </c>
      <c r="BK208" s="226">
        <f>ROUND(I208*H208,2)</f>
        <v>0</v>
      </c>
      <c r="BL208" s="18" t="s">
        <v>244</v>
      </c>
      <c r="BM208" s="225" t="s">
        <v>684</v>
      </c>
    </row>
    <row r="209" s="2" customFormat="1">
      <c r="A209" s="39"/>
      <c r="B209" s="40"/>
      <c r="C209" s="41"/>
      <c r="D209" s="227" t="s">
        <v>245</v>
      </c>
      <c r="E209" s="41"/>
      <c r="F209" s="228" t="s">
        <v>4142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245</v>
      </c>
      <c r="AU209" s="18" t="s">
        <v>76</v>
      </c>
    </row>
    <row r="210" s="12" customFormat="1" ht="25.92" customHeight="1">
      <c r="A210" s="12"/>
      <c r="B210" s="198"/>
      <c r="C210" s="199"/>
      <c r="D210" s="200" t="s">
        <v>68</v>
      </c>
      <c r="E210" s="201" t="s">
        <v>4168</v>
      </c>
      <c r="F210" s="201" t="s">
        <v>4169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SUM(P211:P220)</f>
        <v>0</v>
      </c>
      <c r="Q210" s="206"/>
      <c r="R210" s="207">
        <f>SUM(R211:R220)</f>
        <v>0</v>
      </c>
      <c r="S210" s="206"/>
      <c r="T210" s="208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76</v>
      </c>
      <c r="AT210" s="210" t="s">
        <v>68</v>
      </c>
      <c r="AU210" s="210" t="s">
        <v>69</v>
      </c>
      <c r="AY210" s="209" t="s">
        <v>238</v>
      </c>
      <c r="BK210" s="211">
        <f>SUM(BK211:BK220)</f>
        <v>0</v>
      </c>
    </row>
    <row r="211" s="2" customFormat="1" ht="37.8" customHeight="1">
      <c r="A211" s="39"/>
      <c r="B211" s="40"/>
      <c r="C211" s="214" t="s">
        <v>439</v>
      </c>
      <c r="D211" s="214" t="s">
        <v>240</v>
      </c>
      <c r="E211" s="215" t="s">
        <v>4170</v>
      </c>
      <c r="F211" s="216" t="s">
        <v>4171</v>
      </c>
      <c r="G211" s="217" t="s">
        <v>1253</v>
      </c>
      <c r="H211" s="218">
        <v>1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40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244</v>
      </c>
      <c r="AT211" s="225" t="s">
        <v>240</v>
      </c>
      <c r="AU211" s="225" t="s">
        <v>76</v>
      </c>
      <c r="AY211" s="18" t="s">
        <v>238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76</v>
      </c>
      <c r="BK211" s="226">
        <f>ROUND(I211*H211,2)</f>
        <v>0</v>
      </c>
      <c r="BL211" s="18" t="s">
        <v>244</v>
      </c>
      <c r="BM211" s="225" t="s">
        <v>689</v>
      </c>
    </row>
    <row r="212" s="2" customFormat="1">
      <c r="A212" s="39"/>
      <c r="B212" s="40"/>
      <c r="C212" s="41"/>
      <c r="D212" s="227" t="s">
        <v>245</v>
      </c>
      <c r="E212" s="41"/>
      <c r="F212" s="228" t="s">
        <v>4171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245</v>
      </c>
      <c r="AU212" s="18" t="s">
        <v>76</v>
      </c>
    </row>
    <row r="213" s="2" customFormat="1" ht="16.5" customHeight="1">
      <c r="A213" s="39"/>
      <c r="B213" s="40"/>
      <c r="C213" s="214" t="s">
        <v>634</v>
      </c>
      <c r="D213" s="214" t="s">
        <v>240</v>
      </c>
      <c r="E213" s="215" t="s">
        <v>4172</v>
      </c>
      <c r="F213" s="216" t="s">
        <v>4086</v>
      </c>
      <c r="G213" s="217" t="s">
        <v>1253</v>
      </c>
      <c r="H213" s="218">
        <v>1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40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244</v>
      </c>
      <c r="AT213" s="225" t="s">
        <v>240</v>
      </c>
      <c r="AU213" s="225" t="s">
        <v>76</v>
      </c>
      <c r="AY213" s="18" t="s">
        <v>238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76</v>
      </c>
      <c r="BK213" s="226">
        <f>ROUND(I213*H213,2)</f>
        <v>0</v>
      </c>
      <c r="BL213" s="18" t="s">
        <v>244</v>
      </c>
      <c r="BM213" s="225" t="s">
        <v>698</v>
      </c>
    </row>
    <row r="214" s="2" customFormat="1">
      <c r="A214" s="39"/>
      <c r="B214" s="40"/>
      <c r="C214" s="41"/>
      <c r="D214" s="227" t="s">
        <v>245</v>
      </c>
      <c r="E214" s="41"/>
      <c r="F214" s="228" t="s">
        <v>4086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245</v>
      </c>
      <c r="AU214" s="18" t="s">
        <v>76</v>
      </c>
    </row>
    <row r="215" s="2" customFormat="1" ht="16.5" customHeight="1">
      <c r="A215" s="39"/>
      <c r="B215" s="40"/>
      <c r="C215" s="214" t="s">
        <v>447</v>
      </c>
      <c r="D215" s="214" t="s">
        <v>240</v>
      </c>
      <c r="E215" s="215" t="s">
        <v>4173</v>
      </c>
      <c r="F215" s="216" t="s">
        <v>4097</v>
      </c>
      <c r="G215" s="217" t="s">
        <v>1253</v>
      </c>
      <c r="H215" s="218">
        <v>2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40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244</v>
      </c>
      <c r="AT215" s="225" t="s">
        <v>240</v>
      </c>
      <c r="AU215" s="225" t="s">
        <v>76</v>
      </c>
      <c r="AY215" s="18" t="s">
        <v>238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76</v>
      </c>
      <c r="BK215" s="226">
        <f>ROUND(I215*H215,2)</f>
        <v>0</v>
      </c>
      <c r="BL215" s="18" t="s">
        <v>244</v>
      </c>
      <c r="BM215" s="225" t="s">
        <v>711</v>
      </c>
    </row>
    <row r="216" s="2" customFormat="1">
      <c r="A216" s="39"/>
      <c r="B216" s="40"/>
      <c r="C216" s="41"/>
      <c r="D216" s="227" t="s">
        <v>245</v>
      </c>
      <c r="E216" s="41"/>
      <c r="F216" s="228" t="s">
        <v>4097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245</v>
      </c>
      <c r="AU216" s="18" t="s">
        <v>76</v>
      </c>
    </row>
    <row r="217" s="2" customFormat="1" ht="16.5" customHeight="1">
      <c r="A217" s="39"/>
      <c r="B217" s="40"/>
      <c r="C217" s="214" t="s">
        <v>658</v>
      </c>
      <c r="D217" s="214" t="s">
        <v>240</v>
      </c>
      <c r="E217" s="215" t="s">
        <v>4174</v>
      </c>
      <c r="F217" s="216" t="s">
        <v>4101</v>
      </c>
      <c r="G217" s="217" t="s">
        <v>4089</v>
      </c>
      <c r="H217" s="218">
        <v>2</v>
      </c>
      <c r="I217" s="219"/>
      <c r="J217" s="220">
        <f>ROUND(I217*H217,2)</f>
        <v>0</v>
      </c>
      <c r="K217" s="216" t="s">
        <v>19</v>
      </c>
      <c r="L217" s="45"/>
      <c r="M217" s="221" t="s">
        <v>19</v>
      </c>
      <c r="N217" s="222" t="s">
        <v>40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244</v>
      </c>
      <c r="AT217" s="225" t="s">
        <v>240</v>
      </c>
      <c r="AU217" s="225" t="s">
        <v>76</v>
      </c>
      <c r="AY217" s="18" t="s">
        <v>238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76</v>
      </c>
      <c r="BK217" s="226">
        <f>ROUND(I217*H217,2)</f>
        <v>0</v>
      </c>
      <c r="BL217" s="18" t="s">
        <v>244</v>
      </c>
      <c r="BM217" s="225" t="s">
        <v>718</v>
      </c>
    </row>
    <row r="218" s="2" customFormat="1">
      <c r="A218" s="39"/>
      <c r="B218" s="40"/>
      <c r="C218" s="41"/>
      <c r="D218" s="227" t="s">
        <v>245</v>
      </c>
      <c r="E218" s="41"/>
      <c r="F218" s="228" t="s">
        <v>4101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245</v>
      </c>
      <c r="AU218" s="18" t="s">
        <v>76</v>
      </c>
    </row>
    <row r="219" s="2" customFormat="1" ht="16.5" customHeight="1">
      <c r="A219" s="39"/>
      <c r="B219" s="40"/>
      <c r="C219" s="214" t="s">
        <v>453</v>
      </c>
      <c r="D219" s="214" t="s">
        <v>240</v>
      </c>
      <c r="E219" s="215" t="s">
        <v>4141</v>
      </c>
      <c r="F219" s="216" t="s">
        <v>4142</v>
      </c>
      <c r="G219" s="217" t="s">
        <v>4089</v>
      </c>
      <c r="H219" s="218">
        <v>6.5999999999999996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40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244</v>
      </c>
      <c r="AT219" s="225" t="s">
        <v>240</v>
      </c>
      <c r="AU219" s="225" t="s">
        <v>76</v>
      </c>
      <c r="AY219" s="18" t="s">
        <v>238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76</v>
      </c>
      <c r="BK219" s="226">
        <f>ROUND(I219*H219,2)</f>
        <v>0</v>
      </c>
      <c r="BL219" s="18" t="s">
        <v>244</v>
      </c>
      <c r="BM219" s="225" t="s">
        <v>724</v>
      </c>
    </row>
    <row r="220" s="2" customFormat="1">
      <c r="A220" s="39"/>
      <c r="B220" s="40"/>
      <c r="C220" s="41"/>
      <c r="D220" s="227" t="s">
        <v>245</v>
      </c>
      <c r="E220" s="41"/>
      <c r="F220" s="228" t="s">
        <v>4142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245</v>
      </c>
      <c r="AU220" s="18" t="s">
        <v>76</v>
      </c>
    </row>
    <row r="221" s="12" customFormat="1" ht="25.92" customHeight="1">
      <c r="A221" s="12"/>
      <c r="B221" s="198"/>
      <c r="C221" s="199"/>
      <c r="D221" s="200" t="s">
        <v>68</v>
      </c>
      <c r="E221" s="201" t="s">
        <v>4175</v>
      </c>
      <c r="F221" s="201" t="s">
        <v>4176</v>
      </c>
      <c r="G221" s="199"/>
      <c r="H221" s="199"/>
      <c r="I221" s="202"/>
      <c r="J221" s="203">
        <f>BK221</f>
        <v>0</v>
      </c>
      <c r="K221" s="199"/>
      <c r="L221" s="204"/>
      <c r="M221" s="205"/>
      <c r="N221" s="206"/>
      <c r="O221" s="206"/>
      <c r="P221" s="207">
        <f>SUM(P222:P237)</f>
        <v>0</v>
      </c>
      <c r="Q221" s="206"/>
      <c r="R221" s="207">
        <f>SUM(R222:R237)</f>
        <v>0</v>
      </c>
      <c r="S221" s="206"/>
      <c r="T221" s="208">
        <f>SUM(T222:T237)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76</v>
      </c>
      <c r="AT221" s="210" t="s">
        <v>68</v>
      </c>
      <c r="AU221" s="210" t="s">
        <v>69</v>
      </c>
      <c r="AY221" s="209" t="s">
        <v>238</v>
      </c>
      <c r="BK221" s="211">
        <f>SUM(BK222:BK237)</f>
        <v>0</v>
      </c>
    </row>
    <row r="222" s="2" customFormat="1" ht="37.8" customHeight="1">
      <c r="A222" s="39"/>
      <c r="B222" s="40"/>
      <c r="C222" s="214" t="s">
        <v>677</v>
      </c>
      <c r="D222" s="214" t="s">
        <v>240</v>
      </c>
      <c r="E222" s="215" t="s">
        <v>4177</v>
      </c>
      <c r="F222" s="216" t="s">
        <v>4178</v>
      </c>
      <c r="G222" s="217" t="s">
        <v>1253</v>
      </c>
      <c r="H222" s="218">
        <v>1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40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244</v>
      </c>
      <c r="AT222" s="225" t="s">
        <v>240</v>
      </c>
      <c r="AU222" s="225" t="s">
        <v>76</v>
      </c>
      <c r="AY222" s="18" t="s">
        <v>238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76</v>
      </c>
      <c r="BK222" s="226">
        <f>ROUND(I222*H222,2)</f>
        <v>0</v>
      </c>
      <c r="BL222" s="18" t="s">
        <v>244</v>
      </c>
      <c r="BM222" s="225" t="s">
        <v>730</v>
      </c>
    </row>
    <row r="223" s="2" customFormat="1">
      <c r="A223" s="39"/>
      <c r="B223" s="40"/>
      <c r="C223" s="41"/>
      <c r="D223" s="227" t="s">
        <v>245</v>
      </c>
      <c r="E223" s="41"/>
      <c r="F223" s="228" t="s">
        <v>4178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245</v>
      </c>
      <c r="AU223" s="18" t="s">
        <v>76</v>
      </c>
    </row>
    <row r="224" s="2" customFormat="1" ht="16.5" customHeight="1">
      <c r="A224" s="39"/>
      <c r="B224" s="40"/>
      <c r="C224" s="214" t="s">
        <v>462</v>
      </c>
      <c r="D224" s="214" t="s">
        <v>240</v>
      </c>
      <c r="E224" s="215" t="s">
        <v>4179</v>
      </c>
      <c r="F224" s="216" t="s">
        <v>4095</v>
      </c>
      <c r="G224" s="217" t="s">
        <v>1253</v>
      </c>
      <c r="H224" s="218">
        <v>1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40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244</v>
      </c>
      <c r="AT224" s="225" t="s">
        <v>240</v>
      </c>
      <c r="AU224" s="225" t="s">
        <v>76</v>
      </c>
      <c r="AY224" s="18" t="s">
        <v>238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76</v>
      </c>
      <c r="BK224" s="226">
        <f>ROUND(I224*H224,2)</f>
        <v>0</v>
      </c>
      <c r="BL224" s="18" t="s">
        <v>244</v>
      </c>
      <c r="BM224" s="225" t="s">
        <v>742</v>
      </c>
    </row>
    <row r="225" s="2" customFormat="1">
      <c r="A225" s="39"/>
      <c r="B225" s="40"/>
      <c r="C225" s="41"/>
      <c r="D225" s="227" t="s">
        <v>245</v>
      </c>
      <c r="E225" s="41"/>
      <c r="F225" s="228" t="s">
        <v>4095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245</v>
      </c>
      <c r="AU225" s="18" t="s">
        <v>76</v>
      </c>
    </row>
    <row r="226" s="2" customFormat="1" ht="16.5" customHeight="1">
      <c r="A226" s="39"/>
      <c r="B226" s="40"/>
      <c r="C226" s="214" t="s">
        <v>686</v>
      </c>
      <c r="D226" s="214" t="s">
        <v>240</v>
      </c>
      <c r="E226" s="215" t="s">
        <v>4180</v>
      </c>
      <c r="F226" s="216" t="s">
        <v>4097</v>
      </c>
      <c r="G226" s="217" t="s">
        <v>1253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40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244</v>
      </c>
      <c r="AT226" s="225" t="s">
        <v>240</v>
      </c>
      <c r="AU226" s="225" t="s">
        <v>76</v>
      </c>
      <c r="AY226" s="18" t="s">
        <v>238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76</v>
      </c>
      <c r="BK226" s="226">
        <f>ROUND(I226*H226,2)</f>
        <v>0</v>
      </c>
      <c r="BL226" s="18" t="s">
        <v>244</v>
      </c>
      <c r="BM226" s="225" t="s">
        <v>749</v>
      </c>
    </row>
    <row r="227" s="2" customFormat="1">
      <c r="A227" s="39"/>
      <c r="B227" s="40"/>
      <c r="C227" s="41"/>
      <c r="D227" s="227" t="s">
        <v>245</v>
      </c>
      <c r="E227" s="41"/>
      <c r="F227" s="228" t="s">
        <v>4097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245</v>
      </c>
      <c r="AU227" s="18" t="s">
        <v>76</v>
      </c>
    </row>
    <row r="228" s="2" customFormat="1" ht="16.5" customHeight="1">
      <c r="A228" s="39"/>
      <c r="B228" s="40"/>
      <c r="C228" s="214" t="s">
        <v>467</v>
      </c>
      <c r="D228" s="214" t="s">
        <v>240</v>
      </c>
      <c r="E228" s="215" t="s">
        <v>4181</v>
      </c>
      <c r="F228" s="216" t="s">
        <v>4157</v>
      </c>
      <c r="G228" s="217" t="s">
        <v>1253</v>
      </c>
      <c r="H228" s="218">
        <v>1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40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244</v>
      </c>
      <c r="AT228" s="225" t="s">
        <v>240</v>
      </c>
      <c r="AU228" s="225" t="s">
        <v>76</v>
      </c>
      <c r="AY228" s="18" t="s">
        <v>238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76</v>
      </c>
      <c r="BK228" s="226">
        <f>ROUND(I228*H228,2)</f>
        <v>0</v>
      </c>
      <c r="BL228" s="18" t="s">
        <v>244</v>
      </c>
      <c r="BM228" s="225" t="s">
        <v>754</v>
      </c>
    </row>
    <row r="229" s="2" customFormat="1">
      <c r="A229" s="39"/>
      <c r="B229" s="40"/>
      <c r="C229" s="41"/>
      <c r="D229" s="227" t="s">
        <v>245</v>
      </c>
      <c r="E229" s="41"/>
      <c r="F229" s="228" t="s">
        <v>4157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245</v>
      </c>
      <c r="AU229" s="18" t="s">
        <v>76</v>
      </c>
    </row>
    <row r="230" s="2" customFormat="1" ht="16.5" customHeight="1">
      <c r="A230" s="39"/>
      <c r="B230" s="40"/>
      <c r="C230" s="214" t="s">
        <v>704</v>
      </c>
      <c r="D230" s="214" t="s">
        <v>240</v>
      </c>
      <c r="E230" s="215" t="s">
        <v>4182</v>
      </c>
      <c r="F230" s="216" t="s">
        <v>4101</v>
      </c>
      <c r="G230" s="217" t="s">
        <v>4089</v>
      </c>
      <c r="H230" s="218">
        <v>1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40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244</v>
      </c>
      <c r="AT230" s="225" t="s">
        <v>240</v>
      </c>
      <c r="AU230" s="225" t="s">
        <v>76</v>
      </c>
      <c r="AY230" s="18" t="s">
        <v>238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76</v>
      </c>
      <c r="BK230" s="226">
        <f>ROUND(I230*H230,2)</f>
        <v>0</v>
      </c>
      <c r="BL230" s="18" t="s">
        <v>244</v>
      </c>
      <c r="BM230" s="225" t="s">
        <v>759</v>
      </c>
    </row>
    <row r="231" s="2" customFormat="1">
      <c r="A231" s="39"/>
      <c r="B231" s="40"/>
      <c r="C231" s="41"/>
      <c r="D231" s="227" t="s">
        <v>245</v>
      </c>
      <c r="E231" s="41"/>
      <c r="F231" s="228" t="s">
        <v>4101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245</v>
      </c>
      <c r="AU231" s="18" t="s">
        <v>76</v>
      </c>
    </row>
    <row r="232" s="2" customFormat="1" ht="16.5" customHeight="1">
      <c r="A232" s="39"/>
      <c r="B232" s="40"/>
      <c r="C232" s="214" t="s">
        <v>472</v>
      </c>
      <c r="D232" s="214" t="s">
        <v>240</v>
      </c>
      <c r="E232" s="215" t="s">
        <v>4183</v>
      </c>
      <c r="F232" s="216" t="s">
        <v>4160</v>
      </c>
      <c r="G232" s="217" t="s">
        <v>4089</v>
      </c>
      <c r="H232" s="218">
        <v>1.2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40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244</v>
      </c>
      <c r="AT232" s="225" t="s">
        <v>240</v>
      </c>
      <c r="AU232" s="225" t="s">
        <v>76</v>
      </c>
      <c r="AY232" s="18" t="s">
        <v>238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76</v>
      </c>
      <c r="BK232" s="226">
        <f>ROUND(I232*H232,2)</f>
        <v>0</v>
      </c>
      <c r="BL232" s="18" t="s">
        <v>244</v>
      </c>
      <c r="BM232" s="225" t="s">
        <v>785</v>
      </c>
    </row>
    <row r="233" s="2" customFormat="1">
      <c r="A233" s="39"/>
      <c r="B233" s="40"/>
      <c r="C233" s="41"/>
      <c r="D233" s="227" t="s">
        <v>245</v>
      </c>
      <c r="E233" s="41"/>
      <c r="F233" s="228" t="s">
        <v>4160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245</v>
      </c>
      <c r="AU233" s="18" t="s">
        <v>76</v>
      </c>
    </row>
    <row r="234" s="2" customFormat="1" ht="16.5" customHeight="1">
      <c r="A234" s="39"/>
      <c r="B234" s="40"/>
      <c r="C234" s="214" t="s">
        <v>715</v>
      </c>
      <c r="D234" s="214" t="s">
        <v>240</v>
      </c>
      <c r="E234" s="215" t="s">
        <v>4104</v>
      </c>
      <c r="F234" s="216" t="s">
        <v>4105</v>
      </c>
      <c r="G234" s="217" t="s">
        <v>4089</v>
      </c>
      <c r="H234" s="218">
        <v>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40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244</v>
      </c>
      <c r="AT234" s="225" t="s">
        <v>240</v>
      </c>
      <c r="AU234" s="225" t="s">
        <v>76</v>
      </c>
      <c r="AY234" s="18" t="s">
        <v>238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76</v>
      </c>
      <c r="BK234" s="226">
        <f>ROUND(I234*H234,2)</f>
        <v>0</v>
      </c>
      <c r="BL234" s="18" t="s">
        <v>244</v>
      </c>
      <c r="BM234" s="225" t="s">
        <v>792</v>
      </c>
    </row>
    <row r="235" s="2" customFormat="1">
      <c r="A235" s="39"/>
      <c r="B235" s="40"/>
      <c r="C235" s="41"/>
      <c r="D235" s="227" t="s">
        <v>245</v>
      </c>
      <c r="E235" s="41"/>
      <c r="F235" s="228" t="s">
        <v>4105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245</v>
      </c>
      <c r="AU235" s="18" t="s">
        <v>76</v>
      </c>
    </row>
    <row r="236" s="2" customFormat="1" ht="16.5" customHeight="1">
      <c r="A236" s="39"/>
      <c r="B236" s="40"/>
      <c r="C236" s="214" t="s">
        <v>491</v>
      </c>
      <c r="D236" s="214" t="s">
        <v>240</v>
      </c>
      <c r="E236" s="215" t="s">
        <v>4108</v>
      </c>
      <c r="F236" s="216" t="s">
        <v>4109</v>
      </c>
      <c r="G236" s="217" t="s">
        <v>4089</v>
      </c>
      <c r="H236" s="218">
        <v>5.7999999999999998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40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244</v>
      </c>
      <c r="AT236" s="225" t="s">
        <v>240</v>
      </c>
      <c r="AU236" s="225" t="s">
        <v>76</v>
      </c>
      <c r="AY236" s="18" t="s">
        <v>238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76</v>
      </c>
      <c r="BK236" s="226">
        <f>ROUND(I236*H236,2)</f>
        <v>0</v>
      </c>
      <c r="BL236" s="18" t="s">
        <v>244</v>
      </c>
      <c r="BM236" s="225" t="s">
        <v>796</v>
      </c>
    </row>
    <row r="237" s="2" customFormat="1">
      <c r="A237" s="39"/>
      <c r="B237" s="40"/>
      <c r="C237" s="41"/>
      <c r="D237" s="227" t="s">
        <v>245</v>
      </c>
      <c r="E237" s="41"/>
      <c r="F237" s="228" t="s">
        <v>4109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245</v>
      </c>
      <c r="AU237" s="18" t="s">
        <v>76</v>
      </c>
    </row>
    <row r="238" s="12" customFormat="1" ht="25.92" customHeight="1">
      <c r="A238" s="12"/>
      <c r="B238" s="198"/>
      <c r="C238" s="199"/>
      <c r="D238" s="200" t="s">
        <v>68</v>
      </c>
      <c r="E238" s="201" t="s">
        <v>4184</v>
      </c>
      <c r="F238" s="201" t="s">
        <v>4185</v>
      </c>
      <c r="G238" s="199"/>
      <c r="H238" s="199"/>
      <c r="I238" s="202"/>
      <c r="J238" s="203">
        <f>BK238</f>
        <v>0</v>
      </c>
      <c r="K238" s="199"/>
      <c r="L238" s="204"/>
      <c r="M238" s="205"/>
      <c r="N238" s="206"/>
      <c r="O238" s="206"/>
      <c r="P238" s="207">
        <f>SUM(P239:P252)</f>
        <v>0</v>
      </c>
      <c r="Q238" s="206"/>
      <c r="R238" s="207">
        <f>SUM(R239:R252)</f>
        <v>0</v>
      </c>
      <c r="S238" s="206"/>
      <c r="T238" s="208">
        <f>SUM(T239:T252)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76</v>
      </c>
      <c r="AT238" s="210" t="s">
        <v>68</v>
      </c>
      <c r="AU238" s="210" t="s">
        <v>69</v>
      </c>
      <c r="AY238" s="209" t="s">
        <v>238</v>
      </c>
      <c r="BK238" s="211">
        <f>SUM(BK239:BK252)</f>
        <v>0</v>
      </c>
    </row>
    <row r="239" s="2" customFormat="1" ht="37.8" customHeight="1">
      <c r="A239" s="39"/>
      <c r="B239" s="40"/>
      <c r="C239" s="214" t="s">
        <v>727</v>
      </c>
      <c r="D239" s="214" t="s">
        <v>240</v>
      </c>
      <c r="E239" s="215" t="s">
        <v>4186</v>
      </c>
      <c r="F239" s="216" t="s">
        <v>4187</v>
      </c>
      <c r="G239" s="217" t="s">
        <v>1253</v>
      </c>
      <c r="H239" s="218">
        <v>1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40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244</v>
      </c>
      <c r="AT239" s="225" t="s">
        <v>240</v>
      </c>
      <c r="AU239" s="225" t="s">
        <v>76</v>
      </c>
      <c r="AY239" s="18" t="s">
        <v>238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76</v>
      </c>
      <c r="BK239" s="226">
        <f>ROUND(I239*H239,2)</f>
        <v>0</v>
      </c>
      <c r="BL239" s="18" t="s">
        <v>244</v>
      </c>
      <c r="BM239" s="225" t="s">
        <v>801</v>
      </c>
    </row>
    <row r="240" s="2" customFormat="1">
      <c r="A240" s="39"/>
      <c r="B240" s="40"/>
      <c r="C240" s="41"/>
      <c r="D240" s="227" t="s">
        <v>245</v>
      </c>
      <c r="E240" s="41"/>
      <c r="F240" s="228" t="s">
        <v>4187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245</v>
      </c>
      <c r="AU240" s="18" t="s">
        <v>76</v>
      </c>
    </row>
    <row r="241" s="2" customFormat="1" ht="16.5" customHeight="1">
      <c r="A241" s="39"/>
      <c r="B241" s="40"/>
      <c r="C241" s="214" t="s">
        <v>499</v>
      </c>
      <c r="D241" s="214" t="s">
        <v>240</v>
      </c>
      <c r="E241" s="215" t="s">
        <v>4188</v>
      </c>
      <c r="F241" s="216" t="s">
        <v>4189</v>
      </c>
      <c r="G241" s="217" t="s">
        <v>1253</v>
      </c>
      <c r="H241" s="218">
        <v>1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40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244</v>
      </c>
      <c r="AT241" s="225" t="s">
        <v>240</v>
      </c>
      <c r="AU241" s="225" t="s">
        <v>76</v>
      </c>
      <c r="AY241" s="18" t="s">
        <v>238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76</v>
      </c>
      <c r="BK241" s="226">
        <f>ROUND(I241*H241,2)</f>
        <v>0</v>
      </c>
      <c r="BL241" s="18" t="s">
        <v>244</v>
      </c>
      <c r="BM241" s="225" t="s">
        <v>811</v>
      </c>
    </row>
    <row r="242" s="2" customFormat="1">
      <c r="A242" s="39"/>
      <c r="B242" s="40"/>
      <c r="C242" s="41"/>
      <c r="D242" s="227" t="s">
        <v>245</v>
      </c>
      <c r="E242" s="41"/>
      <c r="F242" s="228" t="s">
        <v>4189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245</v>
      </c>
      <c r="AU242" s="18" t="s">
        <v>76</v>
      </c>
    </row>
    <row r="243" s="2" customFormat="1" ht="16.5" customHeight="1">
      <c r="A243" s="39"/>
      <c r="B243" s="40"/>
      <c r="C243" s="214" t="s">
        <v>746</v>
      </c>
      <c r="D243" s="214" t="s">
        <v>240</v>
      </c>
      <c r="E243" s="215" t="s">
        <v>4190</v>
      </c>
      <c r="F243" s="216" t="s">
        <v>4097</v>
      </c>
      <c r="G243" s="217" t="s">
        <v>1253</v>
      </c>
      <c r="H243" s="218">
        <v>3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40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244</v>
      </c>
      <c r="AT243" s="225" t="s">
        <v>240</v>
      </c>
      <c r="AU243" s="225" t="s">
        <v>76</v>
      </c>
      <c r="AY243" s="18" t="s">
        <v>238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76</v>
      </c>
      <c r="BK243" s="226">
        <f>ROUND(I243*H243,2)</f>
        <v>0</v>
      </c>
      <c r="BL243" s="18" t="s">
        <v>244</v>
      </c>
      <c r="BM243" s="225" t="s">
        <v>816</v>
      </c>
    </row>
    <row r="244" s="2" customFormat="1">
      <c r="A244" s="39"/>
      <c r="B244" s="40"/>
      <c r="C244" s="41"/>
      <c r="D244" s="227" t="s">
        <v>245</v>
      </c>
      <c r="E244" s="41"/>
      <c r="F244" s="228" t="s">
        <v>4097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245</v>
      </c>
      <c r="AU244" s="18" t="s">
        <v>76</v>
      </c>
    </row>
    <row r="245" s="2" customFormat="1" ht="16.5" customHeight="1">
      <c r="A245" s="39"/>
      <c r="B245" s="40"/>
      <c r="C245" s="214" t="s">
        <v>511</v>
      </c>
      <c r="D245" s="214" t="s">
        <v>240</v>
      </c>
      <c r="E245" s="215" t="s">
        <v>4191</v>
      </c>
      <c r="F245" s="216" t="s">
        <v>4101</v>
      </c>
      <c r="G245" s="217" t="s">
        <v>4089</v>
      </c>
      <c r="H245" s="218">
        <v>2.2999999999999998</v>
      </c>
      <c r="I245" s="219"/>
      <c r="J245" s="220">
        <f>ROUND(I245*H245,2)</f>
        <v>0</v>
      </c>
      <c r="K245" s="216" t="s">
        <v>19</v>
      </c>
      <c r="L245" s="45"/>
      <c r="M245" s="221" t="s">
        <v>19</v>
      </c>
      <c r="N245" s="222" t="s">
        <v>40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244</v>
      </c>
      <c r="AT245" s="225" t="s">
        <v>240</v>
      </c>
      <c r="AU245" s="225" t="s">
        <v>76</v>
      </c>
      <c r="AY245" s="18" t="s">
        <v>238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76</v>
      </c>
      <c r="BK245" s="226">
        <f>ROUND(I245*H245,2)</f>
        <v>0</v>
      </c>
      <c r="BL245" s="18" t="s">
        <v>244</v>
      </c>
      <c r="BM245" s="225" t="s">
        <v>822</v>
      </c>
    </row>
    <row r="246" s="2" customFormat="1">
      <c r="A246" s="39"/>
      <c r="B246" s="40"/>
      <c r="C246" s="41"/>
      <c r="D246" s="227" t="s">
        <v>245</v>
      </c>
      <c r="E246" s="41"/>
      <c r="F246" s="228" t="s">
        <v>4101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245</v>
      </c>
      <c r="AU246" s="18" t="s">
        <v>76</v>
      </c>
    </row>
    <row r="247" s="2" customFormat="1" ht="16.5" customHeight="1">
      <c r="A247" s="39"/>
      <c r="B247" s="40"/>
      <c r="C247" s="214" t="s">
        <v>756</v>
      </c>
      <c r="D247" s="214" t="s">
        <v>240</v>
      </c>
      <c r="E247" s="215" t="s">
        <v>4192</v>
      </c>
      <c r="F247" s="216" t="s">
        <v>4193</v>
      </c>
      <c r="G247" s="217" t="s">
        <v>4089</v>
      </c>
      <c r="H247" s="218">
        <v>3</v>
      </c>
      <c r="I247" s="219"/>
      <c r="J247" s="220">
        <f>ROUND(I247*H247,2)</f>
        <v>0</v>
      </c>
      <c r="K247" s="216" t="s">
        <v>19</v>
      </c>
      <c r="L247" s="45"/>
      <c r="M247" s="221" t="s">
        <v>19</v>
      </c>
      <c r="N247" s="222" t="s">
        <v>40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244</v>
      </c>
      <c r="AT247" s="225" t="s">
        <v>240</v>
      </c>
      <c r="AU247" s="225" t="s">
        <v>76</v>
      </c>
      <c r="AY247" s="18" t="s">
        <v>238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76</v>
      </c>
      <c r="BK247" s="226">
        <f>ROUND(I247*H247,2)</f>
        <v>0</v>
      </c>
      <c r="BL247" s="18" t="s">
        <v>244</v>
      </c>
      <c r="BM247" s="225" t="s">
        <v>873</v>
      </c>
    </row>
    <row r="248" s="2" customFormat="1">
      <c r="A248" s="39"/>
      <c r="B248" s="40"/>
      <c r="C248" s="41"/>
      <c r="D248" s="227" t="s">
        <v>245</v>
      </c>
      <c r="E248" s="41"/>
      <c r="F248" s="228" t="s">
        <v>4193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245</v>
      </c>
      <c r="AU248" s="18" t="s">
        <v>76</v>
      </c>
    </row>
    <row r="249" s="2" customFormat="1" ht="16.5" customHeight="1">
      <c r="A249" s="39"/>
      <c r="B249" s="40"/>
      <c r="C249" s="214" t="s">
        <v>518</v>
      </c>
      <c r="D249" s="214" t="s">
        <v>240</v>
      </c>
      <c r="E249" s="215" t="s">
        <v>4194</v>
      </c>
      <c r="F249" s="216" t="s">
        <v>4195</v>
      </c>
      <c r="G249" s="217" t="s">
        <v>4089</v>
      </c>
      <c r="H249" s="218">
        <v>7.5</v>
      </c>
      <c r="I249" s="219"/>
      <c r="J249" s="220">
        <f>ROUND(I249*H249,2)</f>
        <v>0</v>
      </c>
      <c r="K249" s="216" t="s">
        <v>19</v>
      </c>
      <c r="L249" s="45"/>
      <c r="M249" s="221" t="s">
        <v>19</v>
      </c>
      <c r="N249" s="222" t="s">
        <v>40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244</v>
      </c>
      <c r="AT249" s="225" t="s">
        <v>240</v>
      </c>
      <c r="AU249" s="225" t="s">
        <v>76</v>
      </c>
      <c r="AY249" s="18" t="s">
        <v>238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76</v>
      </c>
      <c r="BK249" s="226">
        <f>ROUND(I249*H249,2)</f>
        <v>0</v>
      </c>
      <c r="BL249" s="18" t="s">
        <v>244</v>
      </c>
      <c r="BM249" s="225" t="s">
        <v>877</v>
      </c>
    </row>
    <row r="250" s="2" customFormat="1">
      <c r="A250" s="39"/>
      <c r="B250" s="40"/>
      <c r="C250" s="41"/>
      <c r="D250" s="227" t="s">
        <v>245</v>
      </c>
      <c r="E250" s="41"/>
      <c r="F250" s="228" t="s">
        <v>4195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245</v>
      </c>
      <c r="AU250" s="18" t="s">
        <v>76</v>
      </c>
    </row>
    <row r="251" s="2" customFormat="1" ht="16.5" customHeight="1">
      <c r="A251" s="39"/>
      <c r="B251" s="40"/>
      <c r="C251" s="214" t="s">
        <v>789</v>
      </c>
      <c r="D251" s="214" t="s">
        <v>240</v>
      </c>
      <c r="E251" s="215" t="s">
        <v>4196</v>
      </c>
      <c r="F251" s="216" t="s">
        <v>4197</v>
      </c>
      <c r="G251" s="217" t="s">
        <v>1253</v>
      </c>
      <c r="H251" s="218">
        <v>1</v>
      </c>
      <c r="I251" s="219"/>
      <c r="J251" s="220">
        <f>ROUND(I251*H251,2)</f>
        <v>0</v>
      </c>
      <c r="K251" s="216" t="s">
        <v>19</v>
      </c>
      <c r="L251" s="45"/>
      <c r="M251" s="221" t="s">
        <v>19</v>
      </c>
      <c r="N251" s="222" t="s">
        <v>40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244</v>
      </c>
      <c r="AT251" s="225" t="s">
        <v>240</v>
      </c>
      <c r="AU251" s="225" t="s">
        <v>76</v>
      </c>
      <c r="AY251" s="18" t="s">
        <v>238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76</v>
      </c>
      <c r="BK251" s="226">
        <f>ROUND(I251*H251,2)</f>
        <v>0</v>
      </c>
      <c r="BL251" s="18" t="s">
        <v>244</v>
      </c>
      <c r="BM251" s="225" t="s">
        <v>885</v>
      </c>
    </row>
    <row r="252" s="2" customFormat="1">
      <c r="A252" s="39"/>
      <c r="B252" s="40"/>
      <c r="C252" s="41"/>
      <c r="D252" s="227" t="s">
        <v>245</v>
      </c>
      <c r="E252" s="41"/>
      <c r="F252" s="228" t="s">
        <v>4197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245</v>
      </c>
      <c r="AU252" s="18" t="s">
        <v>76</v>
      </c>
    </row>
    <row r="253" s="12" customFormat="1" ht="25.92" customHeight="1">
      <c r="A253" s="12"/>
      <c r="B253" s="198"/>
      <c r="C253" s="199"/>
      <c r="D253" s="200" t="s">
        <v>68</v>
      </c>
      <c r="E253" s="201" t="s">
        <v>4198</v>
      </c>
      <c r="F253" s="201" t="s">
        <v>4199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SUM(P254:P267)</f>
        <v>0</v>
      </c>
      <c r="Q253" s="206"/>
      <c r="R253" s="207">
        <f>SUM(R254:R267)</f>
        <v>0</v>
      </c>
      <c r="S253" s="206"/>
      <c r="T253" s="208">
        <f>SUM(T254:T267)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76</v>
      </c>
      <c r="AT253" s="210" t="s">
        <v>68</v>
      </c>
      <c r="AU253" s="210" t="s">
        <v>69</v>
      </c>
      <c r="AY253" s="209" t="s">
        <v>238</v>
      </c>
      <c r="BK253" s="211">
        <f>SUM(BK254:BK267)</f>
        <v>0</v>
      </c>
    </row>
    <row r="254" s="2" customFormat="1" ht="37.8" customHeight="1">
      <c r="A254" s="39"/>
      <c r="B254" s="40"/>
      <c r="C254" s="214" t="s">
        <v>524</v>
      </c>
      <c r="D254" s="214" t="s">
        <v>240</v>
      </c>
      <c r="E254" s="215" t="s">
        <v>4200</v>
      </c>
      <c r="F254" s="216" t="s">
        <v>4201</v>
      </c>
      <c r="G254" s="217" t="s">
        <v>1253</v>
      </c>
      <c r="H254" s="218">
        <v>1</v>
      </c>
      <c r="I254" s="219"/>
      <c r="J254" s="220">
        <f>ROUND(I254*H254,2)</f>
        <v>0</v>
      </c>
      <c r="K254" s="216" t="s">
        <v>19</v>
      </c>
      <c r="L254" s="45"/>
      <c r="M254" s="221" t="s">
        <v>19</v>
      </c>
      <c r="N254" s="222" t="s">
        <v>40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244</v>
      </c>
      <c r="AT254" s="225" t="s">
        <v>240</v>
      </c>
      <c r="AU254" s="225" t="s">
        <v>76</v>
      </c>
      <c r="AY254" s="18" t="s">
        <v>238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76</v>
      </c>
      <c r="BK254" s="226">
        <f>ROUND(I254*H254,2)</f>
        <v>0</v>
      </c>
      <c r="BL254" s="18" t="s">
        <v>244</v>
      </c>
      <c r="BM254" s="225" t="s">
        <v>889</v>
      </c>
    </row>
    <row r="255" s="2" customFormat="1">
      <c r="A255" s="39"/>
      <c r="B255" s="40"/>
      <c r="C255" s="41"/>
      <c r="D255" s="227" t="s">
        <v>245</v>
      </c>
      <c r="E255" s="41"/>
      <c r="F255" s="228" t="s">
        <v>4201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245</v>
      </c>
      <c r="AU255" s="18" t="s">
        <v>76</v>
      </c>
    </row>
    <row r="256" s="2" customFormat="1" ht="16.5" customHeight="1">
      <c r="A256" s="39"/>
      <c r="B256" s="40"/>
      <c r="C256" s="214" t="s">
        <v>798</v>
      </c>
      <c r="D256" s="214" t="s">
        <v>240</v>
      </c>
      <c r="E256" s="215" t="s">
        <v>4202</v>
      </c>
      <c r="F256" s="216" t="s">
        <v>4095</v>
      </c>
      <c r="G256" s="217" t="s">
        <v>1253</v>
      </c>
      <c r="H256" s="218">
        <v>1</v>
      </c>
      <c r="I256" s="219"/>
      <c r="J256" s="220">
        <f>ROUND(I256*H256,2)</f>
        <v>0</v>
      </c>
      <c r="K256" s="216" t="s">
        <v>19</v>
      </c>
      <c r="L256" s="45"/>
      <c r="M256" s="221" t="s">
        <v>19</v>
      </c>
      <c r="N256" s="222" t="s">
        <v>40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244</v>
      </c>
      <c r="AT256" s="225" t="s">
        <v>240</v>
      </c>
      <c r="AU256" s="225" t="s">
        <v>76</v>
      </c>
      <c r="AY256" s="18" t="s">
        <v>238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76</v>
      </c>
      <c r="BK256" s="226">
        <f>ROUND(I256*H256,2)</f>
        <v>0</v>
      </c>
      <c r="BL256" s="18" t="s">
        <v>244</v>
      </c>
      <c r="BM256" s="225" t="s">
        <v>927</v>
      </c>
    </row>
    <row r="257" s="2" customFormat="1">
      <c r="A257" s="39"/>
      <c r="B257" s="40"/>
      <c r="C257" s="41"/>
      <c r="D257" s="227" t="s">
        <v>245</v>
      </c>
      <c r="E257" s="41"/>
      <c r="F257" s="228" t="s">
        <v>4095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245</v>
      </c>
      <c r="AU257" s="18" t="s">
        <v>76</v>
      </c>
    </row>
    <row r="258" s="2" customFormat="1" ht="16.5" customHeight="1">
      <c r="A258" s="39"/>
      <c r="B258" s="40"/>
      <c r="C258" s="214" t="s">
        <v>537</v>
      </c>
      <c r="D258" s="214" t="s">
        <v>240</v>
      </c>
      <c r="E258" s="215" t="s">
        <v>4203</v>
      </c>
      <c r="F258" s="216" t="s">
        <v>4097</v>
      </c>
      <c r="G258" s="217" t="s">
        <v>1253</v>
      </c>
      <c r="H258" s="218">
        <v>5</v>
      </c>
      <c r="I258" s="219"/>
      <c r="J258" s="220">
        <f>ROUND(I258*H258,2)</f>
        <v>0</v>
      </c>
      <c r="K258" s="216" t="s">
        <v>19</v>
      </c>
      <c r="L258" s="45"/>
      <c r="M258" s="221" t="s">
        <v>19</v>
      </c>
      <c r="N258" s="222" t="s">
        <v>40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244</v>
      </c>
      <c r="AT258" s="225" t="s">
        <v>240</v>
      </c>
      <c r="AU258" s="225" t="s">
        <v>76</v>
      </c>
      <c r="AY258" s="18" t="s">
        <v>238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76</v>
      </c>
      <c r="BK258" s="226">
        <f>ROUND(I258*H258,2)</f>
        <v>0</v>
      </c>
      <c r="BL258" s="18" t="s">
        <v>244</v>
      </c>
      <c r="BM258" s="225" t="s">
        <v>1332</v>
      </c>
    </row>
    <row r="259" s="2" customFormat="1">
      <c r="A259" s="39"/>
      <c r="B259" s="40"/>
      <c r="C259" s="41"/>
      <c r="D259" s="227" t="s">
        <v>245</v>
      </c>
      <c r="E259" s="41"/>
      <c r="F259" s="228" t="s">
        <v>4097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245</v>
      </c>
      <c r="AU259" s="18" t="s">
        <v>76</v>
      </c>
    </row>
    <row r="260" s="2" customFormat="1" ht="16.5" customHeight="1">
      <c r="A260" s="39"/>
      <c r="B260" s="40"/>
      <c r="C260" s="214" t="s">
        <v>813</v>
      </c>
      <c r="D260" s="214" t="s">
        <v>240</v>
      </c>
      <c r="E260" s="215" t="s">
        <v>4204</v>
      </c>
      <c r="F260" s="216" t="s">
        <v>4101</v>
      </c>
      <c r="G260" s="217" t="s">
        <v>4089</v>
      </c>
      <c r="H260" s="218">
        <v>4</v>
      </c>
      <c r="I260" s="219"/>
      <c r="J260" s="220">
        <f>ROUND(I260*H260,2)</f>
        <v>0</v>
      </c>
      <c r="K260" s="216" t="s">
        <v>19</v>
      </c>
      <c r="L260" s="45"/>
      <c r="M260" s="221" t="s">
        <v>19</v>
      </c>
      <c r="N260" s="222" t="s">
        <v>40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244</v>
      </c>
      <c r="AT260" s="225" t="s">
        <v>240</v>
      </c>
      <c r="AU260" s="225" t="s">
        <v>76</v>
      </c>
      <c r="AY260" s="18" t="s">
        <v>238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76</v>
      </c>
      <c r="BK260" s="226">
        <f>ROUND(I260*H260,2)</f>
        <v>0</v>
      </c>
      <c r="BL260" s="18" t="s">
        <v>244</v>
      </c>
      <c r="BM260" s="225" t="s">
        <v>1376</v>
      </c>
    </row>
    <row r="261" s="2" customFormat="1">
      <c r="A261" s="39"/>
      <c r="B261" s="40"/>
      <c r="C261" s="41"/>
      <c r="D261" s="227" t="s">
        <v>245</v>
      </c>
      <c r="E261" s="41"/>
      <c r="F261" s="228" t="s">
        <v>4101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245</v>
      </c>
      <c r="AU261" s="18" t="s">
        <v>76</v>
      </c>
    </row>
    <row r="262" s="2" customFormat="1" ht="16.5" customHeight="1">
      <c r="A262" s="39"/>
      <c r="B262" s="40"/>
      <c r="C262" s="214" t="s">
        <v>545</v>
      </c>
      <c r="D262" s="214" t="s">
        <v>240</v>
      </c>
      <c r="E262" s="215" t="s">
        <v>4205</v>
      </c>
      <c r="F262" s="216" t="s">
        <v>4206</v>
      </c>
      <c r="G262" s="217" t="s">
        <v>4089</v>
      </c>
      <c r="H262" s="218">
        <v>6.5</v>
      </c>
      <c r="I262" s="219"/>
      <c r="J262" s="220">
        <f>ROUND(I262*H262,2)</f>
        <v>0</v>
      </c>
      <c r="K262" s="216" t="s">
        <v>19</v>
      </c>
      <c r="L262" s="45"/>
      <c r="M262" s="221" t="s">
        <v>19</v>
      </c>
      <c r="N262" s="222" t="s">
        <v>40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244</v>
      </c>
      <c r="AT262" s="225" t="s">
        <v>240</v>
      </c>
      <c r="AU262" s="225" t="s">
        <v>76</v>
      </c>
      <c r="AY262" s="18" t="s">
        <v>238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76</v>
      </c>
      <c r="BK262" s="226">
        <f>ROUND(I262*H262,2)</f>
        <v>0</v>
      </c>
      <c r="BL262" s="18" t="s">
        <v>244</v>
      </c>
      <c r="BM262" s="225" t="s">
        <v>1390</v>
      </c>
    </row>
    <row r="263" s="2" customFormat="1">
      <c r="A263" s="39"/>
      <c r="B263" s="40"/>
      <c r="C263" s="41"/>
      <c r="D263" s="227" t="s">
        <v>245</v>
      </c>
      <c r="E263" s="41"/>
      <c r="F263" s="228" t="s">
        <v>4206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245</v>
      </c>
      <c r="AU263" s="18" t="s">
        <v>76</v>
      </c>
    </row>
    <row r="264" s="2" customFormat="1" ht="16.5" customHeight="1">
      <c r="A264" s="39"/>
      <c r="B264" s="40"/>
      <c r="C264" s="214" t="s">
        <v>824</v>
      </c>
      <c r="D264" s="214" t="s">
        <v>240</v>
      </c>
      <c r="E264" s="215" t="s">
        <v>4108</v>
      </c>
      <c r="F264" s="216" t="s">
        <v>4109</v>
      </c>
      <c r="G264" s="217" t="s">
        <v>4089</v>
      </c>
      <c r="H264" s="218">
        <v>8.6999999999999993</v>
      </c>
      <c r="I264" s="219"/>
      <c r="J264" s="220">
        <f>ROUND(I264*H264,2)</f>
        <v>0</v>
      </c>
      <c r="K264" s="216" t="s">
        <v>19</v>
      </c>
      <c r="L264" s="45"/>
      <c r="M264" s="221" t="s">
        <v>19</v>
      </c>
      <c r="N264" s="222" t="s">
        <v>40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244</v>
      </c>
      <c r="AT264" s="225" t="s">
        <v>240</v>
      </c>
      <c r="AU264" s="225" t="s">
        <v>76</v>
      </c>
      <c r="AY264" s="18" t="s">
        <v>238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76</v>
      </c>
      <c r="BK264" s="226">
        <f>ROUND(I264*H264,2)</f>
        <v>0</v>
      </c>
      <c r="BL264" s="18" t="s">
        <v>244</v>
      </c>
      <c r="BM264" s="225" t="s">
        <v>1403</v>
      </c>
    </row>
    <row r="265" s="2" customFormat="1">
      <c r="A265" s="39"/>
      <c r="B265" s="40"/>
      <c r="C265" s="41"/>
      <c r="D265" s="227" t="s">
        <v>245</v>
      </c>
      <c r="E265" s="41"/>
      <c r="F265" s="228" t="s">
        <v>4109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245</v>
      </c>
      <c r="AU265" s="18" t="s">
        <v>76</v>
      </c>
    </row>
    <row r="266" s="2" customFormat="1" ht="16.5" customHeight="1">
      <c r="A266" s="39"/>
      <c r="B266" s="40"/>
      <c r="C266" s="214" t="s">
        <v>553</v>
      </c>
      <c r="D266" s="214" t="s">
        <v>240</v>
      </c>
      <c r="E266" s="215" t="s">
        <v>4110</v>
      </c>
      <c r="F266" s="216" t="s">
        <v>4111</v>
      </c>
      <c r="G266" s="217" t="s">
        <v>1253</v>
      </c>
      <c r="H266" s="218">
        <v>2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40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244</v>
      </c>
      <c r="AT266" s="225" t="s">
        <v>240</v>
      </c>
      <c r="AU266" s="225" t="s">
        <v>76</v>
      </c>
      <c r="AY266" s="18" t="s">
        <v>238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76</v>
      </c>
      <c r="BK266" s="226">
        <f>ROUND(I266*H266,2)</f>
        <v>0</v>
      </c>
      <c r="BL266" s="18" t="s">
        <v>244</v>
      </c>
      <c r="BM266" s="225" t="s">
        <v>933</v>
      </c>
    </row>
    <row r="267" s="2" customFormat="1">
      <c r="A267" s="39"/>
      <c r="B267" s="40"/>
      <c r="C267" s="41"/>
      <c r="D267" s="227" t="s">
        <v>245</v>
      </c>
      <c r="E267" s="41"/>
      <c r="F267" s="228" t="s">
        <v>4111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245</v>
      </c>
      <c r="AU267" s="18" t="s">
        <v>76</v>
      </c>
    </row>
    <row r="268" s="12" customFormat="1" ht="25.92" customHeight="1">
      <c r="A268" s="12"/>
      <c r="B268" s="198"/>
      <c r="C268" s="199"/>
      <c r="D268" s="200" t="s">
        <v>68</v>
      </c>
      <c r="E268" s="201" t="s">
        <v>4207</v>
      </c>
      <c r="F268" s="201" t="s">
        <v>4208</v>
      </c>
      <c r="G268" s="199"/>
      <c r="H268" s="199"/>
      <c r="I268" s="202"/>
      <c r="J268" s="203">
        <f>BK268</f>
        <v>0</v>
      </c>
      <c r="K268" s="199"/>
      <c r="L268" s="204"/>
      <c r="M268" s="205"/>
      <c r="N268" s="206"/>
      <c r="O268" s="206"/>
      <c r="P268" s="207">
        <f>SUM(P269:P274)</f>
        <v>0</v>
      </c>
      <c r="Q268" s="206"/>
      <c r="R268" s="207">
        <f>SUM(R269:R274)</f>
        <v>0</v>
      </c>
      <c r="S268" s="206"/>
      <c r="T268" s="208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76</v>
      </c>
      <c r="AT268" s="210" t="s">
        <v>68</v>
      </c>
      <c r="AU268" s="210" t="s">
        <v>69</v>
      </c>
      <c r="AY268" s="209" t="s">
        <v>238</v>
      </c>
      <c r="BK268" s="211">
        <f>SUM(BK269:BK274)</f>
        <v>0</v>
      </c>
    </row>
    <row r="269" s="2" customFormat="1" ht="76.35" customHeight="1">
      <c r="A269" s="39"/>
      <c r="B269" s="40"/>
      <c r="C269" s="214" t="s">
        <v>870</v>
      </c>
      <c r="D269" s="214" t="s">
        <v>240</v>
      </c>
      <c r="E269" s="215" t="s">
        <v>4209</v>
      </c>
      <c r="F269" s="216" t="s">
        <v>4210</v>
      </c>
      <c r="G269" s="217" t="s">
        <v>1253</v>
      </c>
      <c r="H269" s="218">
        <v>2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40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244</v>
      </c>
      <c r="AT269" s="225" t="s">
        <v>240</v>
      </c>
      <c r="AU269" s="225" t="s">
        <v>76</v>
      </c>
      <c r="AY269" s="18" t="s">
        <v>238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76</v>
      </c>
      <c r="BK269" s="226">
        <f>ROUND(I269*H269,2)</f>
        <v>0</v>
      </c>
      <c r="BL269" s="18" t="s">
        <v>244</v>
      </c>
      <c r="BM269" s="225" t="s">
        <v>1426</v>
      </c>
    </row>
    <row r="270" s="2" customFormat="1">
      <c r="A270" s="39"/>
      <c r="B270" s="40"/>
      <c r="C270" s="41"/>
      <c r="D270" s="227" t="s">
        <v>245</v>
      </c>
      <c r="E270" s="41"/>
      <c r="F270" s="228" t="s">
        <v>4210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245</v>
      </c>
      <c r="AU270" s="18" t="s">
        <v>76</v>
      </c>
    </row>
    <row r="271" s="2" customFormat="1" ht="37.8" customHeight="1">
      <c r="A271" s="39"/>
      <c r="B271" s="40"/>
      <c r="C271" s="214" t="s">
        <v>565</v>
      </c>
      <c r="D271" s="214" t="s">
        <v>240</v>
      </c>
      <c r="E271" s="215" t="s">
        <v>4211</v>
      </c>
      <c r="F271" s="216" t="s">
        <v>4212</v>
      </c>
      <c r="G271" s="217" t="s">
        <v>1253</v>
      </c>
      <c r="H271" s="218">
        <v>2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40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244</v>
      </c>
      <c r="AT271" s="225" t="s">
        <v>240</v>
      </c>
      <c r="AU271" s="225" t="s">
        <v>76</v>
      </c>
      <c r="AY271" s="18" t="s">
        <v>238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76</v>
      </c>
      <c r="BK271" s="226">
        <f>ROUND(I271*H271,2)</f>
        <v>0</v>
      </c>
      <c r="BL271" s="18" t="s">
        <v>244</v>
      </c>
      <c r="BM271" s="225" t="s">
        <v>938</v>
      </c>
    </row>
    <row r="272" s="2" customFormat="1">
      <c r="A272" s="39"/>
      <c r="B272" s="40"/>
      <c r="C272" s="41"/>
      <c r="D272" s="227" t="s">
        <v>245</v>
      </c>
      <c r="E272" s="41"/>
      <c r="F272" s="228" t="s">
        <v>4212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245</v>
      </c>
      <c r="AU272" s="18" t="s">
        <v>76</v>
      </c>
    </row>
    <row r="273" s="2" customFormat="1" ht="33" customHeight="1">
      <c r="A273" s="39"/>
      <c r="B273" s="40"/>
      <c r="C273" s="214" t="s">
        <v>882</v>
      </c>
      <c r="D273" s="214" t="s">
        <v>240</v>
      </c>
      <c r="E273" s="215" t="s">
        <v>4213</v>
      </c>
      <c r="F273" s="216" t="s">
        <v>4214</v>
      </c>
      <c r="G273" s="217" t="s">
        <v>4089</v>
      </c>
      <c r="H273" s="218">
        <v>9</v>
      </c>
      <c r="I273" s="219"/>
      <c r="J273" s="220">
        <f>ROUND(I273*H273,2)</f>
        <v>0</v>
      </c>
      <c r="K273" s="216" t="s">
        <v>19</v>
      </c>
      <c r="L273" s="45"/>
      <c r="M273" s="221" t="s">
        <v>19</v>
      </c>
      <c r="N273" s="222" t="s">
        <v>40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244</v>
      </c>
      <c r="AT273" s="225" t="s">
        <v>240</v>
      </c>
      <c r="AU273" s="225" t="s">
        <v>76</v>
      </c>
      <c r="AY273" s="18" t="s">
        <v>238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76</v>
      </c>
      <c r="BK273" s="226">
        <f>ROUND(I273*H273,2)</f>
        <v>0</v>
      </c>
      <c r="BL273" s="18" t="s">
        <v>244</v>
      </c>
      <c r="BM273" s="225" t="s">
        <v>944</v>
      </c>
    </row>
    <row r="274" s="2" customFormat="1">
      <c r="A274" s="39"/>
      <c r="B274" s="40"/>
      <c r="C274" s="41"/>
      <c r="D274" s="227" t="s">
        <v>245</v>
      </c>
      <c r="E274" s="41"/>
      <c r="F274" s="228" t="s">
        <v>4214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245</v>
      </c>
      <c r="AU274" s="18" t="s">
        <v>76</v>
      </c>
    </row>
    <row r="275" s="12" customFormat="1" ht="25.92" customHeight="1">
      <c r="A275" s="12"/>
      <c r="B275" s="198"/>
      <c r="C275" s="199"/>
      <c r="D275" s="200" t="s">
        <v>68</v>
      </c>
      <c r="E275" s="201" t="s">
        <v>4215</v>
      </c>
      <c r="F275" s="201" t="s">
        <v>4216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SUM(P276:P281)</f>
        <v>0</v>
      </c>
      <c r="Q275" s="206"/>
      <c r="R275" s="207">
        <f>SUM(R276:R281)</f>
        <v>0</v>
      </c>
      <c r="S275" s="206"/>
      <c r="T275" s="208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76</v>
      </c>
      <c r="AT275" s="210" t="s">
        <v>68</v>
      </c>
      <c r="AU275" s="210" t="s">
        <v>69</v>
      </c>
      <c r="AY275" s="209" t="s">
        <v>238</v>
      </c>
      <c r="BK275" s="211">
        <f>SUM(BK276:BK281)</f>
        <v>0</v>
      </c>
    </row>
    <row r="276" s="2" customFormat="1" ht="24.15" customHeight="1">
      <c r="A276" s="39"/>
      <c r="B276" s="40"/>
      <c r="C276" s="214" t="s">
        <v>586</v>
      </c>
      <c r="D276" s="214" t="s">
        <v>240</v>
      </c>
      <c r="E276" s="215" t="s">
        <v>4217</v>
      </c>
      <c r="F276" s="216" t="s">
        <v>4218</v>
      </c>
      <c r="G276" s="217" t="s">
        <v>4219</v>
      </c>
      <c r="H276" s="218">
        <v>10</v>
      </c>
      <c r="I276" s="219"/>
      <c r="J276" s="220">
        <f>ROUND(I276*H276,2)</f>
        <v>0</v>
      </c>
      <c r="K276" s="216" t="s">
        <v>19</v>
      </c>
      <c r="L276" s="45"/>
      <c r="M276" s="221" t="s">
        <v>19</v>
      </c>
      <c r="N276" s="222" t="s">
        <v>40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244</v>
      </c>
      <c r="AT276" s="225" t="s">
        <v>240</v>
      </c>
      <c r="AU276" s="225" t="s">
        <v>76</v>
      </c>
      <c r="AY276" s="18" t="s">
        <v>238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76</v>
      </c>
      <c r="BK276" s="226">
        <f>ROUND(I276*H276,2)</f>
        <v>0</v>
      </c>
      <c r="BL276" s="18" t="s">
        <v>244</v>
      </c>
      <c r="BM276" s="225" t="s">
        <v>949</v>
      </c>
    </row>
    <row r="277" s="2" customFormat="1">
      <c r="A277" s="39"/>
      <c r="B277" s="40"/>
      <c r="C277" s="41"/>
      <c r="D277" s="227" t="s">
        <v>245</v>
      </c>
      <c r="E277" s="41"/>
      <c r="F277" s="228" t="s">
        <v>4218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245</v>
      </c>
      <c r="AU277" s="18" t="s">
        <v>76</v>
      </c>
    </row>
    <row r="278" s="2" customFormat="1" ht="16.5" customHeight="1">
      <c r="A278" s="39"/>
      <c r="B278" s="40"/>
      <c r="C278" s="214" t="s">
        <v>912</v>
      </c>
      <c r="D278" s="214" t="s">
        <v>240</v>
      </c>
      <c r="E278" s="215" t="s">
        <v>4220</v>
      </c>
      <c r="F278" s="216" t="s">
        <v>4221</v>
      </c>
      <c r="G278" s="217" t="s">
        <v>4219</v>
      </c>
      <c r="H278" s="218">
        <v>24</v>
      </c>
      <c r="I278" s="219"/>
      <c r="J278" s="220">
        <f>ROUND(I278*H278,2)</f>
        <v>0</v>
      </c>
      <c r="K278" s="216" t="s">
        <v>19</v>
      </c>
      <c r="L278" s="45"/>
      <c r="M278" s="221" t="s">
        <v>19</v>
      </c>
      <c r="N278" s="222" t="s">
        <v>40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244</v>
      </c>
      <c r="AT278" s="225" t="s">
        <v>240</v>
      </c>
      <c r="AU278" s="225" t="s">
        <v>76</v>
      </c>
      <c r="AY278" s="18" t="s">
        <v>238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76</v>
      </c>
      <c r="BK278" s="226">
        <f>ROUND(I278*H278,2)</f>
        <v>0</v>
      </c>
      <c r="BL278" s="18" t="s">
        <v>244</v>
      </c>
      <c r="BM278" s="225" t="s">
        <v>971</v>
      </c>
    </row>
    <row r="279" s="2" customFormat="1">
      <c r="A279" s="39"/>
      <c r="B279" s="40"/>
      <c r="C279" s="41"/>
      <c r="D279" s="227" t="s">
        <v>245</v>
      </c>
      <c r="E279" s="41"/>
      <c r="F279" s="228" t="s">
        <v>4221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245</v>
      </c>
      <c r="AU279" s="18" t="s">
        <v>76</v>
      </c>
    </row>
    <row r="280" s="2" customFormat="1" ht="16.5" customHeight="1">
      <c r="A280" s="39"/>
      <c r="B280" s="40"/>
      <c r="C280" s="214" t="s">
        <v>594</v>
      </c>
      <c r="D280" s="214" t="s">
        <v>240</v>
      </c>
      <c r="E280" s="215" t="s">
        <v>4222</v>
      </c>
      <c r="F280" s="216" t="s">
        <v>4223</v>
      </c>
      <c r="G280" s="217" t="s">
        <v>4219</v>
      </c>
      <c r="H280" s="218">
        <v>20</v>
      </c>
      <c r="I280" s="219"/>
      <c r="J280" s="220">
        <f>ROUND(I280*H280,2)</f>
        <v>0</v>
      </c>
      <c r="K280" s="216" t="s">
        <v>19</v>
      </c>
      <c r="L280" s="45"/>
      <c r="M280" s="221" t="s">
        <v>19</v>
      </c>
      <c r="N280" s="222" t="s">
        <v>40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244</v>
      </c>
      <c r="AT280" s="225" t="s">
        <v>240</v>
      </c>
      <c r="AU280" s="225" t="s">
        <v>76</v>
      </c>
      <c r="AY280" s="18" t="s">
        <v>238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76</v>
      </c>
      <c r="BK280" s="226">
        <f>ROUND(I280*H280,2)</f>
        <v>0</v>
      </c>
      <c r="BL280" s="18" t="s">
        <v>244</v>
      </c>
      <c r="BM280" s="225" t="s">
        <v>976</v>
      </c>
    </row>
    <row r="281" s="2" customFormat="1">
      <c r="A281" s="39"/>
      <c r="B281" s="40"/>
      <c r="C281" s="41"/>
      <c r="D281" s="227" t="s">
        <v>245</v>
      </c>
      <c r="E281" s="41"/>
      <c r="F281" s="228" t="s">
        <v>4223</v>
      </c>
      <c r="G281" s="41"/>
      <c r="H281" s="41"/>
      <c r="I281" s="229"/>
      <c r="J281" s="41"/>
      <c r="K281" s="41"/>
      <c r="L281" s="45"/>
      <c r="M281" s="287"/>
      <c r="N281" s="288"/>
      <c r="O281" s="289"/>
      <c r="P281" s="289"/>
      <c r="Q281" s="289"/>
      <c r="R281" s="289"/>
      <c r="S281" s="289"/>
      <c r="T281" s="290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245</v>
      </c>
      <c r="AU281" s="18" t="s">
        <v>76</v>
      </c>
    </row>
    <row r="282" s="2" customFormat="1" ht="6.96" customHeight="1">
      <c r="A282" s="39"/>
      <c r="B282" s="60"/>
      <c r="C282" s="61"/>
      <c r="D282" s="61"/>
      <c r="E282" s="61"/>
      <c r="F282" s="61"/>
      <c r="G282" s="61"/>
      <c r="H282" s="61"/>
      <c r="I282" s="61"/>
      <c r="J282" s="61"/>
      <c r="K282" s="61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X6kS62apOy/d1BZFvaQ+XzoOkYqkCrxt/EdSrjTeMR9GQqpH72Jd1TRgX8HiTXGl7bZYMFxb5/c2RNGlJgP03Q==" hashValue="lfp+WqkVLrddzgzNrn8vDvmYS8+pHPjnarEZcK7jlgDQNnqLzHF3D3FK5U5QOWJwQ9VQcrk286UM4pjjHsRMmg==" algorithmName="SHA-512" password="CC35"/>
  <autoFilter ref="C98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1" customFormat="1" ht="12" customHeight="1">
      <c r="B8" s="21"/>
      <c r="D8" s="144" t="s">
        <v>127</v>
      </c>
      <c r="L8" s="21"/>
    </row>
    <row r="9" hidden="1" s="2" customFormat="1" ht="16.5" customHeight="1">
      <c r="A9" s="39"/>
      <c r="B9" s="45"/>
      <c r="C9" s="39"/>
      <c r="D9" s="39"/>
      <c r="E9" s="145" t="s">
        <v>131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135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4224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6. 6. 2022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/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44" t="s">
        <v>27</v>
      </c>
      <c r="J17" s="134" t="str">
        <f>IF('Rekapitulace stavby'!AN11="","",'Rekapitulace stavby'!AN11)</f>
        <v/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28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27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30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/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4" t="s">
        <v>27</v>
      </c>
      <c r="J23" s="134" t="str">
        <f>IF('Rekapitulace stavby'!AN17="","",'Rekapitulace stavby'!AN17)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31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27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33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35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37</v>
      </c>
      <c r="G34" s="39"/>
      <c r="H34" s="39"/>
      <c r="I34" s="156" t="s">
        <v>36</v>
      </c>
      <c r="J34" s="156" t="s">
        <v>38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39</v>
      </c>
      <c r="E35" s="144" t="s">
        <v>40</v>
      </c>
      <c r="F35" s="158">
        <f>ROUND((SUM(BE91:BE203)),  2)</f>
        <v>0</v>
      </c>
      <c r="G35" s="39"/>
      <c r="H35" s="39"/>
      <c r="I35" s="159">
        <v>0.20999999999999999</v>
      </c>
      <c r="J35" s="158">
        <f>ROUND(((SUM(BE91:BE203))*I35),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41</v>
      </c>
      <c r="F36" s="158">
        <f>ROUND((SUM(BF91:BF203)),  2)</f>
        <v>0</v>
      </c>
      <c r="G36" s="39"/>
      <c r="H36" s="39"/>
      <c r="I36" s="159">
        <v>0.14999999999999999</v>
      </c>
      <c r="J36" s="158">
        <f>ROUND(((SUM(BF91:BF203))*I36),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42</v>
      </c>
      <c r="F37" s="158">
        <f>ROUND((SUM(BG91:BG203)),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43</v>
      </c>
      <c r="F38" s="158">
        <f>ROUND((SUM(BH91:BH203)),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44</v>
      </c>
      <c r="F39" s="158">
        <f>ROUND((SUM(BI91:BI203)),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45</v>
      </c>
      <c r="E41" s="162"/>
      <c r="F41" s="162"/>
      <c r="G41" s="163" t="s">
        <v>46</v>
      </c>
      <c r="H41" s="164" t="s">
        <v>47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188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6.25" customHeight="1">
      <c r="A50" s="39"/>
      <c r="B50" s="40"/>
      <c r="C50" s="41"/>
      <c r="D50" s="41"/>
      <c r="E50" s="171" t="str">
        <f>E7</f>
        <v>RZP_revize_R01_Stavebni upravy objektu c.p. 1800-27, ul. Na Nivach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127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131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D.1.4.3.1 - Elektroinstal...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6. 6. 2022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30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28</v>
      </c>
      <c r="D59" s="41"/>
      <c r="E59" s="41"/>
      <c r="F59" s="28" t="str">
        <f>IF(E20="","",E20)</f>
        <v>Vyplň údaj</v>
      </c>
      <c r="G59" s="41"/>
      <c r="H59" s="41"/>
      <c r="I59" s="33" t="s">
        <v>31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189</v>
      </c>
      <c r="D61" s="173"/>
      <c r="E61" s="173"/>
      <c r="F61" s="173"/>
      <c r="G61" s="173"/>
      <c r="H61" s="173"/>
      <c r="I61" s="173"/>
      <c r="J61" s="174" t="s">
        <v>190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67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191</v>
      </c>
    </row>
    <row r="64" s="9" customFormat="1" ht="24.96" customHeight="1">
      <c r="A64" s="9"/>
      <c r="B64" s="176"/>
      <c r="C64" s="177"/>
      <c r="D64" s="178" t="s">
        <v>4225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4226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4227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4228</v>
      </c>
      <c r="E67" s="184"/>
      <c r="F67" s="184"/>
      <c r="G67" s="184"/>
      <c r="H67" s="184"/>
      <c r="I67" s="184"/>
      <c r="J67" s="185">
        <f>J149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4229</v>
      </c>
      <c r="E68" s="184"/>
      <c r="F68" s="184"/>
      <c r="G68" s="184"/>
      <c r="H68" s="184"/>
      <c r="I68" s="184"/>
      <c r="J68" s="185">
        <f>J156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4230</v>
      </c>
      <c r="E69" s="184"/>
      <c r="F69" s="184"/>
      <c r="G69" s="184"/>
      <c r="H69" s="184"/>
      <c r="I69" s="184"/>
      <c r="J69" s="185">
        <f>J179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223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1" t="str">
        <f>E7</f>
        <v>RZP_revize_R01_Stavebni upravy objektu c.p. 1800-27, ul. Na Nivach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127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131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135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D.1.4.3.1 - Elektroinstal...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6. 6. 2022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 xml:space="preserve"> </v>
      </c>
      <c r="G87" s="41"/>
      <c r="H87" s="41"/>
      <c r="I87" s="33" t="s">
        <v>30</v>
      </c>
      <c r="J87" s="37" t="str">
        <f>E23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IF(E20="","",E20)</f>
        <v>Vyplň údaj</v>
      </c>
      <c r="G88" s="41"/>
      <c r="H88" s="41"/>
      <c r="I88" s="33" t="s">
        <v>31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224</v>
      </c>
      <c r="D90" s="190" t="s">
        <v>54</v>
      </c>
      <c r="E90" s="190" t="s">
        <v>50</v>
      </c>
      <c r="F90" s="190" t="s">
        <v>51</v>
      </c>
      <c r="G90" s="190" t="s">
        <v>225</v>
      </c>
      <c r="H90" s="190" t="s">
        <v>226</v>
      </c>
      <c r="I90" s="190" t="s">
        <v>227</v>
      </c>
      <c r="J90" s="190" t="s">
        <v>190</v>
      </c>
      <c r="K90" s="191" t="s">
        <v>228</v>
      </c>
      <c r="L90" s="192"/>
      <c r="M90" s="93" t="s">
        <v>19</v>
      </c>
      <c r="N90" s="94" t="s">
        <v>39</v>
      </c>
      <c r="O90" s="94" t="s">
        <v>229</v>
      </c>
      <c r="P90" s="94" t="s">
        <v>230</v>
      </c>
      <c r="Q90" s="94" t="s">
        <v>231</v>
      </c>
      <c r="R90" s="94" t="s">
        <v>232</v>
      </c>
      <c r="S90" s="94" t="s">
        <v>233</v>
      </c>
      <c r="T90" s="95" t="s">
        <v>234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235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191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68</v>
      </c>
      <c r="E92" s="201" t="s">
        <v>4081</v>
      </c>
      <c r="F92" s="201" t="s">
        <v>4231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P93+P124+P149+P156+P179</f>
        <v>0</v>
      </c>
      <c r="Q92" s="206"/>
      <c r="R92" s="207">
        <f>R93+R124+R149+R156+R179</f>
        <v>0</v>
      </c>
      <c r="S92" s="206"/>
      <c r="T92" s="208">
        <f>T93+T124+T149+T156+T179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76</v>
      </c>
      <c r="AT92" s="210" t="s">
        <v>68</v>
      </c>
      <c r="AU92" s="210" t="s">
        <v>69</v>
      </c>
      <c r="AY92" s="209" t="s">
        <v>238</v>
      </c>
      <c r="BK92" s="211">
        <f>BK93+BK124+BK149+BK156+BK179</f>
        <v>0</v>
      </c>
    </row>
    <row r="93" s="12" customFormat="1" ht="22.8" customHeight="1">
      <c r="A93" s="12"/>
      <c r="B93" s="198"/>
      <c r="C93" s="199"/>
      <c r="D93" s="200" t="s">
        <v>68</v>
      </c>
      <c r="E93" s="212" t="s">
        <v>4232</v>
      </c>
      <c r="F93" s="212" t="s">
        <v>4233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SUM(P94:P123)</f>
        <v>0</v>
      </c>
      <c r="Q93" s="206"/>
      <c r="R93" s="207">
        <f>SUM(R94:R123)</f>
        <v>0</v>
      </c>
      <c r="S93" s="206"/>
      <c r="T93" s="208">
        <f>SUM(T94:T123)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76</v>
      </c>
      <c r="AT93" s="210" t="s">
        <v>68</v>
      </c>
      <c r="AU93" s="210" t="s">
        <v>76</v>
      </c>
      <c r="AY93" s="209" t="s">
        <v>238</v>
      </c>
      <c r="BK93" s="211">
        <f>SUM(BK94:BK123)</f>
        <v>0</v>
      </c>
    </row>
    <row r="94" s="2" customFormat="1" ht="16.5" customHeight="1">
      <c r="A94" s="39"/>
      <c r="B94" s="40"/>
      <c r="C94" s="277" t="s">
        <v>76</v>
      </c>
      <c r="D94" s="277" t="s">
        <v>425</v>
      </c>
      <c r="E94" s="278" t="s">
        <v>4234</v>
      </c>
      <c r="F94" s="279" t="s">
        <v>4235</v>
      </c>
      <c r="G94" s="280" t="s">
        <v>1253</v>
      </c>
      <c r="H94" s="281">
        <v>20</v>
      </c>
      <c r="I94" s="282"/>
      <c r="J94" s="283">
        <f>ROUND(I94*H94,2)</f>
        <v>0</v>
      </c>
      <c r="K94" s="279" t="s">
        <v>19</v>
      </c>
      <c r="L94" s="284"/>
      <c r="M94" s="285" t="s">
        <v>19</v>
      </c>
      <c r="N94" s="286" t="s">
        <v>40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267</v>
      </c>
      <c r="AT94" s="225" t="s">
        <v>425</v>
      </c>
      <c r="AU94" s="225" t="s">
        <v>78</v>
      </c>
      <c r="AY94" s="18" t="s">
        <v>238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76</v>
      </c>
      <c r="BK94" s="226">
        <f>ROUND(I94*H94,2)</f>
        <v>0</v>
      </c>
      <c r="BL94" s="18" t="s">
        <v>244</v>
      </c>
      <c r="BM94" s="225" t="s">
        <v>78</v>
      </c>
    </row>
    <row r="95" s="2" customFormat="1">
      <c r="A95" s="39"/>
      <c r="B95" s="40"/>
      <c r="C95" s="41"/>
      <c r="D95" s="227" t="s">
        <v>245</v>
      </c>
      <c r="E95" s="41"/>
      <c r="F95" s="228" t="s">
        <v>4235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245</v>
      </c>
      <c r="AU95" s="18" t="s">
        <v>78</v>
      </c>
    </row>
    <row r="96" s="2" customFormat="1" ht="16.5" customHeight="1">
      <c r="A96" s="39"/>
      <c r="B96" s="40"/>
      <c r="C96" s="277" t="s">
        <v>78</v>
      </c>
      <c r="D96" s="277" t="s">
        <v>425</v>
      </c>
      <c r="E96" s="278" t="s">
        <v>4236</v>
      </c>
      <c r="F96" s="279" t="s">
        <v>4237</v>
      </c>
      <c r="G96" s="280" t="s">
        <v>1253</v>
      </c>
      <c r="H96" s="281">
        <v>2</v>
      </c>
      <c r="I96" s="282"/>
      <c r="J96" s="283">
        <f>ROUND(I96*H96,2)</f>
        <v>0</v>
      </c>
      <c r="K96" s="279" t="s">
        <v>19</v>
      </c>
      <c r="L96" s="284"/>
      <c r="M96" s="285" t="s">
        <v>19</v>
      </c>
      <c r="N96" s="286" t="s">
        <v>40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267</v>
      </c>
      <c r="AT96" s="225" t="s">
        <v>425</v>
      </c>
      <c r="AU96" s="225" t="s">
        <v>78</v>
      </c>
      <c r="AY96" s="18" t="s">
        <v>238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76</v>
      </c>
      <c r="BK96" s="226">
        <f>ROUND(I96*H96,2)</f>
        <v>0</v>
      </c>
      <c r="BL96" s="18" t="s">
        <v>244</v>
      </c>
      <c r="BM96" s="225" t="s">
        <v>244</v>
      </c>
    </row>
    <row r="97" s="2" customFormat="1">
      <c r="A97" s="39"/>
      <c r="B97" s="40"/>
      <c r="C97" s="41"/>
      <c r="D97" s="227" t="s">
        <v>245</v>
      </c>
      <c r="E97" s="41"/>
      <c r="F97" s="228" t="s">
        <v>4237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245</v>
      </c>
      <c r="AU97" s="18" t="s">
        <v>78</v>
      </c>
    </row>
    <row r="98" s="2" customFormat="1" ht="16.5" customHeight="1">
      <c r="A98" s="39"/>
      <c r="B98" s="40"/>
      <c r="C98" s="277" t="s">
        <v>109</v>
      </c>
      <c r="D98" s="277" t="s">
        <v>425</v>
      </c>
      <c r="E98" s="278" t="s">
        <v>4238</v>
      </c>
      <c r="F98" s="279" t="s">
        <v>4239</v>
      </c>
      <c r="G98" s="280" t="s">
        <v>1253</v>
      </c>
      <c r="H98" s="281">
        <v>22</v>
      </c>
      <c r="I98" s="282"/>
      <c r="J98" s="283">
        <f>ROUND(I98*H98,2)</f>
        <v>0</v>
      </c>
      <c r="K98" s="279" t="s">
        <v>19</v>
      </c>
      <c r="L98" s="284"/>
      <c r="M98" s="285" t="s">
        <v>19</v>
      </c>
      <c r="N98" s="286" t="s">
        <v>40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267</v>
      </c>
      <c r="AT98" s="225" t="s">
        <v>425</v>
      </c>
      <c r="AU98" s="225" t="s">
        <v>78</v>
      </c>
      <c r="AY98" s="18" t="s">
        <v>238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76</v>
      </c>
      <c r="BK98" s="226">
        <f>ROUND(I98*H98,2)</f>
        <v>0</v>
      </c>
      <c r="BL98" s="18" t="s">
        <v>244</v>
      </c>
      <c r="BM98" s="225" t="s">
        <v>260</v>
      </c>
    </row>
    <row r="99" s="2" customFormat="1">
      <c r="A99" s="39"/>
      <c r="B99" s="40"/>
      <c r="C99" s="41"/>
      <c r="D99" s="227" t="s">
        <v>245</v>
      </c>
      <c r="E99" s="41"/>
      <c r="F99" s="228" t="s">
        <v>4239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245</v>
      </c>
      <c r="AU99" s="18" t="s">
        <v>78</v>
      </c>
    </row>
    <row r="100" s="2" customFormat="1" ht="16.5" customHeight="1">
      <c r="A100" s="39"/>
      <c r="B100" s="40"/>
      <c r="C100" s="277" t="s">
        <v>244</v>
      </c>
      <c r="D100" s="277" t="s">
        <v>425</v>
      </c>
      <c r="E100" s="278" t="s">
        <v>4240</v>
      </c>
      <c r="F100" s="279" t="s">
        <v>4241</v>
      </c>
      <c r="G100" s="280" t="s">
        <v>1253</v>
      </c>
      <c r="H100" s="281">
        <v>45</v>
      </c>
      <c r="I100" s="282"/>
      <c r="J100" s="283">
        <f>ROUND(I100*H100,2)</f>
        <v>0</v>
      </c>
      <c r="K100" s="279" t="s">
        <v>19</v>
      </c>
      <c r="L100" s="284"/>
      <c r="M100" s="285" t="s">
        <v>19</v>
      </c>
      <c r="N100" s="286" t="s">
        <v>40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267</v>
      </c>
      <c r="AT100" s="225" t="s">
        <v>425</v>
      </c>
      <c r="AU100" s="225" t="s">
        <v>78</v>
      </c>
      <c r="AY100" s="18" t="s">
        <v>238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76</v>
      </c>
      <c r="BK100" s="226">
        <f>ROUND(I100*H100,2)</f>
        <v>0</v>
      </c>
      <c r="BL100" s="18" t="s">
        <v>244</v>
      </c>
      <c r="BM100" s="225" t="s">
        <v>267</v>
      </c>
    </row>
    <row r="101" s="2" customFormat="1">
      <c r="A101" s="39"/>
      <c r="B101" s="40"/>
      <c r="C101" s="41"/>
      <c r="D101" s="227" t="s">
        <v>245</v>
      </c>
      <c r="E101" s="41"/>
      <c r="F101" s="228" t="s">
        <v>4241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245</v>
      </c>
      <c r="AU101" s="18" t="s">
        <v>78</v>
      </c>
    </row>
    <row r="102" s="2" customFormat="1" ht="21.75" customHeight="1">
      <c r="A102" s="39"/>
      <c r="B102" s="40"/>
      <c r="C102" s="277" t="s">
        <v>273</v>
      </c>
      <c r="D102" s="277" t="s">
        <v>425</v>
      </c>
      <c r="E102" s="278" t="s">
        <v>4242</v>
      </c>
      <c r="F102" s="279" t="s">
        <v>4243</v>
      </c>
      <c r="G102" s="280" t="s">
        <v>1253</v>
      </c>
      <c r="H102" s="281">
        <v>5</v>
      </c>
      <c r="I102" s="282"/>
      <c r="J102" s="283">
        <f>ROUND(I102*H102,2)</f>
        <v>0</v>
      </c>
      <c r="K102" s="279" t="s">
        <v>19</v>
      </c>
      <c r="L102" s="284"/>
      <c r="M102" s="285" t="s">
        <v>19</v>
      </c>
      <c r="N102" s="286" t="s">
        <v>40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267</v>
      </c>
      <c r="AT102" s="225" t="s">
        <v>425</v>
      </c>
      <c r="AU102" s="225" t="s">
        <v>78</v>
      </c>
      <c r="AY102" s="18" t="s">
        <v>238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76</v>
      </c>
      <c r="BK102" s="226">
        <f>ROUND(I102*H102,2)</f>
        <v>0</v>
      </c>
      <c r="BL102" s="18" t="s">
        <v>244</v>
      </c>
      <c r="BM102" s="225" t="s">
        <v>276</v>
      </c>
    </row>
    <row r="103" s="2" customFormat="1">
      <c r="A103" s="39"/>
      <c r="B103" s="40"/>
      <c r="C103" s="41"/>
      <c r="D103" s="227" t="s">
        <v>245</v>
      </c>
      <c r="E103" s="41"/>
      <c r="F103" s="228" t="s">
        <v>4243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245</v>
      </c>
      <c r="AU103" s="18" t="s">
        <v>78</v>
      </c>
    </row>
    <row r="104" s="2" customFormat="1" ht="16.5" customHeight="1">
      <c r="A104" s="39"/>
      <c r="B104" s="40"/>
      <c r="C104" s="277" t="s">
        <v>260</v>
      </c>
      <c r="D104" s="277" t="s">
        <v>425</v>
      </c>
      <c r="E104" s="278" t="s">
        <v>4244</v>
      </c>
      <c r="F104" s="279" t="s">
        <v>4245</v>
      </c>
      <c r="G104" s="280" t="s">
        <v>107</v>
      </c>
      <c r="H104" s="281">
        <v>1</v>
      </c>
      <c r="I104" s="282"/>
      <c r="J104" s="283">
        <f>ROUND(I104*H104,2)</f>
        <v>0</v>
      </c>
      <c r="K104" s="279" t="s">
        <v>19</v>
      </c>
      <c r="L104" s="284"/>
      <c r="M104" s="285" t="s">
        <v>19</v>
      </c>
      <c r="N104" s="286" t="s">
        <v>40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267</v>
      </c>
      <c r="AT104" s="225" t="s">
        <v>425</v>
      </c>
      <c r="AU104" s="225" t="s">
        <v>78</v>
      </c>
      <c r="AY104" s="18" t="s">
        <v>238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76</v>
      </c>
      <c r="BK104" s="226">
        <f>ROUND(I104*H104,2)</f>
        <v>0</v>
      </c>
      <c r="BL104" s="18" t="s">
        <v>244</v>
      </c>
      <c r="BM104" s="225" t="s">
        <v>184</v>
      </c>
    </row>
    <row r="105" s="2" customFormat="1">
      <c r="A105" s="39"/>
      <c r="B105" s="40"/>
      <c r="C105" s="41"/>
      <c r="D105" s="227" t="s">
        <v>245</v>
      </c>
      <c r="E105" s="41"/>
      <c r="F105" s="228" t="s">
        <v>4245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245</v>
      </c>
      <c r="AU105" s="18" t="s">
        <v>78</v>
      </c>
    </row>
    <row r="106" s="2" customFormat="1" ht="16.5" customHeight="1">
      <c r="A106" s="39"/>
      <c r="B106" s="40"/>
      <c r="C106" s="277" t="s">
        <v>286</v>
      </c>
      <c r="D106" s="277" t="s">
        <v>425</v>
      </c>
      <c r="E106" s="278" t="s">
        <v>4246</v>
      </c>
      <c r="F106" s="279" t="s">
        <v>4247</v>
      </c>
      <c r="G106" s="280" t="s">
        <v>107</v>
      </c>
      <c r="H106" s="281">
        <v>30</v>
      </c>
      <c r="I106" s="282"/>
      <c r="J106" s="283">
        <f>ROUND(I106*H106,2)</f>
        <v>0</v>
      </c>
      <c r="K106" s="279" t="s">
        <v>19</v>
      </c>
      <c r="L106" s="284"/>
      <c r="M106" s="285" t="s">
        <v>19</v>
      </c>
      <c r="N106" s="286" t="s">
        <v>40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267</v>
      </c>
      <c r="AT106" s="225" t="s">
        <v>425</v>
      </c>
      <c r="AU106" s="225" t="s">
        <v>78</v>
      </c>
      <c r="AY106" s="18" t="s">
        <v>238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76</v>
      </c>
      <c r="BK106" s="226">
        <f>ROUND(I106*H106,2)</f>
        <v>0</v>
      </c>
      <c r="BL106" s="18" t="s">
        <v>244</v>
      </c>
      <c r="BM106" s="225" t="s">
        <v>289</v>
      </c>
    </row>
    <row r="107" s="2" customFormat="1">
      <c r="A107" s="39"/>
      <c r="B107" s="40"/>
      <c r="C107" s="41"/>
      <c r="D107" s="227" t="s">
        <v>245</v>
      </c>
      <c r="E107" s="41"/>
      <c r="F107" s="228" t="s">
        <v>4247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245</v>
      </c>
      <c r="AU107" s="18" t="s">
        <v>78</v>
      </c>
    </row>
    <row r="108" s="2" customFormat="1" ht="16.5" customHeight="1">
      <c r="A108" s="39"/>
      <c r="B108" s="40"/>
      <c r="C108" s="277" t="s">
        <v>267</v>
      </c>
      <c r="D108" s="277" t="s">
        <v>425</v>
      </c>
      <c r="E108" s="278" t="s">
        <v>4248</v>
      </c>
      <c r="F108" s="279" t="s">
        <v>4249</v>
      </c>
      <c r="G108" s="280" t="s">
        <v>107</v>
      </c>
      <c r="H108" s="281">
        <v>20</v>
      </c>
      <c r="I108" s="282"/>
      <c r="J108" s="283">
        <f>ROUND(I108*H108,2)</f>
        <v>0</v>
      </c>
      <c r="K108" s="279" t="s">
        <v>19</v>
      </c>
      <c r="L108" s="284"/>
      <c r="M108" s="285" t="s">
        <v>19</v>
      </c>
      <c r="N108" s="286" t="s">
        <v>40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267</v>
      </c>
      <c r="AT108" s="225" t="s">
        <v>425</v>
      </c>
      <c r="AU108" s="225" t="s">
        <v>78</v>
      </c>
      <c r="AY108" s="18" t="s">
        <v>238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76</v>
      </c>
      <c r="BK108" s="226">
        <f>ROUND(I108*H108,2)</f>
        <v>0</v>
      </c>
      <c r="BL108" s="18" t="s">
        <v>244</v>
      </c>
      <c r="BM108" s="225" t="s">
        <v>295</v>
      </c>
    </row>
    <row r="109" s="2" customFormat="1">
      <c r="A109" s="39"/>
      <c r="B109" s="40"/>
      <c r="C109" s="41"/>
      <c r="D109" s="227" t="s">
        <v>245</v>
      </c>
      <c r="E109" s="41"/>
      <c r="F109" s="228" t="s">
        <v>4249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245</v>
      </c>
      <c r="AU109" s="18" t="s">
        <v>78</v>
      </c>
    </row>
    <row r="110" s="2" customFormat="1" ht="16.5" customHeight="1">
      <c r="A110" s="39"/>
      <c r="B110" s="40"/>
      <c r="C110" s="277" t="s">
        <v>299</v>
      </c>
      <c r="D110" s="277" t="s">
        <v>425</v>
      </c>
      <c r="E110" s="278" t="s">
        <v>4250</v>
      </c>
      <c r="F110" s="279" t="s">
        <v>4251</v>
      </c>
      <c r="G110" s="280" t="s">
        <v>107</v>
      </c>
      <c r="H110" s="281">
        <v>200</v>
      </c>
      <c r="I110" s="282"/>
      <c r="J110" s="283">
        <f>ROUND(I110*H110,2)</f>
        <v>0</v>
      </c>
      <c r="K110" s="279" t="s">
        <v>19</v>
      </c>
      <c r="L110" s="284"/>
      <c r="M110" s="285" t="s">
        <v>19</v>
      </c>
      <c r="N110" s="286" t="s">
        <v>40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267</v>
      </c>
      <c r="AT110" s="225" t="s">
        <v>425</v>
      </c>
      <c r="AU110" s="225" t="s">
        <v>78</v>
      </c>
      <c r="AY110" s="18" t="s">
        <v>238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76</v>
      </c>
      <c r="BK110" s="226">
        <f>ROUND(I110*H110,2)</f>
        <v>0</v>
      </c>
      <c r="BL110" s="18" t="s">
        <v>244</v>
      </c>
      <c r="BM110" s="225" t="s">
        <v>302</v>
      </c>
    </row>
    <row r="111" s="2" customFormat="1">
      <c r="A111" s="39"/>
      <c r="B111" s="40"/>
      <c r="C111" s="41"/>
      <c r="D111" s="227" t="s">
        <v>245</v>
      </c>
      <c r="E111" s="41"/>
      <c r="F111" s="228" t="s">
        <v>4251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245</v>
      </c>
      <c r="AU111" s="18" t="s">
        <v>78</v>
      </c>
    </row>
    <row r="112" s="2" customFormat="1" ht="16.5" customHeight="1">
      <c r="A112" s="39"/>
      <c r="B112" s="40"/>
      <c r="C112" s="277" t="s">
        <v>276</v>
      </c>
      <c r="D112" s="277" t="s">
        <v>425</v>
      </c>
      <c r="E112" s="278" t="s">
        <v>4252</v>
      </c>
      <c r="F112" s="279" t="s">
        <v>4253</v>
      </c>
      <c r="G112" s="280" t="s">
        <v>107</v>
      </c>
      <c r="H112" s="281">
        <v>80</v>
      </c>
      <c r="I112" s="282"/>
      <c r="J112" s="283">
        <f>ROUND(I112*H112,2)</f>
        <v>0</v>
      </c>
      <c r="K112" s="279" t="s">
        <v>19</v>
      </c>
      <c r="L112" s="284"/>
      <c r="M112" s="285" t="s">
        <v>19</v>
      </c>
      <c r="N112" s="286" t="s">
        <v>40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267</v>
      </c>
      <c r="AT112" s="225" t="s">
        <v>425</v>
      </c>
      <c r="AU112" s="225" t="s">
        <v>78</v>
      </c>
      <c r="AY112" s="18" t="s">
        <v>238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76</v>
      </c>
      <c r="BK112" s="226">
        <f>ROUND(I112*H112,2)</f>
        <v>0</v>
      </c>
      <c r="BL112" s="18" t="s">
        <v>244</v>
      </c>
      <c r="BM112" s="225" t="s">
        <v>309</v>
      </c>
    </row>
    <row r="113" s="2" customFormat="1">
      <c r="A113" s="39"/>
      <c r="B113" s="40"/>
      <c r="C113" s="41"/>
      <c r="D113" s="227" t="s">
        <v>245</v>
      </c>
      <c r="E113" s="41"/>
      <c r="F113" s="228" t="s">
        <v>4253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245</v>
      </c>
      <c r="AU113" s="18" t="s">
        <v>78</v>
      </c>
    </row>
    <row r="114" s="2" customFormat="1" ht="16.5" customHeight="1">
      <c r="A114" s="39"/>
      <c r="B114" s="40"/>
      <c r="C114" s="277" t="s">
        <v>316</v>
      </c>
      <c r="D114" s="277" t="s">
        <v>425</v>
      </c>
      <c r="E114" s="278" t="s">
        <v>4254</v>
      </c>
      <c r="F114" s="279" t="s">
        <v>4255</v>
      </c>
      <c r="G114" s="280" t="s">
        <v>107</v>
      </c>
      <c r="H114" s="281">
        <v>20</v>
      </c>
      <c r="I114" s="282"/>
      <c r="J114" s="283">
        <f>ROUND(I114*H114,2)</f>
        <v>0</v>
      </c>
      <c r="K114" s="279" t="s">
        <v>19</v>
      </c>
      <c r="L114" s="284"/>
      <c r="M114" s="285" t="s">
        <v>19</v>
      </c>
      <c r="N114" s="286" t="s">
        <v>40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267</v>
      </c>
      <c r="AT114" s="225" t="s">
        <v>425</v>
      </c>
      <c r="AU114" s="225" t="s">
        <v>78</v>
      </c>
      <c r="AY114" s="18" t="s">
        <v>238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76</v>
      </c>
      <c r="BK114" s="226">
        <f>ROUND(I114*H114,2)</f>
        <v>0</v>
      </c>
      <c r="BL114" s="18" t="s">
        <v>244</v>
      </c>
      <c r="BM114" s="225" t="s">
        <v>330</v>
      </c>
    </row>
    <row r="115" s="2" customFormat="1">
      <c r="A115" s="39"/>
      <c r="B115" s="40"/>
      <c r="C115" s="41"/>
      <c r="D115" s="227" t="s">
        <v>245</v>
      </c>
      <c r="E115" s="41"/>
      <c r="F115" s="228" t="s">
        <v>4255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245</v>
      </c>
      <c r="AU115" s="18" t="s">
        <v>78</v>
      </c>
    </row>
    <row r="116" s="2" customFormat="1" ht="16.5" customHeight="1">
      <c r="A116" s="39"/>
      <c r="B116" s="40"/>
      <c r="C116" s="277" t="s">
        <v>184</v>
      </c>
      <c r="D116" s="277" t="s">
        <v>425</v>
      </c>
      <c r="E116" s="278" t="s">
        <v>4256</v>
      </c>
      <c r="F116" s="279" t="s">
        <v>4257</v>
      </c>
      <c r="G116" s="280" t="s">
        <v>107</v>
      </c>
      <c r="H116" s="281">
        <v>20</v>
      </c>
      <c r="I116" s="282"/>
      <c r="J116" s="283">
        <f>ROUND(I116*H116,2)</f>
        <v>0</v>
      </c>
      <c r="K116" s="279" t="s">
        <v>19</v>
      </c>
      <c r="L116" s="284"/>
      <c r="M116" s="285" t="s">
        <v>19</v>
      </c>
      <c r="N116" s="286" t="s">
        <v>40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267</v>
      </c>
      <c r="AT116" s="225" t="s">
        <v>425</v>
      </c>
      <c r="AU116" s="225" t="s">
        <v>78</v>
      </c>
      <c r="AY116" s="18" t="s">
        <v>238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76</v>
      </c>
      <c r="BK116" s="226">
        <f>ROUND(I116*H116,2)</f>
        <v>0</v>
      </c>
      <c r="BL116" s="18" t="s">
        <v>244</v>
      </c>
      <c r="BM116" s="225" t="s">
        <v>339</v>
      </c>
    </row>
    <row r="117" s="2" customFormat="1">
      <c r="A117" s="39"/>
      <c r="B117" s="40"/>
      <c r="C117" s="41"/>
      <c r="D117" s="227" t="s">
        <v>245</v>
      </c>
      <c r="E117" s="41"/>
      <c r="F117" s="228" t="s">
        <v>4257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245</v>
      </c>
      <c r="AU117" s="18" t="s">
        <v>78</v>
      </c>
    </row>
    <row r="118" s="2" customFormat="1" ht="16.5" customHeight="1">
      <c r="A118" s="39"/>
      <c r="B118" s="40"/>
      <c r="C118" s="277" t="s">
        <v>336</v>
      </c>
      <c r="D118" s="277" t="s">
        <v>425</v>
      </c>
      <c r="E118" s="278" t="s">
        <v>4258</v>
      </c>
      <c r="F118" s="279" t="s">
        <v>4259</v>
      </c>
      <c r="G118" s="280" t="s">
        <v>3670</v>
      </c>
      <c r="H118" s="292"/>
      <c r="I118" s="282"/>
      <c r="J118" s="283">
        <f>ROUND(I118*H118,2)</f>
        <v>0</v>
      </c>
      <c r="K118" s="279" t="s">
        <v>19</v>
      </c>
      <c r="L118" s="284"/>
      <c r="M118" s="285" t="s">
        <v>19</v>
      </c>
      <c r="N118" s="286" t="s">
        <v>40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267</v>
      </c>
      <c r="AT118" s="225" t="s">
        <v>425</v>
      </c>
      <c r="AU118" s="225" t="s">
        <v>78</v>
      </c>
      <c r="AY118" s="18" t="s">
        <v>238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76</v>
      </c>
      <c r="BK118" s="226">
        <f>ROUND(I118*H118,2)</f>
        <v>0</v>
      </c>
      <c r="BL118" s="18" t="s">
        <v>244</v>
      </c>
      <c r="BM118" s="225" t="s">
        <v>351</v>
      </c>
    </row>
    <row r="119" s="2" customFormat="1">
      <c r="A119" s="39"/>
      <c r="B119" s="40"/>
      <c r="C119" s="41"/>
      <c r="D119" s="227" t="s">
        <v>245</v>
      </c>
      <c r="E119" s="41"/>
      <c r="F119" s="228" t="s">
        <v>4259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245</v>
      </c>
      <c r="AU119" s="18" t="s">
        <v>78</v>
      </c>
    </row>
    <row r="120" s="2" customFormat="1" ht="16.5" customHeight="1">
      <c r="A120" s="39"/>
      <c r="B120" s="40"/>
      <c r="C120" s="277" t="s">
        <v>289</v>
      </c>
      <c r="D120" s="277" t="s">
        <v>425</v>
      </c>
      <c r="E120" s="278" t="s">
        <v>4260</v>
      </c>
      <c r="F120" s="279" t="s">
        <v>4261</v>
      </c>
      <c r="G120" s="280" t="s">
        <v>3670</v>
      </c>
      <c r="H120" s="292"/>
      <c r="I120" s="282"/>
      <c r="J120" s="283">
        <f>ROUND(I120*H120,2)</f>
        <v>0</v>
      </c>
      <c r="K120" s="279" t="s">
        <v>19</v>
      </c>
      <c r="L120" s="284"/>
      <c r="M120" s="285" t="s">
        <v>19</v>
      </c>
      <c r="N120" s="286" t="s">
        <v>40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267</v>
      </c>
      <c r="AT120" s="225" t="s">
        <v>425</v>
      </c>
      <c r="AU120" s="225" t="s">
        <v>78</v>
      </c>
      <c r="AY120" s="18" t="s">
        <v>238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76</v>
      </c>
      <c r="BK120" s="226">
        <f>ROUND(I120*H120,2)</f>
        <v>0</v>
      </c>
      <c r="BL120" s="18" t="s">
        <v>244</v>
      </c>
      <c r="BM120" s="225" t="s">
        <v>356</v>
      </c>
    </row>
    <row r="121" s="2" customFormat="1">
      <c r="A121" s="39"/>
      <c r="B121" s="40"/>
      <c r="C121" s="41"/>
      <c r="D121" s="227" t="s">
        <v>245</v>
      </c>
      <c r="E121" s="41"/>
      <c r="F121" s="228" t="s">
        <v>4261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245</v>
      </c>
      <c r="AU121" s="18" t="s">
        <v>78</v>
      </c>
    </row>
    <row r="122" s="2" customFormat="1" ht="16.5" customHeight="1">
      <c r="A122" s="39"/>
      <c r="B122" s="40"/>
      <c r="C122" s="277" t="s">
        <v>8</v>
      </c>
      <c r="D122" s="277" t="s">
        <v>425</v>
      </c>
      <c r="E122" s="278" t="s">
        <v>4262</v>
      </c>
      <c r="F122" s="279" t="s">
        <v>4263</v>
      </c>
      <c r="G122" s="280" t="s">
        <v>3670</v>
      </c>
      <c r="H122" s="292"/>
      <c r="I122" s="282"/>
      <c r="J122" s="283">
        <f>ROUND(I122*H122,2)</f>
        <v>0</v>
      </c>
      <c r="K122" s="279" t="s">
        <v>19</v>
      </c>
      <c r="L122" s="284"/>
      <c r="M122" s="285" t="s">
        <v>19</v>
      </c>
      <c r="N122" s="286" t="s">
        <v>40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267</v>
      </c>
      <c r="AT122" s="225" t="s">
        <v>425</v>
      </c>
      <c r="AU122" s="225" t="s">
        <v>78</v>
      </c>
      <c r="AY122" s="18" t="s">
        <v>238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76</v>
      </c>
      <c r="BK122" s="226">
        <f>ROUND(I122*H122,2)</f>
        <v>0</v>
      </c>
      <c r="BL122" s="18" t="s">
        <v>244</v>
      </c>
      <c r="BM122" s="225" t="s">
        <v>364</v>
      </c>
    </row>
    <row r="123" s="2" customFormat="1">
      <c r="A123" s="39"/>
      <c r="B123" s="40"/>
      <c r="C123" s="41"/>
      <c r="D123" s="227" t="s">
        <v>245</v>
      </c>
      <c r="E123" s="41"/>
      <c r="F123" s="228" t="s">
        <v>4263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245</v>
      </c>
      <c r="AU123" s="18" t="s">
        <v>78</v>
      </c>
    </row>
    <row r="124" s="12" customFormat="1" ht="22.8" customHeight="1">
      <c r="A124" s="12"/>
      <c r="B124" s="198"/>
      <c r="C124" s="199"/>
      <c r="D124" s="200" t="s">
        <v>68</v>
      </c>
      <c r="E124" s="212" t="s">
        <v>4264</v>
      </c>
      <c r="F124" s="212" t="s">
        <v>4265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SUM(P125:P148)</f>
        <v>0</v>
      </c>
      <c r="Q124" s="206"/>
      <c r="R124" s="207">
        <f>SUM(R125:R148)</f>
        <v>0</v>
      </c>
      <c r="S124" s="206"/>
      <c r="T124" s="208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76</v>
      </c>
      <c r="AT124" s="210" t="s">
        <v>68</v>
      </c>
      <c r="AU124" s="210" t="s">
        <v>76</v>
      </c>
      <c r="AY124" s="209" t="s">
        <v>238</v>
      </c>
      <c r="BK124" s="211">
        <f>SUM(BK125:BK148)</f>
        <v>0</v>
      </c>
    </row>
    <row r="125" s="2" customFormat="1" ht="16.5" customHeight="1">
      <c r="A125" s="39"/>
      <c r="B125" s="40"/>
      <c r="C125" s="214" t="s">
        <v>295</v>
      </c>
      <c r="D125" s="214" t="s">
        <v>240</v>
      </c>
      <c r="E125" s="215" t="s">
        <v>4266</v>
      </c>
      <c r="F125" s="216" t="s">
        <v>4267</v>
      </c>
      <c r="G125" s="217" t="s">
        <v>1253</v>
      </c>
      <c r="H125" s="218">
        <v>20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40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244</v>
      </c>
      <c r="AT125" s="225" t="s">
        <v>240</v>
      </c>
      <c r="AU125" s="225" t="s">
        <v>78</v>
      </c>
      <c r="AY125" s="18" t="s">
        <v>238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76</v>
      </c>
      <c r="BK125" s="226">
        <f>ROUND(I125*H125,2)</f>
        <v>0</v>
      </c>
      <c r="BL125" s="18" t="s">
        <v>244</v>
      </c>
      <c r="BM125" s="225" t="s">
        <v>371</v>
      </c>
    </row>
    <row r="126" s="2" customFormat="1">
      <c r="A126" s="39"/>
      <c r="B126" s="40"/>
      <c r="C126" s="41"/>
      <c r="D126" s="227" t="s">
        <v>245</v>
      </c>
      <c r="E126" s="41"/>
      <c r="F126" s="228" t="s">
        <v>4267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245</v>
      </c>
      <c r="AU126" s="18" t="s">
        <v>78</v>
      </c>
    </row>
    <row r="127" s="2" customFormat="1" ht="16.5" customHeight="1">
      <c r="A127" s="39"/>
      <c r="B127" s="40"/>
      <c r="C127" s="214" t="s">
        <v>368</v>
      </c>
      <c r="D127" s="214" t="s">
        <v>240</v>
      </c>
      <c r="E127" s="215" t="s">
        <v>4268</v>
      </c>
      <c r="F127" s="216" t="s">
        <v>4269</v>
      </c>
      <c r="G127" s="217" t="s">
        <v>1253</v>
      </c>
      <c r="H127" s="218">
        <v>2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40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244</v>
      </c>
      <c r="AT127" s="225" t="s">
        <v>240</v>
      </c>
      <c r="AU127" s="225" t="s">
        <v>78</v>
      </c>
      <c r="AY127" s="18" t="s">
        <v>238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76</v>
      </c>
      <c r="BK127" s="226">
        <f>ROUND(I127*H127,2)</f>
        <v>0</v>
      </c>
      <c r="BL127" s="18" t="s">
        <v>244</v>
      </c>
      <c r="BM127" s="225" t="s">
        <v>377</v>
      </c>
    </row>
    <row r="128" s="2" customFormat="1">
      <c r="A128" s="39"/>
      <c r="B128" s="40"/>
      <c r="C128" s="41"/>
      <c r="D128" s="227" t="s">
        <v>245</v>
      </c>
      <c r="E128" s="41"/>
      <c r="F128" s="228" t="s">
        <v>4269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245</v>
      </c>
      <c r="AU128" s="18" t="s">
        <v>78</v>
      </c>
    </row>
    <row r="129" s="2" customFormat="1" ht="16.5" customHeight="1">
      <c r="A129" s="39"/>
      <c r="B129" s="40"/>
      <c r="C129" s="214" t="s">
        <v>302</v>
      </c>
      <c r="D129" s="214" t="s">
        <v>240</v>
      </c>
      <c r="E129" s="215" t="s">
        <v>4270</v>
      </c>
      <c r="F129" s="216" t="s">
        <v>4271</v>
      </c>
      <c r="G129" s="217" t="s">
        <v>1253</v>
      </c>
      <c r="H129" s="218">
        <v>19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40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244</v>
      </c>
      <c r="AT129" s="225" t="s">
        <v>240</v>
      </c>
      <c r="AU129" s="225" t="s">
        <v>78</v>
      </c>
      <c r="AY129" s="18" t="s">
        <v>238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76</v>
      </c>
      <c r="BK129" s="226">
        <f>ROUND(I129*H129,2)</f>
        <v>0</v>
      </c>
      <c r="BL129" s="18" t="s">
        <v>244</v>
      </c>
      <c r="BM129" s="225" t="s">
        <v>385</v>
      </c>
    </row>
    <row r="130" s="2" customFormat="1">
      <c r="A130" s="39"/>
      <c r="B130" s="40"/>
      <c r="C130" s="41"/>
      <c r="D130" s="227" t="s">
        <v>245</v>
      </c>
      <c r="E130" s="41"/>
      <c r="F130" s="228" t="s">
        <v>4271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245</v>
      </c>
      <c r="AU130" s="18" t="s">
        <v>78</v>
      </c>
    </row>
    <row r="131" s="2" customFormat="1" ht="16.5" customHeight="1">
      <c r="A131" s="39"/>
      <c r="B131" s="40"/>
      <c r="C131" s="214" t="s">
        <v>381</v>
      </c>
      <c r="D131" s="214" t="s">
        <v>240</v>
      </c>
      <c r="E131" s="215" t="s">
        <v>4272</v>
      </c>
      <c r="F131" s="216" t="s">
        <v>4273</v>
      </c>
      <c r="G131" s="217" t="s">
        <v>1253</v>
      </c>
      <c r="H131" s="218">
        <v>25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244</v>
      </c>
      <c r="AT131" s="225" t="s">
        <v>240</v>
      </c>
      <c r="AU131" s="225" t="s">
        <v>78</v>
      </c>
      <c r="AY131" s="18" t="s">
        <v>238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76</v>
      </c>
      <c r="BK131" s="226">
        <f>ROUND(I131*H131,2)</f>
        <v>0</v>
      </c>
      <c r="BL131" s="18" t="s">
        <v>244</v>
      </c>
      <c r="BM131" s="225" t="s">
        <v>391</v>
      </c>
    </row>
    <row r="132" s="2" customFormat="1">
      <c r="A132" s="39"/>
      <c r="B132" s="40"/>
      <c r="C132" s="41"/>
      <c r="D132" s="227" t="s">
        <v>245</v>
      </c>
      <c r="E132" s="41"/>
      <c r="F132" s="228" t="s">
        <v>4273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245</v>
      </c>
      <c r="AU132" s="18" t="s">
        <v>78</v>
      </c>
    </row>
    <row r="133" s="2" customFormat="1" ht="16.5" customHeight="1">
      <c r="A133" s="39"/>
      <c r="B133" s="40"/>
      <c r="C133" s="214" t="s">
        <v>309</v>
      </c>
      <c r="D133" s="214" t="s">
        <v>240</v>
      </c>
      <c r="E133" s="215" t="s">
        <v>4274</v>
      </c>
      <c r="F133" s="216" t="s">
        <v>4275</v>
      </c>
      <c r="G133" s="217" t="s">
        <v>1253</v>
      </c>
      <c r="H133" s="218">
        <v>8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40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244</v>
      </c>
      <c r="AT133" s="225" t="s">
        <v>240</v>
      </c>
      <c r="AU133" s="225" t="s">
        <v>78</v>
      </c>
      <c r="AY133" s="18" t="s">
        <v>238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76</v>
      </c>
      <c r="BK133" s="226">
        <f>ROUND(I133*H133,2)</f>
        <v>0</v>
      </c>
      <c r="BL133" s="18" t="s">
        <v>244</v>
      </c>
      <c r="BM133" s="225" t="s">
        <v>396</v>
      </c>
    </row>
    <row r="134" s="2" customFormat="1">
      <c r="A134" s="39"/>
      <c r="B134" s="40"/>
      <c r="C134" s="41"/>
      <c r="D134" s="227" t="s">
        <v>245</v>
      </c>
      <c r="E134" s="41"/>
      <c r="F134" s="228" t="s">
        <v>4275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245</v>
      </c>
      <c r="AU134" s="18" t="s">
        <v>78</v>
      </c>
    </row>
    <row r="135" s="2" customFormat="1" ht="16.5" customHeight="1">
      <c r="A135" s="39"/>
      <c r="B135" s="40"/>
      <c r="C135" s="214" t="s">
        <v>7</v>
      </c>
      <c r="D135" s="214" t="s">
        <v>240</v>
      </c>
      <c r="E135" s="215" t="s">
        <v>4276</v>
      </c>
      <c r="F135" s="216" t="s">
        <v>4277</v>
      </c>
      <c r="G135" s="217" t="s">
        <v>107</v>
      </c>
      <c r="H135" s="218">
        <v>30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40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244</v>
      </c>
      <c r="AT135" s="225" t="s">
        <v>240</v>
      </c>
      <c r="AU135" s="225" t="s">
        <v>78</v>
      </c>
      <c r="AY135" s="18" t="s">
        <v>238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76</v>
      </c>
      <c r="BK135" s="226">
        <f>ROUND(I135*H135,2)</f>
        <v>0</v>
      </c>
      <c r="BL135" s="18" t="s">
        <v>244</v>
      </c>
      <c r="BM135" s="225" t="s">
        <v>407</v>
      </c>
    </row>
    <row r="136" s="2" customFormat="1">
      <c r="A136" s="39"/>
      <c r="B136" s="40"/>
      <c r="C136" s="41"/>
      <c r="D136" s="227" t="s">
        <v>245</v>
      </c>
      <c r="E136" s="41"/>
      <c r="F136" s="228" t="s">
        <v>4277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245</v>
      </c>
      <c r="AU136" s="18" t="s">
        <v>78</v>
      </c>
    </row>
    <row r="137" s="2" customFormat="1" ht="16.5" customHeight="1">
      <c r="A137" s="39"/>
      <c r="B137" s="40"/>
      <c r="C137" s="214" t="s">
        <v>330</v>
      </c>
      <c r="D137" s="214" t="s">
        <v>240</v>
      </c>
      <c r="E137" s="215" t="s">
        <v>4278</v>
      </c>
      <c r="F137" s="216" t="s">
        <v>4279</v>
      </c>
      <c r="G137" s="217" t="s">
        <v>107</v>
      </c>
      <c r="H137" s="218">
        <v>20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244</v>
      </c>
      <c r="AT137" s="225" t="s">
        <v>240</v>
      </c>
      <c r="AU137" s="225" t="s">
        <v>78</v>
      </c>
      <c r="AY137" s="18" t="s">
        <v>238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76</v>
      </c>
      <c r="BK137" s="226">
        <f>ROUND(I137*H137,2)</f>
        <v>0</v>
      </c>
      <c r="BL137" s="18" t="s">
        <v>244</v>
      </c>
      <c r="BM137" s="225" t="s">
        <v>414</v>
      </c>
    </row>
    <row r="138" s="2" customFormat="1">
      <c r="A138" s="39"/>
      <c r="B138" s="40"/>
      <c r="C138" s="41"/>
      <c r="D138" s="227" t="s">
        <v>245</v>
      </c>
      <c r="E138" s="41"/>
      <c r="F138" s="228" t="s">
        <v>4279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245</v>
      </c>
      <c r="AU138" s="18" t="s">
        <v>78</v>
      </c>
    </row>
    <row r="139" s="2" customFormat="1" ht="16.5" customHeight="1">
      <c r="A139" s="39"/>
      <c r="B139" s="40"/>
      <c r="C139" s="214" t="s">
        <v>411</v>
      </c>
      <c r="D139" s="214" t="s">
        <v>240</v>
      </c>
      <c r="E139" s="215" t="s">
        <v>4278</v>
      </c>
      <c r="F139" s="216" t="s">
        <v>4279</v>
      </c>
      <c r="G139" s="217" t="s">
        <v>107</v>
      </c>
      <c r="H139" s="218">
        <v>150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40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244</v>
      </c>
      <c r="AT139" s="225" t="s">
        <v>240</v>
      </c>
      <c r="AU139" s="225" t="s">
        <v>78</v>
      </c>
      <c r="AY139" s="18" t="s">
        <v>238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76</v>
      </c>
      <c r="BK139" s="226">
        <f>ROUND(I139*H139,2)</f>
        <v>0</v>
      </c>
      <c r="BL139" s="18" t="s">
        <v>244</v>
      </c>
      <c r="BM139" s="225" t="s">
        <v>419</v>
      </c>
    </row>
    <row r="140" s="2" customFormat="1">
      <c r="A140" s="39"/>
      <c r="B140" s="40"/>
      <c r="C140" s="41"/>
      <c r="D140" s="227" t="s">
        <v>245</v>
      </c>
      <c r="E140" s="41"/>
      <c r="F140" s="228" t="s">
        <v>4279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245</v>
      </c>
      <c r="AU140" s="18" t="s">
        <v>78</v>
      </c>
    </row>
    <row r="141" s="2" customFormat="1" ht="16.5" customHeight="1">
      <c r="A141" s="39"/>
      <c r="B141" s="40"/>
      <c r="C141" s="214" t="s">
        <v>339</v>
      </c>
      <c r="D141" s="214" t="s">
        <v>240</v>
      </c>
      <c r="E141" s="215" t="s">
        <v>4278</v>
      </c>
      <c r="F141" s="216" t="s">
        <v>4279</v>
      </c>
      <c r="G141" s="217" t="s">
        <v>107</v>
      </c>
      <c r="H141" s="218">
        <v>200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40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244</v>
      </c>
      <c r="AT141" s="225" t="s">
        <v>240</v>
      </c>
      <c r="AU141" s="225" t="s">
        <v>78</v>
      </c>
      <c r="AY141" s="18" t="s">
        <v>238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76</v>
      </c>
      <c r="BK141" s="226">
        <f>ROUND(I141*H141,2)</f>
        <v>0</v>
      </c>
      <c r="BL141" s="18" t="s">
        <v>244</v>
      </c>
      <c r="BM141" s="225" t="s">
        <v>428</v>
      </c>
    </row>
    <row r="142" s="2" customFormat="1">
      <c r="A142" s="39"/>
      <c r="B142" s="40"/>
      <c r="C142" s="41"/>
      <c r="D142" s="227" t="s">
        <v>245</v>
      </c>
      <c r="E142" s="41"/>
      <c r="F142" s="228" t="s">
        <v>4279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245</v>
      </c>
      <c r="AU142" s="18" t="s">
        <v>78</v>
      </c>
    </row>
    <row r="143" s="2" customFormat="1" ht="16.5" customHeight="1">
      <c r="A143" s="39"/>
      <c r="B143" s="40"/>
      <c r="C143" s="214" t="s">
        <v>424</v>
      </c>
      <c r="D143" s="214" t="s">
        <v>240</v>
      </c>
      <c r="E143" s="215" t="s">
        <v>4278</v>
      </c>
      <c r="F143" s="216" t="s">
        <v>4279</v>
      </c>
      <c r="G143" s="217" t="s">
        <v>107</v>
      </c>
      <c r="H143" s="218">
        <v>20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40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244</v>
      </c>
      <c r="AT143" s="225" t="s">
        <v>240</v>
      </c>
      <c r="AU143" s="225" t="s">
        <v>78</v>
      </c>
      <c r="AY143" s="18" t="s">
        <v>238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76</v>
      </c>
      <c r="BK143" s="226">
        <f>ROUND(I143*H143,2)</f>
        <v>0</v>
      </c>
      <c r="BL143" s="18" t="s">
        <v>244</v>
      </c>
      <c r="BM143" s="225" t="s">
        <v>432</v>
      </c>
    </row>
    <row r="144" s="2" customFormat="1">
      <c r="A144" s="39"/>
      <c r="B144" s="40"/>
      <c r="C144" s="41"/>
      <c r="D144" s="227" t="s">
        <v>245</v>
      </c>
      <c r="E144" s="41"/>
      <c r="F144" s="228" t="s">
        <v>4279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245</v>
      </c>
      <c r="AU144" s="18" t="s">
        <v>78</v>
      </c>
    </row>
    <row r="145" s="2" customFormat="1" ht="16.5" customHeight="1">
      <c r="A145" s="39"/>
      <c r="B145" s="40"/>
      <c r="C145" s="214" t="s">
        <v>351</v>
      </c>
      <c r="D145" s="214" t="s">
        <v>240</v>
      </c>
      <c r="E145" s="215" t="s">
        <v>4260</v>
      </c>
      <c r="F145" s="216" t="s">
        <v>4261</v>
      </c>
      <c r="G145" s="217" t="s">
        <v>3670</v>
      </c>
      <c r="H145" s="291"/>
      <c r="I145" s="219"/>
      <c r="J145" s="220">
        <f>ROUND(I145*H145,2)</f>
        <v>0</v>
      </c>
      <c r="K145" s="216" t="s">
        <v>19</v>
      </c>
      <c r="L145" s="45"/>
      <c r="M145" s="221" t="s">
        <v>19</v>
      </c>
      <c r="N145" s="222" t="s">
        <v>40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244</v>
      </c>
      <c r="AT145" s="225" t="s">
        <v>240</v>
      </c>
      <c r="AU145" s="225" t="s">
        <v>78</v>
      </c>
      <c r="AY145" s="18" t="s">
        <v>238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76</v>
      </c>
      <c r="BK145" s="226">
        <f>ROUND(I145*H145,2)</f>
        <v>0</v>
      </c>
      <c r="BL145" s="18" t="s">
        <v>244</v>
      </c>
      <c r="BM145" s="225" t="s">
        <v>439</v>
      </c>
    </row>
    <row r="146" s="2" customFormat="1">
      <c r="A146" s="39"/>
      <c r="B146" s="40"/>
      <c r="C146" s="41"/>
      <c r="D146" s="227" t="s">
        <v>245</v>
      </c>
      <c r="E146" s="41"/>
      <c r="F146" s="228" t="s">
        <v>4261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245</v>
      </c>
      <c r="AU146" s="18" t="s">
        <v>78</v>
      </c>
    </row>
    <row r="147" s="2" customFormat="1" ht="16.5" customHeight="1">
      <c r="A147" s="39"/>
      <c r="B147" s="40"/>
      <c r="C147" s="214" t="s">
        <v>436</v>
      </c>
      <c r="D147" s="214" t="s">
        <v>240</v>
      </c>
      <c r="E147" s="215" t="s">
        <v>4262</v>
      </c>
      <c r="F147" s="216" t="s">
        <v>4263</v>
      </c>
      <c r="G147" s="217" t="s">
        <v>3670</v>
      </c>
      <c r="H147" s="291"/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40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244</v>
      </c>
      <c r="AT147" s="225" t="s">
        <v>240</v>
      </c>
      <c r="AU147" s="225" t="s">
        <v>78</v>
      </c>
      <c r="AY147" s="18" t="s">
        <v>238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76</v>
      </c>
      <c r="BK147" s="226">
        <f>ROUND(I147*H147,2)</f>
        <v>0</v>
      </c>
      <c r="BL147" s="18" t="s">
        <v>244</v>
      </c>
      <c r="BM147" s="225" t="s">
        <v>447</v>
      </c>
    </row>
    <row r="148" s="2" customFormat="1">
      <c r="A148" s="39"/>
      <c r="B148" s="40"/>
      <c r="C148" s="41"/>
      <c r="D148" s="227" t="s">
        <v>245</v>
      </c>
      <c r="E148" s="41"/>
      <c r="F148" s="228" t="s">
        <v>4263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245</v>
      </c>
      <c r="AU148" s="18" t="s">
        <v>78</v>
      </c>
    </row>
    <row r="149" s="12" customFormat="1" ht="22.8" customHeight="1">
      <c r="A149" s="12"/>
      <c r="B149" s="198"/>
      <c r="C149" s="199"/>
      <c r="D149" s="200" t="s">
        <v>68</v>
      </c>
      <c r="E149" s="212" t="s">
        <v>4280</v>
      </c>
      <c r="F149" s="212" t="s">
        <v>4281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SUM(P150:P155)</f>
        <v>0</v>
      </c>
      <c r="Q149" s="206"/>
      <c r="R149" s="207">
        <f>SUM(R150:R155)</f>
        <v>0</v>
      </c>
      <c r="S149" s="206"/>
      <c r="T149" s="208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76</v>
      </c>
      <c r="AT149" s="210" t="s">
        <v>68</v>
      </c>
      <c r="AU149" s="210" t="s">
        <v>76</v>
      </c>
      <c r="AY149" s="209" t="s">
        <v>238</v>
      </c>
      <c r="BK149" s="211">
        <f>SUM(BK150:BK155)</f>
        <v>0</v>
      </c>
    </row>
    <row r="150" s="2" customFormat="1" ht="16.5" customHeight="1">
      <c r="A150" s="39"/>
      <c r="B150" s="40"/>
      <c r="C150" s="214" t="s">
        <v>356</v>
      </c>
      <c r="D150" s="214" t="s">
        <v>240</v>
      </c>
      <c r="E150" s="215" t="s">
        <v>4282</v>
      </c>
      <c r="F150" s="216" t="s">
        <v>4283</v>
      </c>
      <c r="G150" s="217" t="s">
        <v>4219</v>
      </c>
      <c r="H150" s="218">
        <v>40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40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244</v>
      </c>
      <c r="AT150" s="225" t="s">
        <v>240</v>
      </c>
      <c r="AU150" s="225" t="s">
        <v>78</v>
      </c>
      <c r="AY150" s="18" t="s">
        <v>238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76</v>
      </c>
      <c r="BK150" s="226">
        <f>ROUND(I150*H150,2)</f>
        <v>0</v>
      </c>
      <c r="BL150" s="18" t="s">
        <v>244</v>
      </c>
      <c r="BM150" s="225" t="s">
        <v>453</v>
      </c>
    </row>
    <row r="151" s="2" customFormat="1">
      <c r="A151" s="39"/>
      <c r="B151" s="40"/>
      <c r="C151" s="41"/>
      <c r="D151" s="227" t="s">
        <v>245</v>
      </c>
      <c r="E151" s="41"/>
      <c r="F151" s="228" t="s">
        <v>4283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245</v>
      </c>
      <c r="AU151" s="18" t="s">
        <v>78</v>
      </c>
    </row>
    <row r="152" s="2" customFormat="1" ht="16.5" customHeight="1">
      <c r="A152" s="39"/>
      <c r="B152" s="40"/>
      <c r="C152" s="214" t="s">
        <v>450</v>
      </c>
      <c r="D152" s="214" t="s">
        <v>240</v>
      </c>
      <c r="E152" s="215" t="s">
        <v>4260</v>
      </c>
      <c r="F152" s="216" t="s">
        <v>4261</v>
      </c>
      <c r="G152" s="217" t="s">
        <v>3670</v>
      </c>
      <c r="H152" s="291"/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244</v>
      </c>
      <c r="AT152" s="225" t="s">
        <v>240</v>
      </c>
      <c r="AU152" s="225" t="s">
        <v>78</v>
      </c>
      <c r="AY152" s="18" t="s">
        <v>238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76</v>
      </c>
      <c r="BK152" s="226">
        <f>ROUND(I152*H152,2)</f>
        <v>0</v>
      </c>
      <c r="BL152" s="18" t="s">
        <v>244</v>
      </c>
      <c r="BM152" s="225" t="s">
        <v>462</v>
      </c>
    </row>
    <row r="153" s="2" customFormat="1">
      <c r="A153" s="39"/>
      <c r="B153" s="40"/>
      <c r="C153" s="41"/>
      <c r="D153" s="227" t="s">
        <v>245</v>
      </c>
      <c r="E153" s="41"/>
      <c r="F153" s="228" t="s">
        <v>4261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245</v>
      </c>
      <c r="AU153" s="18" t="s">
        <v>78</v>
      </c>
    </row>
    <row r="154" s="2" customFormat="1" ht="16.5" customHeight="1">
      <c r="A154" s="39"/>
      <c r="B154" s="40"/>
      <c r="C154" s="214" t="s">
        <v>364</v>
      </c>
      <c r="D154" s="214" t="s">
        <v>240</v>
      </c>
      <c r="E154" s="215" t="s">
        <v>4262</v>
      </c>
      <c r="F154" s="216" t="s">
        <v>4263</v>
      </c>
      <c r="G154" s="217" t="s">
        <v>3670</v>
      </c>
      <c r="H154" s="291"/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40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244</v>
      </c>
      <c r="AT154" s="225" t="s">
        <v>240</v>
      </c>
      <c r="AU154" s="225" t="s">
        <v>78</v>
      </c>
      <c r="AY154" s="18" t="s">
        <v>238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76</v>
      </c>
      <c r="BK154" s="226">
        <f>ROUND(I154*H154,2)</f>
        <v>0</v>
      </c>
      <c r="BL154" s="18" t="s">
        <v>244</v>
      </c>
      <c r="BM154" s="225" t="s">
        <v>467</v>
      </c>
    </row>
    <row r="155" s="2" customFormat="1">
      <c r="A155" s="39"/>
      <c r="B155" s="40"/>
      <c r="C155" s="41"/>
      <c r="D155" s="227" t="s">
        <v>245</v>
      </c>
      <c r="E155" s="41"/>
      <c r="F155" s="228" t="s">
        <v>4263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245</v>
      </c>
      <c r="AU155" s="18" t="s">
        <v>78</v>
      </c>
    </row>
    <row r="156" s="12" customFormat="1" ht="22.8" customHeight="1">
      <c r="A156" s="12"/>
      <c r="B156" s="198"/>
      <c r="C156" s="199"/>
      <c r="D156" s="200" t="s">
        <v>68</v>
      </c>
      <c r="E156" s="212" t="s">
        <v>4284</v>
      </c>
      <c r="F156" s="212" t="s">
        <v>4285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SUM(P157:P178)</f>
        <v>0</v>
      </c>
      <c r="Q156" s="206"/>
      <c r="R156" s="207">
        <f>SUM(R157:R178)</f>
        <v>0</v>
      </c>
      <c r="S156" s="206"/>
      <c r="T156" s="208">
        <f>SUM(T157:T178)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76</v>
      </c>
      <c r="AT156" s="210" t="s">
        <v>68</v>
      </c>
      <c r="AU156" s="210" t="s">
        <v>76</v>
      </c>
      <c r="AY156" s="209" t="s">
        <v>238</v>
      </c>
      <c r="BK156" s="211">
        <f>SUM(BK157:BK178)</f>
        <v>0</v>
      </c>
    </row>
    <row r="157" s="2" customFormat="1" ht="16.5" customHeight="1">
      <c r="A157" s="39"/>
      <c r="B157" s="40"/>
      <c r="C157" s="277" t="s">
        <v>464</v>
      </c>
      <c r="D157" s="277" t="s">
        <v>425</v>
      </c>
      <c r="E157" s="278" t="s">
        <v>4286</v>
      </c>
      <c r="F157" s="279" t="s">
        <v>4287</v>
      </c>
      <c r="G157" s="280" t="s">
        <v>1253</v>
      </c>
      <c r="H157" s="281">
        <v>1</v>
      </c>
      <c r="I157" s="282"/>
      <c r="J157" s="283">
        <f>ROUND(I157*H157,2)</f>
        <v>0</v>
      </c>
      <c r="K157" s="279" t="s">
        <v>19</v>
      </c>
      <c r="L157" s="284"/>
      <c r="M157" s="285" t="s">
        <v>19</v>
      </c>
      <c r="N157" s="286" t="s">
        <v>40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267</v>
      </c>
      <c r="AT157" s="225" t="s">
        <v>425</v>
      </c>
      <c r="AU157" s="225" t="s">
        <v>78</v>
      </c>
      <c r="AY157" s="18" t="s">
        <v>238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76</v>
      </c>
      <c r="BK157" s="226">
        <f>ROUND(I157*H157,2)</f>
        <v>0</v>
      </c>
      <c r="BL157" s="18" t="s">
        <v>244</v>
      </c>
      <c r="BM157" s="225" t="s">
        <v>472</v>
      </c>
    </row>
    <row r="158" s="2" customFormat="1">
      <c r="A158" s="39"/>
      <c r="B158" s="40"/>
      <c r="C158" s="41"/>
      <c r="D158" s="227" t="s">
        <v>245</v>
      </c>
      <c r="E158" s="41"/>
      <c r="F158" s="228" t="s">
        <v>4287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245</v>
      </c>
      <c r="AU158" s="18" t="s">
        <v>78</v>
      </c>
    </row>
    <row r="159" s="2" customFormat="1" ht="21.75" customHeight="1">
      <c r="A159" s="39"/>
      <c r="B159" s="40"/>
      <c r="C159" s="277" t="s">
        <v>371</v>
      </c>
      <c r="D159" s="277" t="s">
        <v>425</v>
      </c>
      <c r="E159" s="278" t="s">
        <v>4288</v>
      </c>
      <c r="F159" s="279" t="s">
        <v>4289</v>
      </c>
      <c r="G159" s="280" t="s">
        <v>1253</v>
      </c>
      <c r="H159" s="281">
        <v>1</v>
      </c>
      <c r="I159" s="282"/>
      <c r="J159" s="283">
        <f>ROUND(I159*H159,2)</f>
        <v>0</v>
      </c>
      <c r="K159" s="279" t="s">
        <v>19</v>
      </c>
      <c r="L159" s="284"/>
      <c r="M159" s="285" t="s">
        <v>19</v>
      </c>
      <c r="N159" s="286" t="s">
        <v>40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267</v>
      </c>
      <c r="AT159" s="225" t="s">
        <v>425</v>
      </c>
      <c r="AU159" s="225" t="s">
        <v>78</v>
      </c>
      <c r="AY159" s="18" t="s">
        <v>238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76</v>
      </c>
      <c r="BK159" s="226">
        <f>ROUND(I159*H159,2)</f>
        <v>0</v>
      </c>
      <c r="BL159" s="18" t="s">
        <v>244</v>
      </c>
      <c r="BM159" s="225" t="s">
        <v>491</v>
      </c>
    </row>
    <row r="160" s="2" customFormat="1">
      <c r="A160" s="39"/>
      <c r="B160" s="40"/>
      <c r="C160" s="41"/>
      <c r="D160" s="227" t="s">
        <v>245</v>
      </c>
      <c r="E160" s="41"/>
      <c r="F160" s="228" t="s">
        <v>4289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245</v>
      </c>
      <c r="AU160" s="18" t="s">
        <v>78</v>
      </c>
    </row>
    <row r="161" s="2" customFormat="1" ht="21.75" customHeight="1">
      <c r="A161" s="39"/>
      <c r="B161" s="40"/>
      <c r="C161" s="277" t="s">
        <v>476</v>
      </c>
      <c r="D161" s="277" t="s">
        <v>425</v>
      </c>
      <c r="E161" s="278" t="s">
        <v>4290</v>
      </c>
      <c r="F161" s="279" t="s">
        <v>4291</v>
      </c>
      <c r="G161" s="280" t="s">
        <v>1253</v>
      </c>
      <c r="H161" s="281">
        <v>1</v>
      </c>
      <c r="I161" s="282"/>
      <c r="J161" s="283">
        <f>ROUND(I161*H161,2)</f>
        <v>0</v>
      </c>
      <c r="K161" s="279" t="s">
        <v>19</v>
      </c>
      <c r="L161" s="284"/>
      <c r="M161" s="285" t="s">
        <v>19</v>
      </c>
      <c r="N161" s="286" t="s">
        <v>40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267</v>
      </c>
      <c r="AT161" s="225" t="s">
        <v>425</v>
      </c>
      <c r="AU161" s="225" t="s">
        <v>78</v>
      </c>
      <c r="AY161" s="18" t="s">
        <v>238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76</v>
      </c>
      <c r="BK161" s="226">
        <f>ROUND(I161*H161,2)</f>
        <v>0</v>
      </c>
      <c r="BL161" s="18" t="s">
        <v>244</v>
      </c>
      <c r="BM161" s="225" t="s">
        <v>499</v>
      </c>
    </row>
    <row r="162" s="2" customFormat="1">
      <c r="A162" s="39"/>
      <c r="B162" s="40"/>
      <c r="C162" s="41"/>
      <c r="D162" s="227" t="s">
        <v>245</v>
      </c>
      <c r="E162" s="41"/>
      <c r="F162" s="228" t="s">
        <v>4291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245</v>
      </c>
      <c r="AU162" s="18" t="s">
        <v>78</v>
      </c>
    </row>
    <row r="163" s="2" customFormat="1" ht="16.5" customHeight="1">
      <c r="A163" s="39"/>
      <c r="B163" s="40"/>
      <c r="C163" s="277" t="s">
        <v>377</v>
      </c>
      <c r="D163" s="277" t="s">
        <v>425</v>
      </c>
      <c r="E163" s="278" t="s">
        <v>4292</v>
      </c>
      <c r="F163" s="279" t="s">
        <v>4293</v>
      </c>
      <c r="G163" s="280" t="s">
        <v>1253</v>
      </c>
      <c r="H163" s="281">
        <v>1</v>
      </c>
      <c r="I163" s="282"/>
      <c r="J163" s="283">
        <f>ROUND(I163*H163,2)</f>
        <v>0</v>
      </c>
      <c r="K163" s="279" t="s">
        <v>19</v>
      </c>
      <c r="L163" s="284"/>
      <c r="M163" s="285" t="s">
        <v>19</v>
      </c>
      <c r="N163" s="286" t="s">
        <v>40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267</v>
      </c>
      <c r="AT163" s="225" t="s">
        <v>425</v>
      </c>
      <c r="AU163" s="225" t="s">
        <v>78</v>
      </c>
      <c r="AY163" s="18" t="s">
        <v>238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76</v>
      </c>
      <c r="BK163" s="226">
        <f>ROUND(I163*H163,2)</f>
        <v>0</v>
      </c>
      <c r="BL163" s="18" t="s">
        <v>244</v>
      </c>
      <c r="BM163" s="225" t="s">
        <v>511</v>
      </c>
    </row>
    <row r="164" s="2" customFormat="1">
      <c r="A164" s="39"/>
      <c r="B164" s="40"/>
      <c r="C164" s="41"/>
      <c r="D164" s="227" t="s">
        <v>245</v>
      </c>
      <c r="E164" s="41"/>
      <c r="F164" s="228" t="s">
        <v>4293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245</v>
      </c>
      <c r="AU164" s="18" t="s">
        <v>78</v>
      </c>
    </row>
    <row r="165" s="2" customFormat="1" ht="16.5" customHeight="1">
      <c r="A165" s="39"/>
      <c r="B165" s="40"/>
      <c r="C165" s="277" t="s">
        <v>488</v>
      </c>
      <c r="D165" s="277" t="s">
        <v>425</v>
      </c>
      <c r="E165" s="278" t="s">
        <v>4294</v>
      </c>
      <c r="F165" s="279" t="s">
        <v>4295</v>
      </c>
      <c r="G165" s="280" t="s">
        <v>1253</v>
      </c>
      <c r="H165" s="281">
        <v>2</v>
      </c>
      <c r="I165" s="282"/>
      <c r="J165" s="283">
        <f>ROUND(I165*H165,2)</f>
        <v>0</v>
      </c>
      <c r="K165" s="279" t="s">
        <v>19</v>
      </c>
      <c r="L165" s="284"/>
      <c r="M165" s="285" t="s">
        <v>19</v>
      </c>
      <c r="N165" s="286" t="s">
        <v>40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267</v>
      </c>
      <c r="AT165" s="225" t="s">
        <v>425</v>
      </c>
      <c r="AU165" s="225" t="s">
        <v>78</v>
      </c>
      <c r="AY165" s="18" t="s">
        <v>238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76</v>
      </c>
      <c r="BK165" s="226">
        <f>ROUND(I165*H165,2)</f>
        <v>0</v>
      </c>
      <c r="BL165" s="18" t="s">
        <v>244</v>
      </c>
      <c r="BM165" s="225" t="s">
        <v>518</v>
      </c>
    </row>
    <row r="166" s="2" customFormat="1">
      <c r="A166" s="39"/>
      <c r="B166" s="40"/>
      <c r="C166" s="41"/>
      <c r="D166" s="227" t="s">
        <v>245</v>
      </c>
      <c r="E166" s="41"/>
      <c r="F166" s="228" t="s">
        <v>4295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245</v>
      </c>
      <c r="AU166" s="18" t="s">
        <v>78</v>
      </c>
    </row>
    <row r="167" s="2" customFormat="1" ht="16.5" customHeight="1">
      <c r="A167" s="39"/>
      <c r="B167" s="40"/>
      <c r="C167" s="277" t="s">
        <v>385</v>
      </c>
      <c r="D167" s="277" t="s">
        <v>425</v>
      </c>
      <c r="E167" s="278" t="s">
        <v>4296</v>
      </c>
      <c r="F167" s="279" t="s">
        <v>4297</v>
      </c>
      <c r="G167" s="280" t="s">
        <v>1253</v>
      </c>
      <c r="H167" s="281">
        <v>7</v>
      </c>
      <c r="I167" s="282"/>
      <c r="J167" s="283">
        <f>ROUND(I167*H167,2)</f>
        <v>0</v>
      </c>
      <c r="K167" s="279" t="s">
        <v>19</v>
      </c>
      <c r="L167" s="284"/>
      <c r="M167" s="285" t="s">
        <v>19</v>
      </c>
      <c r="N167" s="286" t="s">
        <v>40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267</v>
      </c>
      <c r="AT167" s="225" t="s">
        <v>425</v>
      </c>
      <c r="AU167" s="225" t="s">
        <v>78</v>
      </c>
      <c r="AY167" s="18" t="s">
        <v>238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76</v>
      </c>
      <c r="BK167" s="226">
        <f>ROUND(I167*H167,2)</f>
        <v>0</v>
      </c>
      <c r="BL167" s="18" t="s">
        <v>244</v>
      </c>
      <c r="BM167" s="225" t="s">
        <v>524</v>
      </c>
    </row>
    <row r="168" s="2" customFormat="1">
      <c r="A168" s="39"/>
      <c r="B168" s="40"/>
      <c r="C168" s="41"/>
      <c r="D168" s="227" t="s">
        <v>245</v>
      </c>
      <c r="E168" s="41"/>
      <c r="F168" s="228" t="s">
        <v>4297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245</v>
      </c>
      <c r="AU168" s="18" t="s">
        <v>78</v>
      </c>
    </row>
    <row r="169" s="2" customFormat="1" ht="16.5" customHeight="1">
      <c r="A169" s="39"/>
      <c r="B169" s="40"/>
      <c r="C169" s="277" t="s">
        <v>503</v>
      </c>
      <c r="D169" s="277" t="s">
        <v>425</v>
      </c>
      <c r="E169" s="278" t="s">
        <v>4298</v>
      </c>
      <c r="F169" s="279" t="s">
        <v>4299</v>
      </c>
      <c r="G169" s="280" t="s">
        <v>1253</v>
      </c>
      <c r="H169" s="281">
        <v>3</v>
      </c>
      <c r="I169" s="282"/>
      <c r="J169" s="283">
        <f>ROUND(I169*H169,2)</f>
        <v>0</v>
      </c>
      <c r="K169" s="279" t="s">
        <v>19</v>
      </c>
      <c r="L169" s="284"/>
      <c r="M169" s="285" t="s">
        <v>19</v>
      </c>
      <c r="N169" s="286" t="s">
        <v>40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267</v>
      </c>
      <c r="AT169" s="225" t="s">
        <v>425</v>
      </c>
      <c r="AU169" s="225" t="s">
        <v>78</v>
      </c>
      <c r="AY169" s="18" t="s">
        <v>238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76</v>
      </c>
      <c r="BK169" s="226">
        <f>ROUND(I169*H169,2)</f>
        <v>0</v>
      </c>
      <c r="BL169" s="18" t="s">
        <v>244</v>
      </c>
      <c r="BM169" s="225" t="s">
        <v>537</v>
      </c>
    </row>
    <row r="170" s="2" customFormat="1">
      <c r="A170" s="39"/>
      <c r="B170" s="40"/>
      <c r="C170" s="41"/>
      <c r="D170" s="227" t="s">
        <v>245</v>
      </c>
      <c r="E170" s="41"/>
      <c r="F170" s="228" t="s">
        <v>4299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245</v>
      </c>
      <c r="AU170" s="18" t="s">
        <v>78</v>
      </c>
    </row>
    <row r="171" s="2" customFormat="1" ht="16.5" customHeight="1">
      <c r="A171" s="39"/>
      <c r="B171" s="40"/>
      <c r="C171" s="277" t="s">
        <v>391</v>
      </c>
      <c r="D171" s="277" t="s">
        <v>425</v>
      </c>
      <c r="E171" s="278" t="s">
        <v>4300</v>
      </c>
      <c r="F171" s="279" t="s">
        <v>4301</v>
      </c>
      <c r="G171" s="280" t="s">
        <v>1253</v>
      </c>
      <c r="H171" s="281">
        <v>2</v>
      </c>
      <c r="I171" s="282"/>
      <c r="J171" s="283">
        <f>ROUND(I171*H171,2)</f>
        <v>0</v>
      </c>
      <c r="K171" s="279" t="s">
        <v>19</v>
      </c>
      <c r="L171" s="284"/>
      <c r="M171" s="285" t="s">
        <v>19</v>
      </c>
      <c r="N171" s="286" t="s">
        <v>40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267</v>
      </c>
      <c r="AT171" s="225" t="s">
        <v>425</v>
      </c>
      <c r="AU171" s="225" t="s">
        <v>78</v>
      </c>
      <c r="AY171" s="18" t="s">
        <v>238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76</v>
      </c>
      <c r="BK171" s="226">
        <f>ROUND(I171*H171,2)</f>
        <v>0</v>
      </c>
      <c r="BL171" s="18" t="s">
        <v>244</v>
      </c>
      <c r="BM171" s="225" t="s">
        <v>545</v>
      </c>
    </row>
    <row r="172" s="2" customFormat="1">
      <c r="A172" s="39"/>
      <c r="B172" s="40"/>
      <c r="C172" s="41"/>
      <c r="D172" s="227" t="s">
        <v>245</v>
      </c>
      <c r="E172" s="41"/>
      <c r="F172" s="228" t="s">
        <v>4301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245</v>
      </c>
      <c r="AU172" s="18" t="s">
        <v>78</v>
      </c>
    </row>
    <row r="173" s="2" customFormat="1" ht="16.5" customHeight="1">
      <c r="A173" s="39"/>
      <c r="B173" s="40"/>
      <c r="C173" s="214" t="s">
        <v>515</v>
      </c>
      <c r="D173" s="214" t="s">
        <v>240</v>
      </c>
      <c r="E173" s="215" t="s">
        <v>4302</v>
      </c>
      <c r="F173" s="216" t="s">
        <v>4303</v>
      </c>
      <c r="G173" s="217" t="s">
        <v>1253</v>
      </c>
      <c r="H173" s="218">
        <v>4.29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40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244</v>
      </c>
      <c r="AT173" s="225" t="s">
        <v>240</v>
      </c>
      <c r="AU173" s="225" t="s">
        <v>78</v>
      </c>
      <c r="AY173" s="18" t="s">
        <v>238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76</v>
      </c>
      <c r="BK173" s="226">
        <f>ROUND(I173*H173,2)</f>
        <v>0</v>
      </c>
      <c r="BL173" s="18" t="s">
        <v>244</v>
      </c>
      <c r="BM173" s="225" t="s">
        <v>553</v>
      </c>
    </row>
    <row r="174" s="2" customFormat="1">
      <c r="A174" s="39"/>
      <c r="B174" s="40"/>
      <c r="C174" s="41"/>
      <c r="D174" s="227" t="s">
        <v>245</v>
      </c>
      <c r="E174" s="41"/>
      <c r="F174" s="228" t="s">
        <v>4303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245</v>
      </c>
      <c r="AU174" s="18" t="s">
        <v>78</v>
      </c>
    </row>
    <row r="175" s="2" customFormat="1" ht="16.5" customHeight="1">
      <c r="A175" s="39"/>
      <c r="B175" s="40"/>
      <c r="C175" s="214" t="s">
        <v>396</v>
      </c>
      <c r="D175" s="214" t="s">
        <v>240</v>
      </c>
      <c r="E175" s="215" t="s">
        <v>4302</v>
      </c>
      <c r="F175" s="216" t="s">
        <v>4303</v>
      </c>
      <c r="G175" s="217" t="s">
        <v>1253</v>
      </c>
      <c r="H175" s="218">
        <v>4.29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40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244</v>
      </c>
      <c r="AT175" s="225" t="s">
        <v>240</v>
      </c>
      <c r="AU175" s="225" t="s">
        <v>78</v>
      </c>
      <c r="AY175" s="18" t="s">
        <v>238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76</v>
      </c>
      <c r="BK175" s="226">
        <f>ROUND(I175*H175,2)</f>
        <v>0</v>
      </c>
      <c r="BL175" s="18" t="s">
        <v>244</v>
      </c>
      <c r="BM175" s="225" t="s">
        <v>565</v>
      </c>
    </row>
    <row r="176" s="2" customFormat="1">
      <c r="A176" s="39"/>
      <c r="B176" s="40"/>
      <c r="C176" s="41"/>
      <c r="D176" s="227" t="s">
        <v>245</v>
      </c>
      <c r="E176" s="41"/>
      <c r="F176" s="228" t="s">
        <v>4303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245</v>
      </c>
      <c r="AU176" s="18" t="s">
        <v>78</v>
      </c>
    </row>
    <row r="177" s="2" customFormat="1" ht="16.5" customHeight="1">
      <c r="A177" s="39"/>
      <c r="B177" s="40"/>
      <c r="C177" s="277" t="s">
        <v>528</v>
      </c>
      <c r="D177" s="277" t="s">
        <v>425</v>
      </c>
      <c r="E177" s="278" t="s">
        <v>4258</v>
      </c>
      <c r="F177" s="279" t="s">
        <v>4259</v>
      </c>
      <c r="G177" s="280" t="s">
        <v>3670</v>
      </c>
      <c r="H177" s="292"/>
      <c r="I177" s="282"/>
      <c r="J177" s="283">
        <f>ROUND(I177*H177,2)</f>
        <v>0</v>
      </c>
      <c r="K177" s="279" t="s">
        <v>19</v>
      </c>
      <c r="L177" s="284"/>
      <c r="M177" s="285" t="s">
        <v>19</v>
      </c>
      <c r="N177" s="286" t="s">
        <v>40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267</v>
      </c>
      <c r="AT177" s="225" t="s">
        <v>425</v>
      </c>
      <c r="AU177" s="225" t="s">
        <v>78</v>
      </c>
      <c r="AY177" s="18" t="s">
        <v>238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76</v>
      </c>
      <c r="BK177" s="226">
        <f>ROUND(I177*H177,2)</f>
        <v>0</v>
      </c>
      <c r="BL177" s="18" t="s">
        <v>244</v>
      </c>
      <c r="BM177" s="225" t="s">
        <v>586</v>
      </c>
    </row>
    <row r="178" s="2" customFormat="1">
      <c r="A178" s="39"/>
      <c r="B178" s="40"/>
      <c r="C178" s="41"/>
      <c r="D178" s="227" t="s">
        <v>245</v>
      </c>
      <c r="E178" s="41"/>
      <c r="F178" s="228" t="s">
        <v>4259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245</v>
      </c>
      <c r="AU178" s="18" t="s">
        <v>78</v>
      </c>
    </row>
    <row r="179" s="12" customFormat="1" ht="22.8" customHeight="1">
      <c r="A179" s="12"/>
      <c r="B179" s="198"/>
      <c r="C179" s="199"/>
      <c r="D179" s="200" t="s">
        <v>68</v>
      </c>
      <c r="E179" s="212" t="s">
        <v>4304</v>
      </c>
      <c r="F179" s="212" t="s">
        <v>4305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SUM(P180:P203)</f>
        <v>0</v>
      </c>
      <c r="Q179" s="206"/>
      <c r="R179" s="207">
        <f>SUM(R180:R203)</f>
        <v>0</v>
      </c>
      <c r="S179" s="206"/>
      <c r="T179" s="208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76</v>
      </c>
      <c r="AT179" s="210" t="s">
        <v>68</v>
      </c>
      <c r="AU179" s="210" t="s">
        <v>76</v>
      </c>
      <c r="AY179" s="209" t="s">
        <v>238</v>
      </c>
      <c r="BK179" s="211">
        <f>SUM(BK180:BK203)</f>
        <v>0</v>
      </c>
    </row>
    <row r="180" s="2" customFormat="1" ht="16.5" customHeight="1">
      <c r="A180" s="39"/>
      <c r="B180" s="40"/>
      <c r="C180" s="277" t="s">
        <v>407</v>
      </c>
      <c r="D180" s="277" t="s">
        <v>425</v>
      </c>
      <c r="E180" s="278" t="s">
        <v>4286</v>
      </c>
      <c r="F180" s="279" t="s">
        <v>4287</v>
      </c>
      <c r="G180" s="280" t="s">
        <v>1253</v>
      </c>
      <c r="H180" s="281">
        <v>1</v>
      </c>
      <c r="I180" s="282"/>
      <c r="J180" s="283">
        <f>ROUND(I180*H180,2)</f>
        <v>0</v>
      </c>
      <c r="K180" s="279" t="s">
        <v>19</v>
      </c>
      <c r="L180" s="284"/>
      <c r="M180" s="285" t="s">
        <v>19</v>
      </c>
      <c r="N180" s="286" t="s">
        <v>40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267</v>
      </c>
      <c r="AT180" s="225" t="s">
        <v>425</v>
      </c>
      <c r="AU180" s="225" t="s">
        <v>78</v>
      </c>
      <c r="AY180" s="18" t="s">
        <v>238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76</v>
      </c>
      <c r="BK180" s="226">
        <f>ROUND(I180*H180,2)</f>
        <v>0</v>
      </c>
      <c r="BL180" s="18" t="s">
        <v>244</v>
      </c>
      <c r="BM180" s="225" t="s">
        <v>594</v>
      </c>
    </row>
    <row r="181" s="2" customFormat="1">
      <c r="A181" s="39"/>
      <c r="B181" s="40"/>
      <c r="C181" s="41"/>
      <c r="D181" s="227" t="s">
        <v>245</v>
      </c>
      <c r="E181" s="41"/>
      <c r="F181" s="228" t="s">
        <v>4287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245</v>
      </c>
      <c r="AU181" s="18" t="s">
        <v>78</v>
      </c>
    </row>
    <row r="182" s="2" customFormat="1" ht="21.75" customHeight="1">
      <c r="A182" s="39"/>
      <c r="B182" s="40"/>
      <c r="C182" s="277" t="s">
        <v>542</v>
      </c>
      <c r="D182" s="277" t="s">
        <v>425</v>
      </c>
      <c r="E182" s="278" t="s">
        <v>4288</v>
      </c>
      <c r="F182" s="279" t="s">
        <v>4289</v>
      </c>
      <c r="G182" s="280" t="s">
        <v>1253</v>
      </c>
      <c r="H182" s="281">
        <v>1</v>
      </c>
      <c r="I182" s="282"/>
      <c r="J182" s="283">
        <f>ROUND(I182*H182,2)</f>
        <v>0</v>
      </c>
      <c r="K182" s="279" t="s">
        <v>19</v>
      </c>
      <c r="L182" s="284"/>
      <c r="M182" s="285" t="s">
        <v>19</v>
      </c>
      <c r="N182" s="286" t="s">
        <v>40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267</v>
      </c>
      <c r="AT182" s="225" t="s">
        <v>425</v>
      </c>
      <c r="AU182" s="225" t="s">
        <v>78</v>
      </c>
      <c r="AY182" s="18" t="s">
        <v>238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76</v>
      </c>
      <c r="BK182" s="226">
        <f>ROUND(I182*H182,2)</f>
        <v>0</v>
      </c>
      <c r="BL182" s="18" t="s">
        <v>244</v>
      </c>
      <c r="BM182" s="225" t="s">
        <v>602</v>
      </c>
    </row>
    <row r="183" s="2" customFormat="1">
      <c r="A183" s="39"/>
      <c r="B183" s="40"/>
      <c r="C183" s="41"/>
      <c r="D183" s="227" t="s">
        <v>245</v>
      </c>
      <c r="E183" s="41"/>
      <c r="F183" s="228" t="s">
        <v>4289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245</v>
      </c>
      <c r="AU183" s="18" t="s">
        <v>78</v>
      </c>
    </row>
    <row r="184" s="2" customFormat="1" ht="21.75" customHeight="1">
      <c r="A184" s="39"/>
      <c r="B184" s="40"/>
      <c r="C184" s="277" t="s">
        <v>414</v>
      </c>
      <c r="D184" s="277" t="s">
        <v>425</v>
      </c>
      <c r="E184" s="278" t="s">
        <v>4290</v>
      </c>
      <c r="F184" s="279" t="s">
        <v>4291</v>
      </c>
      <c r="G184" s="280" t="s">
        <v>1253</v>
      </c>
      <c r="H184" s="281">
        <v>1</v>
      </c>
      <c r="I184" s="282"/>
      <c r="J184" s="283">
        <f>ROUND(I184*H184,2)</f>
        <v>0</v>
      </c>
      <c r="K184" s="279" t="s">
        <v>19</v>
      </c>
      <c r="L184" s="284"/>
      <c r="M184" s="285" t="s">
        <v>19</v>
      </c>
      <c r="N184" s="286" t="s">
        <v>40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267</v>
      </c>
      <c r="AT184" s="225" t="s">
        <v>425</v>
      </c>
      <c r="AU184" s="225" t="s">
        <v>78</v>
      </c>
      <c r="AY184" s="18" t="s">
        <v>238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76</v>
      </c>
      <c r="BK184" s="226">
        <f>ROUND(I184*H184,2)</f>
        <v>0</v>
      </c>
      <c r="BL184" s="18" t="s">
        <v>244</v>
      </c>
      <c r="BM184" s="225" t="s">
        <v>610</v>
      </c>
    </row>
    <row r="185" s="2" customFormat="1">
      <c r="A185" s="39"/>
      <c r="B185" s="40"/>
      <c r="C185" s="41"/>
      <c r="D185" s="227" t="s">
        <v>245</v>
      </c>
      <c r="E185" s="41"/>
      <c r="F185" s="228" t="s">
        <v>4291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245</v>
      </c>
      <c r="AU185" s="18" t="s">
        <v>78</v>
      </c>
    </row>
    <row r="186" s="2" customFormat="1" ht="16.5" customHeight="1">
      <c r="A186" s="39"/>
      <c r="B186" s="40"/>
      <c r="C186" s="277" t="s">
        <v>562</v>
      </c>
      <c r="D186" s="277" t="s">
        <v>425</v>
      </c>
      <c r="E186" s="278" t="s">
        <v>4306</v>
      </c>
      <c r="F186" s="279" t="s">
        <v>4307</v>
      </c>
      <c r="G186" s="280" t="s">
        <v>1253</v>
      </c>
      <c r="H186" s="281">
        <v>2</v>
      </c>
      <c r="I186" s="282"/>
      <c r="J186" s="283">
        <f>ROUND(I186*H186,2)</f>
        <v>0</v>
      </c>
      <c r="K186" s="279" t="s">
        <v>19</v>
      </c>
      <c r="L186" s="284"/>
      <c r="M186" s="285" t="s">
        <v>19</v>
      </c>
      <c r="N186" s="286" t="s">
        <v>40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267</v>
      </c>
      <c r="AT186" s="225" t="s">
        <v>425</v>
      </c>
      <c r="AU186" s="225" t="s">
        <v>78</v>
      </c>
      <c r="AY186" s="18" t="s">
        <v>238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76</v>
      </c>
      <c r="BK186" s="226">
        <f>ROUND(I186*H186,2)</f>
        <v>0</v>
      </c>
      <c r="BL186" s="18" t="s">
        <v>244</v>
      </c>
      <c r="BM186" s="225" t="s">
        <v>618</v>
      </c>
    </row>
    <row r="187" s="2" customFormat="1">
      <c r="A187" s="39"/>
      <c r="B187" s="40"/>
      <c r="C187" s="41"/>
      <c r="D187" s="227" t="s">
        <v>245</v>
      </c>
      <c r="E187" s="41"/>
      <c r="F187" s="228" t="s">
        <v>4307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245</v>
      </c>
      <c r="AU187" s="18" t="s">
        <v>78</v>
      </c>
    </row>
    <row r="188" s="2" customFormat="1" ht="16.5" customHeight="1">
      <c r="A188" s="39"/>
      <c r="B188" s="40"/>
      <c r="C188" s="277" t="s">
        <v>419</v>
      </c>
      <c r="D188" s="277" t="s">
        <v>425</v>
      </c>
      <c r="E188" s="278" t="s">
        <v>4294</v>
      </c>
      <c r="F188" s="279" t="s">
        <v>4295</v>
      </c>
      <c r="G188" s="280" t="s">
        <v>1253</v>
      </c>
      <c r="H188" s="281">
        <v>4</v>
      </c>
      <c r="I188" s="282"/>
      <c r="J188" s="283">
        <f>ROUND(I188*H188,2)</f>
        <v>0</v>
      </c>
      <c r="K188" s="279" t="s">
        <v>19</v>
      </c>
      <c r="L188" s="284"/>
      <c r="M188" s="285" t="s">
        <v>19</v>
      </c>
      <c r="N188" s="286" t="s">
        <v>40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267</v>
      </c>
      <c r="AT188" s="225" t="s">
        <v>425</v>
      </c>
      <c r="AU188" s="225" t="s">
        <v>78</v>
      </c>
      <c r="AY188" s="18" t="s">
        <v>238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76</v>
      </c>
      <c r="BK188" s="226">
        <f>ROUND(I188*H188,2)</f>
        <v>0</v>
      </c>
      <c r="BL188" s="18" t="s">
        <v>244</v>
      </c>
      <c r="BM188" s="225" t="s">
        <v>637</v>
      </c>
    </row>
    <row r="189" s="2" customFormat="1">
      <c r="A189" s="39"/>
      <c r="B189" s="40"/>
      <c r="C189" s="41"/>
      <c r="D189" s="227" t="s">
        <v>245</v>
      </c>
      <c r="E189" s="41"/>
      <c r="F189" s="228" t="s">
        <v>4295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245</v>
      </c>
      <c r="AU189" s="18" t="s">
        <v>78</v>
      </c>
    </row>
    <row r="190" s="2" customFormat="1" ht="16.5" customHeight="1">
      <c r="A190" s="39"/>
      <c r="B190" s="40"/>
      <c r="C190" s="277" t="s">
        <v>578</v>
      </c>
      <c r="D190" s="277" t="s">
        <v>425</v>
      </c>
      <c r="E190" s="278" t="s">
        <v>4296</v>
      </c>
      <c r="F190" s="279" t="s">
        <v>4297</v>
      </c>
      <c r="G190" s="280" t="s">
        <v>1253</v>
      </c>
      <c r="H190" s="281">
        <v>16</v>
      </c>
      <c r="I190" s="282"/>
      <c r="J190" s="283">
        <f>ROUND(I190*H190,2)</f>
        <v>0</v>
      </c>
      <c r="K190" s="279" t="s">
        <v>19</v>
      </c>
      <c r="L190" s="284"/>
      <c r="M190" s="285" t="s">
        <v>19</v>
      </c>
      <c r="N190" s="286" t="s">
        <v>40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267</v>
      </c>
      <c r="AT190" s="225" t="s">
        <v>425</v>
      </c>
      <c r="AU190" s="225" t="s">
        <v>78</v>
      </c>
      <c r="AY190" s="18" t="s">
        <v>238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76</v>
      </c>
      <c r="BK190" s="226">
        <f>ROUND(I190*H190,2)</f>
        <v>0</v>
      </c>
      <c r="BL190" s="18" t="s">
        <v>244</v>
      </c>
      <c r="BM190" s="225" t="s">
        <v>645</v>
      </c>
    </row>
    <row r="191" s="2" customFormat="1">
      <c r="A191" s="39"/>
      <c r="B191" s="40"/>
      <c r="C191" s="41"/>
      <c r="D191" s="227" t="s">
        <v>245</v>
      </c>
      <c r="E191" s="41"/>
      <c r="F191" s="228" t="s">
        <v>4297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245</v>
      </c>
      <c r="AU191" s="18" t="s">
        <v>78</v>
      </c>
    </row>
    <row r="192" s="2" customFormat="1" ht="16.5" customHeight="1">
      <c r="A192" s="39"/>
      <c r="B192" s="40"/>
      <c r="C192" s="277" t="s">
        <v>428</v>
      </c>
      <c r="D192" s="277" t="s">
        <v>425</v>
      </c>
      <c r="E192" s="278" t="s">
        <v>4308</v>
      </c>
      <c r="F192" s="279" t="s">
        <v>4309</v>
      </c>
      <c r="G192" s="280" t="s">
        <v>1253</v>
      </c>
      <c r="H192" s="281">
        <v>1</v>
      </c>
      <c r="I192" s="282"/>
      <c r="J192" s="283">
        <f>ROUND(I192*H192,2)</f>
        <v>0</v>
      </c>
      <c r="K192" s="279" t="s">
        <v>19</v>
      </c>
      <c r="L192" s="284"/>
      <c r="M192" s="285" t="s">
        <v>19</v>
      </c>
      <c r="N192" s="286" t="s">
        <v>40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267</v>
      </c>
      <c r="AT192" s="225" t="s">
        <v>425</v>
      </c>
      <c r="AU192" s="225" t="s">
        <v>78</v>
      </c>
      <c r="AY192" s="18" t="s">
        <v>238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76</v>
      </c>
      <c r="BK192" s="226">
        <f>ROUND(I192*H192,2)</f>
        <v>0</v>
      </c>
      <c r="BL192" s="18" t="s">
        <v>244</v>
      </c>
      <c r="BM192" s="225" t="s">
        <v>661</v>
      </c>
    </row>
    <row r="193" s="2" customFormat="1">
      <c r="A193" s="39"/>
      <c r="B193" s="40"/>
      <c r="C193" s="41"/>
      <c r="D193" s="227" t="s">
        <v>245</v>
      </c>
      <c r="E193" s="41"/>
      <c r="F193" s="228" t="s">
        <v>4309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245</v>
      </c>
      <c r="AU193" s="18" t="s">
        <v>78</v>
      </c>
    </row>
    <row r="194" s="2" customFormat="1" ht="16.5" customHeight="1">
      <c r="A194" s="39"/>
      <c r="B194" s="40"/>
      <c r="C194" s="214" t="s">
        <v>591</v>
      </c>
      <c r="D194" s="214" t="s">
        <v>240</v>
      </c>
      <c r="E194" s="215" t="s">
        <v>4302</v>
      </c>
      <c r="F194" s="216" t="s">
        <v>4303</v>
      </c>
      <c r="G194" s="217" t="s">
        <v>1253</v>
      </c>
      <c r="H194" s="218">
        <v>4.29</v>
      </c>
      <c r="I194" s="219"/>
      <c r="J194" s="220">
        <f>ROUND(I194*H194,2)</f>
        <v>0</v>
      </c>
      <c r="K194" s="216" t="s">
        <v>19</v>
      </c>
      <c r="L194" s="45"/>
      <c r="M194" s="221" t="s">
        <v>19</v>
      </c>
      <c r="N194" s="222" t="s">
        <v>40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244</v>
      </c>
      <c r="AT194" s="225" t="s">
        <v>240</v>
      </c>
      <c r="AU194" s="225" t="s">
        <v>78</v>
      </c>
      <c r="AY194" s="18" t="s">
        <v>238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76</v>
      </c>
      <c r="BK194" s="226">
        <f>ROUND(I194*H194,2)</f>
        <v>0</v>
      </c>
      <c r="BL194" s="18" t="s">
        <v>244</v>
      </c>
      <c r="BM194" s="225" t="s">
        <v>668</v>
      </c>
    </row>
    <row r="195" s="2" customFormat="1">
      <c r="A195" s="39"/>
      <c r="B195" s="40"/>
      <c r="C195" s="41"/>
      <c r="D195" s="227" t="s">
        <v>245</v>
      </c>
      <c r="E195" s="41"/>
      <c r="F195" s="228" t="s">
        <v>4303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245</v>
      </c>
      <c r="AU195" s="18" t="s">
        <v>78</v>
      </c>
    </row>
    <row r="196" s="2" customFormat="1" ht="16.5" customHeight="1">
      <c r="A196" s="39"/>
      <c r="B196" s="40"/>
      <c r="C196" s="214" t="s">
        <v>432</v>
      </c>
      <c r="D196" s="214" t="s">
        <v>240</v>
      </c>
      <c r="E196" s="215" t="s">
        <v>4302</v>
      </c>
      <c r="F196" s="216" t="s">
        <v>4303</v>
      </c>
      <c r="G196" s="217" t="s">
        <v>1253</v>
      </c>
      <c r="H196" s="218">
        <v>4.29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40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244</v>
      </c>
      <c r="AT196" s="225" t="s">
        <v>240</v>
      </c>
      <c r="AU196" s="225" t="s">
        <v>78</v>
      </c>
      <c r="AY196" s="18" t="s">
        <v>238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76</v>
      </c>
      <c r="BK196" s="226">
        <f>ROUND(I196*H196,2)</f>
        <v>0</v>
      </c>
      <c r="BL196" s="18" t="s">
        <v>244</v>
      </c>
      <c r="BM196" s="225" t="s">
        <v>680</v>
      </c>
    </row>
    <row r="197" s="2" customFormat="1">
      <c r="A197" s="39"/>
      <c r="B197" s="40"/>
      <c r="C197" s="41"/>
      <c r="D197" s="227" t="s">
        <v>245</v>
      </c>
      <c r="E197" s="41"/>
      <c r="F197" s="228" t="s">
        <v>4303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245</v>
      </c>
      <c r="AU197" s="18" t="s">
        <v>78</v>
      </c>
    </row>
    <row r="198" s="2" customFormat="1" ht="16.5" customHeight="1">
      <c r="A198" s="39"/>
      <c r="B198" s="40"/>
      <c r="C198" s="277" t="s">
        <v>607</v>
      </c>
      <c r="D198" s="277" t="s">
        <v>425</v>
      </c>
      <c r="E198" s="278" t="s">
        <v>4258</v>
      </c>
      <c r="F198" s="279" t="s">
        <v>4259</v>
      </c>
      <c r="G198" s="280" t="s">
        <v>3670</v>
      </c>
      <c r="H198" s="292"/>
      <c r="I198" s="282"/>
      <c r="J198" s="283">
        <f>ROUND(I198*H198,2)</f>
        <v>0</v>
      </c>
      <c r="K198" s="279" t="s">
        <v>19</v>
      </c>
      <c r="L198" s="284"/>
      <c r="M198" s="285" t="s">
        <v>19</v>
      </c>
      <c r="N198" s="286" t="s">
        <v>40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267</v>
      </c>
      <c r="AT198" s="225" t="s">
        <v>425</v>
      </c>
      <c r="AU198" s="225" t="s">
        <v>78</v>
      </c>
      <c r="AY198" s="18" t="s">
        <v>238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76</v>
      </c>
      <c r="BK198" s="226">
        <f>ROUND(I198*H198,2)</f>
        <v>0</v>
      </c>
      <c r="BL198" s="18" t="s">
        <v>244</v>
      </c>
      <c r="BM198" s="225" t="s">
        <v>684</v>
      </c>
    </row>
    <row r="199" s="2" customFormat="1">
      <c r="A199" s="39"/>
      <c r="B199" s="40"/>
      <c r="C199" s="41"/>
      <c r="D199" s="227" t="s">
        <v>245</v>
      </c>
      <c r="E199" s="41"/>
      <c r="F199" s="228" t="s">
        <v>4259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245</v>
      </c>
      <c r="AU199" s="18" t="s">
        <v>78</v>
      </c>
    </row>
    <row r="200" s="2" customFormat="1" ht="16.5" customHeight="1">
      <c r="A200" s="39"/>
      <c r="B200" s="40"/>
      <c r="C200" s="214" t="s">
        <v>439</v>
      </c>
      <c r="D200" s="214" t="s">
        <v>240</v>
      </c>
      <c r="E200" s="215" t="s">
        <v>4260</v>
      </c>
      <c r="F200" s="216" t="s">
        <v>4261</v>
      </c>
      <c r="G200" s="217" t="s">
        <v>3670</v>
      </c>
      <c r="H200" s="291"/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40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244</v>
      </c>
      <c r="AT200" s="225" t="s">
        <v>240</v>
      </c>
      <c r="AU200" s="225" t="s">
        <v>78</v>
      </c>
      <c r="AY200" s="18" t="s">
        <v>238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76</v>
      </c>
      <c r="BK200" s="226">
        <f>ROUND(I200*H200,2)</f>
        <v>0</v>
      </c>
      <c r="BL200" s="18" t="s">
        <v>244</v>
      </c>
      <c r="BM200" s="225" t="s">
        <v>689</v>
      </c>
    </row>
    <row r="201" s="2" customFormat="1">
      <c r="A201" s="39"/>
      <c r="B201" s="40"/>
      <c r="C201" s="41"/>
      <c r="D201" s="227" t="s">
        <v>245</v>
      </c>
      <c r="E201" s="41"/>
      <c r="F201" s="228" t="s">
        <v>4261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245</v>
      </c>
      <c r="AU201" s="18" t="s">
        <v>78</v>
      </c>
    </row>
    <row r="202" s="2" customFormat="1" ht="16.5" customHeight="1">
      <c r="A202" s="39"/>
      <c r="B202" s="40"/>
      <c r="C202" s="214" t="s">
        <v>634</v>
      </c>
      <c r="D202" s="214" t="s">
        <v>240</v>
      </c>
      <c r="E202" s="215" t="s">
        <v>4262</v>
      </c>
      <c r="F202" s="216" t="s">
        <v>4263</v>
      </c>
      <c r="G202" s="217" t="s">
        <v>3670</v>
      </c>
      <c r="H202" s="291"/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40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244</v>
      </c>
      <c r="AT202" s="225" t="s">
        <v>240</v>
      </c>
      <c r="AU202" s="225" t="s">
        <v>78</v>
      </c>
      <c r="AY202" s="18" t="s">
        <v>238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76</v>
      </c>
      <c r="BK202" s="226">
        <f>ROUND(I202*H202,2)</f>
        <v>0</v>
      </c>
      <c r="BL202" s="18" t="s">
        <v>244</v>
      </c>
      <c r="BM202" s="225" t="s">
        <v>698</v>
      </c>
    </row>
    <row r="203" s="2" customFormat="1">
      <c r="A203" s="39"/>
      <c r="B203" s="40"/>
      <c r="C203" s="41"/>
      <c r="D203" s="227" t="s">
        <v>245</v>
      </c>
      <c r="E203" s="41"/>
      <c r="F203" s="228" t="s">
        <v>4263</v>
      </c>
      <c r="G203" s="41"/>
      <c r="H203" s="41"/>
      <c r="I203" s="229"/>
      <c r="J203" s="41"/>
      <c r="K203" s="41"/>
      <c r="L203" s="45"/>
      <c r="M203" s="287"/>
      <c r="N203" s="288"/>
      <c r="O203" s="289"/>
      <c r="P203" s="289"/>
      <c r="Q203" s="289"/>
      <c r="R203" s="289"/>
      <c r="S203" s="289"/>
      <c r="T203" s="290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245</v>
      </c>
      <c r="AU203" s="18" t="s">
        <v>78</v>
      </c>
    </row>
    <row r="204" s="2" customFormat="1" ht="6.96" customHeight="1">
      <c r="A204" s="39"/>
      <c r="B204" s="60"/>
      <c r="C204" s="61"/>
      <c r="D204" s="61"/>
      <c r="E204" s="61"/>
      <c r="F204" s="61"/>
      <c r="G204" s="61"/>
      <c r="H204" s="61"/>
      <c r="I204" s="61"/>
      <c r="J204" s="61"/>
      <c r="K204" s="61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97pR4uEo2h5z2boP1wrMT03zKar8KH8+nqkvq6nZyhNItLHpPTYgkgsUYYXIdDks25ejz01PuClbv20bUoApYQ==" hashValue="gdjuCLd+fLEzo+luVsZbIrt8OeJe82DTb00iy7YtuqZi3yzD8qxeg7fpODHVmjkdb7If+Kv2LSgbIvMRB3BHhg==" algorithmName="SHA-512" password="CC35"/>
  <autoFilter ref="C90:K2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7" t="s">
        <v>4310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6. 6. 2022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4" t="s">
        <v>27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27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27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4" t="s">
        <v>31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27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4" t="s">
        <v>33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4" t="s">
        <v>35</v>
      </c>
      <c r="E30" s="39"/>
      <c r="F30" s="39"/>
      <c r="G30" s="39"/>
      <c r="H30" s="39"/>
      <c r="I30" s="39"/>
      <c r="J30" s="155">
        <f>ROUND(J95,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6" t="s">
        <v>37</v>
      </c>
      <c r="G32" s="39"/>
      <c r="H32" s="39"/>
      <c r="I32" s="156" t="s">
        <v>36</v>
      </c>
      <c r="J32" s="156" t="s">
        <v>38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7" t="s">
        <v>39</v>
      </c>
      <c r="E33" s="144" t="s">
        <v>40</v>
      </c>
      <c r="F33" s="158">
        <f>ROUND((SUM(BE95:BE1324)),  2)</f>
        <v>0</v>
      </c>
      <c r="G33" s="39"/>
      <c r="H33" s="39"/>
      <c r="I33" s="159">
        <v>0.20999999999999999</v>
      </c>
      <c r="J33" s="158">
        <f>ROUND(((SUM(BE95:BE1324))*I33),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4" t="s">
        <v>41</v>
      </c>
      <c r="F34" s="158">
        <f>ROUND((SUM(BF95:BF1324)),  2)</f>
        <v>0</v>
      </c>
      <c r="G34" s="39"/>
      <c r="H34" s="39"/>
      <c r="I34" s="159">
        <v>0.14999999999999999</v>
      </c>
      <c r="J34" s="158">
        <f>ROUND(((SUM(BF95:BF1324))*I34),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42</v>
      </c>
      <c r="F35" s="158">
        <f>ROUND((SUM(BG95:BG1324)),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43</v>
      </c>
      <c r="F36" s="158">
        <f>ROUND((SUM(BH95:BH1324)),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44</v>
      </c>
      <c r="F37" s="158">
        <f>ROUND((SUM(BI95:BI1324)),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188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RZP_revize_R01_Stavebni upravy objektu c.p. 1800-27, ul. Na Nivach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Nové zpevněné plochy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6. 6. 2022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189</v>
      </c>
      <c r="D57" s="173"/>
      <c r="E57" s="173"/>
      <c r="F57" s="173"/>
      <c r="G57" s="173"/>
      <c r="H57" s="173"/>
      <c r="I57" s="173"/>
      <c r="J57" s="174" t="s">
        <v>190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67</v>
      </c>
      <c r="D59" s="41"/>
      <c r="E59" s="41"/>
      <c r="F59" s="41"/>
      <c r="G59" s="41"/>
      <c r="H59" s="41"/>
      <c r="I59" s="41"/>
      <c r="J59" s="103">
        <f>J95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191</v>
      </c>
    </row>
    <row r="60" s="9" customFormat="1" ht="24.96" customHeight="1">
      <c r="A60" s="9"/>
      <c r="B60" s="176"/>
      <c r="C60" s="177"/>
      <c r="D60" s="178" t="s">
        <v>192</v>
      </c>
      <c r="E60" s="179"/>
      <c r="F60" s="179"/>
      <c r="G60" s="179"/>
      <c r="H60" s="179"/>
      <c r="I60" s="179"/>
      <c r="J60" s="180">
        <f>J96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193</v>
      </c>
      <c r="E61" s="184"/>
      <c r="F61" s="184"/>
      <c r="G61" s="184"/>
      <c r="H61" s="184"/>
      <c r="I61" s="184"/>
      <c r="J61" s="185">
        <f>J97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194</v>
      </c>
      <c r="E62" s="184"/>
      <c r="F62" s="184"/>
      <c r="G62" s="184"/>
      <c r="H62" s="184"/>
      <c r="I62" s="184"/>
      <c r="J62" s="185">
        <f>J405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195</v>
      </c>
      <c r="E63" s="184"/>
      <c r="F63" s="184"/>
      <c r="G63" s="184"/>
      <c r="H63" s="184"/>
      <c r="I63" s="184"/>
      <c r="J63" s="185">
        <f>J515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196</v>
      </c>
      <c r="E64" s="184"/>
      <c r="F64" s="184"/>
      <c r="G64" s="184"/>
      <c r="H64" s="184"/>
      <c r="I64" s="184"/>
      <c r="J64" s="185">
        <f>J578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197</v>
      </c>
      <c r="E65" s="184"/>
      <c r="F65" s="184"/>
      <c r="G65" s="184"/>
      <c r="H65" s="184"/>
      <c r="I65" s="184"/>
      <c r="J65" s="185">
        <f>J628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200</v>
      </c>
      <c r="E66" s="184"/>
      <c r="F66" s="184"/>
      <c r="G66" s="184"/>
      <c r="H66" s="184"/>
      <c r="I66" s="184"/>
      <c r="J66" s="185">
        <f>J750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201</v>
      </c>
      <c r="E67" s="184"/>
      <c r="F67" s="184"/>
      <c r="G67" s="184"/>
      <c r="H67" s="184"/>
      <c r="I67" s="184"/>
      <c r="J67" s="185">
        <f>J937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202</v>
      </c>
      <c r="E68" s="184"/>
      <c r="F68" s="184"/>
      <c r="G68" s="184"/>
      <c r="H68" s="184"/>
      <c r="I68" s="184"/>
      <c r="J68" s="185">
        <f>J1069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203</v>
      </c>
      <c r="E69" s="179"/>
      <c r="F69" s="179"/>
      <c r="G69" s="179"/>
      <c r="H69" s="179"/>
      <c r="I69" s="179"/>
      <c r="J69" s="180">
        <f>J1073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204</v>
      </c>
      <c r="E70" s="184"/>
      <c r="F70" s="184"/>
      <c r="G70" s="184"/>
      <c r="H70" s="184"/>
      <c r="I70" s="184"/>
      <c r="J70" s="185">
        <f>J1074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4311</v>
      </c>
      <c r="E71" s="184"/>
      <c r="F71" s="184"/>
      <c r="G71" s="184"/>
      <c r="H71" s="184"/>
      <c r="I71" s="184"/>
      <c r="J71" s="185">
        <f>J1096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215</v>
      </c>
      <c r="E72" s="184"/>
      <c r="F72" s="184"/>
      <c r="G72" s="184"/>
      <c r="H72" s="184"/>
      <c r="I72" s="184"/>
      <c r="J72" s="185">
        <f>J1100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4312</v>
      </c>
      <c r="E73" s="184"/>
      <c r="F73" s="184"/>
      <c r="G73" s="184"/>
      <c r="H73" s="184"/>
      <c r="I73" s="184"/>
      <c r="J73" s="185">
        <f>J1167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220</v>
      </c>
      <c r="E74" s="184"/>
      <c r="F74" s="184"/>
      <c r="G74" s="184"/>
      <c r="H74" s="184"/>
      <c r="I74" s="184"/>
      <c r="J74" s="185">
        <f>J1211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4313</v>
      </c>
      <c r="E75" s="184"/>
      <c r="F75" s="184"/>
      <c r="G75" s="184"/>
      <c r="H75" s="184"/>
      <c r="I75" s="184"/>
      <c r="J75" s="185">
        <f>J1286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RZP_revize_R01_Stavebni upravy objektu c.p. 1800-27, ul. Na Nivach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E9</f>
        <v>SO 02 - Nové zpevněné plochy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 xml:space="preserve"> </v>
      </c>
      <c r="G89" s="41"/>
      <c r="H89" s="41"/>
      <c r="I89" s="33" t="s">
        <v>23</v>
      </c>
      <c r="J89" s="73" t="str">
        <f>IF(J12="","",J12)</f>
        <v>6. 6. 2022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224</v>
      </c>
      <c r="D94" s="190" t="s">
        <v>54</v>
      </c>
      <c r="E94" s="190" t="s">
        <v>50</v>
      </c>
      <c r="F94" s="190" t="s">
        <v>51</v>
      </c>
      <c r="G94" s="190" t="s">
        <v>225</v>
      </c>
      <c r="H94" s="190" t="s">
        <v>226</v>
      </c>
      <c r="I94" s="190" t="s">
        <v>227</v>
      </c>
      <c r="J94" s="190" t="s">
        <v>190</v>
      </c>
      <c r="K94" s="191" t="s">
        <v>228</v>
      </c>
      <c r="L94" s="192"/>
      <c r="M94" s="93" t="s">
        <v>19</v>
      </c>
      <c r="N94" s="94" t="s">
        <v>39</v>
      </c>
      <c r="O94" s="94" t="s">
        <v>229</v>
      </c>
      <c r="P94" s="94" t="s">
        <v>230</v>
      </c>
      <c r="Q94" s="94" t="s">
        <v>231</v>
      </c>
      <c r="R94" s="94" t="s">
        <v>232</v>
      </c>
      <c r="S94" s="94" t="s">
        <v>233</v>
      </c>
      <c r="T94" s="95" t="s">
        <v>234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235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P96+P1073</f>
        <v>0</v>
      </c>
      <c r="Q95" s="97"/>
      <c r="R95" s="195">
        <f>R96+R1073</f>
        <v>388.39994106369005</v>
      </c>
      <c r="S95" s="97"/>
      <c r="T95" s="196">
        <f>T96+T1073</f>
        <v>50.659554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68</v>
      </c>
      <c r="AU95" s="18" t="s">
        <v>191</v>
      </c>
      <c r="BK95" s="197">
        <f>BK96+BK1073</f>
        <v>0</v>
      </c>
    </row>
    <row r="96" s="12" customFormat="1" ht="25.92" customHeight="1">
      <c r="A96" s="12"/>
      <c r="B96" s="198"/>
      <c r="C96" s="199"/>
      <c r="D96" s="200" t="s">
        <v>68</v>
      </c>
      <c r="E96" s="201" t="s">
        <v>236</v>
      </c>
      <c r="F96" s="201" t="s">
        <v>237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P97+P405+P515+P578+P628+P750+P937+P1069</f>
        <v>0</v>
      </c>
      <c r="Q96" s="206"/>
      <c r="R96" s="207">
        <f>R97+R405+R515+R578+R628+R750+R937+R1069</f>
        <v>387.54348658339006</v>
      </c>
      <c r="S96" s="206"/>
      <c r="T96" s="208">
        <f>T97+T405+T515+T578+T628+T750+T937+T1069</f>
        <v>50.483730000000001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76</v>
      </c>
      <c r="AT96" s="210" t="s">
        <v>68</v>
      </c>
      <c r="AU96" s="210" t="s">
        <v>69</v>
      </c>
      <c r="AY96" s="209" t="s">
        <v>238</v>
      </c>
      <c r="BK96" s="211">
        <f>BK97+BK405+BK515+BK578+BK628+BK750+BK937+BK1069</f>
        <v>0</v>
      </c>
    </row>
    <row r="97" s="12" customFormat="1" ht="22.8" customHeight="1">
      <c r="A97" s="12"/>
      <c r="B97" s="198"/>
      <c r="C97" s="199"/>
      <c r="D97" s="200" t="s">
        <v>68</v>
      </c>
      <c r="E97" s="212" t="s">
        <v>76</v>
      </c>
      <c r="F97" s="212" t="s">
        <v>239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SUM(P98:P404)</f>
        <v>0</v>
      </c>
      <c r="Q97" s="206"/>
      <c r="R97" s="207">
        <f>SUM(R98:R404)</f>
        <v>7.6138831874999999</v>
      </c>
      <c r="S97" s="206"/>
      <c r="T97" s="208">
        <f>SUM(T98:T404)</f>
        <v>42.91507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76</v>
      </c>
      <c r="AT97" s="210" t="s">
        <v>68</v>
      </c>
      <c r="AU97" s="210" t="s">
        <v>76</v>
      </c>
      <c r="AY97" s="209" t="s">
        <v>238</v>
      </c>
      <c r="BK97" s="211">
        <f>SUM(BK98:BK404)</f>
        <v>0</v>
      </c>
    </row>
    <row r="98" s="2" customFormat="1" ht="24.15" customHeight="1">
      <c r="A98" s="39"/>
      <c r="B98" s="40"/>
      <c r="C98" s="214" t="s">
        <v>76</v>
      </c>
      <c r="D98" s="214" t="s">
        <v>240</v>
      </c>
      <c r="E98" s="215" t="s">
        <v>241</v>
      </c>
      <c r="F98" s="216" t="s">
        <v>242</v>
      </c>
      <c r="G98" s="217" t="s">
        <v>112</v>
      </c>
      <c r="H98" s="218">
        <v>21.344999999999999</v>
      </c>
      <c r="I98" s="219"/>
      <c r="J98" s="220">
        <f>ROUND(I98*H98,2)</f>
        <v>0</v>
      </c>
      <c r="K98" s="216" t="s">
        <v>243</v>
      </c>
      <c r="L98" s="45"/>
      <c r="M98" s="221" t="s">
        <v>19</v>
      </c>
      <c r="N98" s="222" t="s">
        <v>40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5.4429749999999997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244</v>
      </c>
      <c r="AT98" s="225" t="s">
        <v>240</v>
      </c>
      <c r="AU98" s="225" t="s">
        <v>78</v>
      </c>
      <c r="AY98" s="18" t="s">
        <v>238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76</v>
      </c>
      <c r="BK98" s="226">
        <f>ROUND(I98*H98,2)</f>
        <v>0</v>
      </c>
      <c r="BL98" s="18" t="s">
        <v>244</v>
      </c>
      <c r="BM98" s="225" t="s">
        <v>78</v>
      </c>
    </row>
    <row r="99" s="2" customFormat="1">
      <c r="A99" s="39"/>
      <c r="B99" s="40"/>
      <c r="C99" s="41"/>
      <c r="D99" s="227" t="s">
        <v>245</v>
      </c>
      <c r="E99" s="41"/>
      <c r="F99" s="228" t="s">
        <v>242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245</v>
      </c>
      <c r="AU99" s="18" t="s">
        <v>78</v>
      </c>
    </row>
    <row r="100" s="2" customFormat="1">
      <c r="A100" s="39"/>
      <c r="B100" s="40"/>
      <c r="C100" s="41"/>
      <c r="D100" s="232" t="s">
        <v>246</v>
      </c>
      <c r="E100" s="41"/>
      <c r="F100" s="233" t="s">
        <v>247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246</v>
      </c>
      <c r="AU100" s="18" t="s">
        <v>78</v>
      </c>
    </row>
    <row r="101" s="13" customFormat="1">
      <c r="A101" s="13"/>
      <c r="B101" s="234"/>
      <c r="C101" s="235"/>
      <c r="D101" s="227" t="s">
        <v>248</v>
      </c>
      <c r="E101" s="236" t="s">
        <v>19</v>
      </c>
      <c r="F101" s="237" t="s">
        <v>4314</v>
      </c>
      <c r="G101" s="235"/>
      <c r="H101" s="236" t="s">
        <v>19</v>
      </c>
      <c r="I101" s="238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248</v>
      </c>
      <c r="AU101" s="243" t="s">
        <v>78</v>
      </c>
      <c r="AV101" s="13" t="s">
        <v>76</v>
      </c>
      <c r="AW101" s="13" t="s">
        <v>32</v>
      </c>
      <c r="AX101" s="13" t="s">
        <v>69</v>
      </c>
      <c r="AY101" s="243" t="s">
        <v>238</v>
      </c>
    </row>
    <row r="102" s="13" customFormat="1">
      <c r="A102" s="13"/>
      <c r="B102" s="234"/>
      <c r="C102" s="235"/>
      <c r="D102" s="227" t="s">
        <v>248</v>
      </c>
      <c r="E102" s="236" t="s">
        <v>19</v>
      </c>
      <c r="F102" s="237" t="s">
        <v>4315</v>
      </c>
      <c r="G102" s="235"/>
      <c r="H102" s="236" t="s">
        <v>19</v>
      </c>
      <c r="I102" s="238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248</v>
      </c>
      <c r="AU102" s="243" t="s">
        <v>78</v>
      </c>
      <c r="AV102" s="13" t="s">
        <v>76</v>
      </c>
      <c r="AW102" s="13" t="s">
        <v>32</v>
      </c>
      <c r="AX102" s="13" t="s">
        <v>69</v>
      </c>
      <c r="AY102" s="243" t="s">
        <v>238</v>
      </c>
    </row>
    <row r="103" s="14" customFormat="1">
      <c r="A103" s="14"/>
      <c r="B103" s="244"/>
      <c r="C103" s="245"/>
      <c r="D103" s="227" t="s">
        <v>248</v>
      </c>
      <c r="E103" s="246" t="s">
        <v>19</v>
      </c>
      <c r="F103" s="247" t="s">
        <v>4316</v>
      </c>
      <c r="G103" s="245"/>
      <c r="H103" s="248">
        <v>0.69899999999999995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248</v>
      </c>
      <c r="AU103" s="254" t="s">
        <v>78</v>
      </c>
      <c r="AV103" s="14" t="s">
        <v>78</v>
      </c>
      <c r="AW103" s="14" t="s">
        <v>32</v>
      </c>
      <c r="AX103" s="14" t="s">
        <v>69</v>
      </c>
      <c r="AY103" s="254" t="s">
        <v>238</v>
      </c>
    </row>
    <row r="104" s="14" customFormat="1">
      <c r="A104" s="14"/>
      <c r="B104" s="244"/>
      <c r="C104" s="245"/>
      <c r="D104" s="227" t="s">
        <v>248</v>
      </c>
      <c r="E104" s="246" t="s">
        <v>19</v>
      </c>
      <c r="F104" s="247" t="s">
        <v>4317</v>
      </c>
      <c r="G104" s="245"/>
      <c r="H104" s="248">
        <v>20.645499999999998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248</v>
      </c>
      <c r="AU104" s="254" t="s">
        <v>78</v>
      </c>
      <c r="AV104" s="14" t="s">
        <v>78</v>
      </c>
      <c r="AW104" s="14" t="s">
        <v>32</v>
      </c>
      <c r="AX104" s="14" t="s">
        <v>69</v>
      </c>
      <c r="AY104" s="254" t="s">
        <v>238</v>
      </c>
    </row>
    <row r="105" s="15" customFormat="1">
      <c r="A105" s="15"/>
      <c r="B105" s="255"/>
      <c r="C105" s="256"/>
      <c r="D105" s="227" t="s">
        <v>248</v>
      </c>
      <c r="E105" s="257" t="s">
        <v>19</v>
      </c>
      <c r="F105" s="258" t="s">
        <v>253</v>
      </c>
      <c r="G105" s="256"/>
      <c r="H105" s="259">
        <v>21.3445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248</v>
      </c>
      <c r="AU105" s="265" t="s">
        <v>78</v>
      </c>
      <c r="AV105" s="15" t="s">
        <v>244</v>
      </c>
      <c r="AW105" s="15" t="s">
        <v>32</v>
      </c>
      <c r="AX105" s="15" t="s">
        <v>76</v>
      </c>
      <c r="AY105" s="265" t="s">
        <v>238</v>
      </c>
    </row>
    <row r="106" s="2" customFormat="1" ht="24.15" customHeight="1">
      <c r="A106" s="39"/>
      <c r="B106" s="40"/>
      <c r="C106" s="214" t="s">
        <v>78</v>
      </c>
      <c r="D106" s="214" t="s">
        <v>240</v>
      </c>
      <c r="E106" s="215" t="s">
        <v>254</v>
      </c>
      <c r="F106" s="216" t="s">
        <v>255</v>
      </c>
      <c r="G106" s="217" t="s">
        <v>112</v>
      </c>
      <c r="H106" s="218">
        <v>10.077999999999999</v>
      </c>
      <c r="I106" s="219"/>
      <c r="J106" s="220">
        <f>ROUND(I106*H106,2)</f>
        <v>0</v>
      </c>
      <c r="K106" s="216" t="s">
        <v>243</v>
      </c>
      <c r="L106" s="45"/>
      <c r="M106" s="221" t="s">
        <v>19</v>
      </c>
      <c r="N106" s="222" t="s">
        <v>40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0.26000000000000001</v>
      </c>
      <c r="T106" s="224">
        <f>S106*H106</f>
        <v>2.6202799999999997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244</v>
      </c>
      <c r="AT106" s="225" t="s">
        <v>240</v>
      </c>
      <c r="AU106" s="225" t="s">
        <v>78</v>
      </c>
      <c r="AY106" s="18" t="s">
        <v>238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76</v>
      </c>
      <c r="BK106" s="226">
        <f>ROUND(I106*H106,2)</f>
        <v>0</v>
      </c>
      <c r="BL106" s="18" t="s">
        <v>244</v>
      </c>
      <c r="BM106" s="225" t="s">
        <v>244</v>
      </c>
    </row>
    <row r="107" s="2" customFormat="1">
      <c r="A107" s="39"/>
      <c r="B107" s="40"/>
      <c r="C107" s="41"/>
      <c r="D107" s="227" t="s">
        <v>245</v>
      </c>
      <c r="E107" s="41"/>
      <c r="F107" s="228" t="s">
        <v>255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245</v>
      </c>
      <c r="AU107" s="18" t="s">
        <v>78</v>
      </c>
    </row>
    <row r="108" s="2" customFormat="1">
      <c r="A108" s="39"/>
      <c r="B108" s="40"/>
      <c r="C108" s="41"/>
      <c r="D108" s="232" t="s">
        <v>246</v>
      </c>
      <c r="E108" s="41"/>
      <c r="F108" s="233" t="s">
        <v>256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246</v>
      </c>
      <c r="AU108" s="18" t="s">
        <v>78</v>
      </c>
    </row>
    <row r="109" s="13" customFormat="1">
      <c r="A109" s="13"/>
      <c r="B109" s="234"/>
      <c r="C109" s="235"/>
      <c r="D109" s="227" t="s">
        <v>248</v>
      </c>
      <c r="E109" s="236" t="s">
        <v>19</v>
      </c>
      <c r="F109" s="237" t="s">
        <v>4318</v>
      </c>
      <c r="G109" s="235"/>
      <c r="H109" s="236" t="s">
        <v>19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248</v>
      </c>
      <c r="AU109" s="243" t="s">
        <v>78</v>
      </c>
      <c r="AV109" s="13" t="s">
        <v>76</v>
      </c>
      <c r="AW109" s="13" t="s">
        <v>32</v>
      </c>
      <c r="AX109" s="13" t="s">
        <v>69</v>
      </c>
      <c r="AY109" s="243" t="s">
        <v>238</v>
      </c>
    </row>
    <row r="110" s="13" customFormat="1">
      <c r="A110" s="13"/>
      <c r="B110" s="234"/>
      <c r="C110" s="235"/>
      <c r="D110" s="227" t="s">
        <v>248</v>
      </c>
      <c r="E110" s="236" t="s">
        <v>19</v>
      </c>
      <c r="F110" s="237" t="s">
        <v>4314</v>
      </c>
      <c r="G110" s="235"/>
      <c r="H110" s="236" t="s">
        <v>19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248</v>
      </c>
      <c r="AU110" s="243" t="s">
        <v>78</v>
      </c>
      <c r="AV110" s="13" t="s">
        <v>76</v>
      </c>
      <c r="AW110" s="13" t="s">
        <v>32</v>
      </c>
      <c r="AX110" s="13" t="s">
        <v>69</v>
      </c>
      <c r="AY110" s="243" t="s">
        <v>238</v>
      </c>
    </row>
    <row r="111" s="13" customFormat="1">
      <c r="A111" s="13"/>
      <c r="B111" s="234"/>
      <c r="C111" s="235"/>
      <c r="D111" s="227" t="s">
        <v>248</v>
      </c>
      <c r="E111" s="236" t="s">
        <v>19</v>
      </c>
      <c r="F111" s="237" t="s">
        <v>4319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248</v>
      </c>
      <c r="AU111" s="243" t="s">
        <v>78</v>
      </c>
      <c r="AV111" s="13" t="s">
        <v>76</v>
      </c>
      <c r="AW111" s="13" t="s">
        <v>32</v>
      </c>
      <c r="AX111" s="13" t="s">
        <v>69</v>
      </c>
      <c r="AY111" s="243" t="s">
        <v>238</v>
      </c>
    </row>
    <row r="112" s="14" customFormat="1">
      <c r="A112" s="14"/>
      <c r="B112" s="244"/>
      <c r="C112" s="245"/>
      <c r="D112" s="227" t="s">
        <v>248</v>
      </c>
      <c r="E112" s="246" t="s">
        <v>19</v>
      </c>
      <c r="F112" s="247" t="s">
        <v>4320</v>
      </c>
      <c r="G112" s="245"/>
      <c r="H112" s="248">
        <v>10.077999999999999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248</v>
      </c>
      <c r="AU112" s="254" t="s">
        <v>78</v>
      </c>
      <c r="AV112" s="14" t="s">
        <v>78</v>
      </c>
      <c r="AW112" s="14" t="s">
        <v>32</v>
      </c>
      <c r="AX112" s="14" t="s">
        <v>69</v>
      </c>
      <c r="AY112" s="254" t="s">
        <v>238</v>
      </c>
    </row>
    <row r="113" s="15" customFormat="1">
      <c r="A113" s="15"/>
      <c r="B113" s="255"/>
      <c r="C113" s="256"/>
      <c r="D113" s="227" t="s">
        <v>248</v>
      </c>
      <c r="E113" s="257" t="s">
        <v>19</v>
      </c>
      <c r="F113" s="258" t="s">
        <v>253</v>
      </c>
      <c r="G113" s="256"/>
      <c r="H113" s="259">
        <v>10.077999999999999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248</v>
      </c>
      <c r="AU113" s="265" t="s">
        <v>78</v>
      </c>
      <c r="AV113" s="15" t="s">
        <v>244</v>
      </c>
      <c r="AW113" s="15" t="s">
        <v>32</v>
      </c>
      <c r="AX113" s="15" t="s">
        <v>76</v>
      </c>
      <c r="AY113" s="265" t="s">
        <v>238</v>
      </c>
    </row>
    <row r="114" s="2" customFormat="1" ht="24.15" customHeight="1">
      <c r="A114" s="39"/>
      <c r="B114" s="40"/>
      <c r="C114" s="214" t="s">
        <v>109</v>
      </c>
      <c r="D114" s="214" t="s">
        <v>240</v>
      </c>
      <c r="E114" s="215" t="s">
        <v>265</v>
      </c>
      <c r="F114" s="216" t="s">
        <v>266</v>
      </c>
      <c r="G114" s="217" t="s">
        <v>112</v>
      </c>
      <c r="H114" s="218">
        <v>31.422999999999998</v>
      </c>
      <c r="I114" s="219"/>
      <c r="J114" s="220">
        <f>ROUND(I114*H114,2)</f>
        <v>0</v>
      </c>
      <c r="K114" s="216" t="s">
        <v>243</v>
      </c>
      <c r="L114" s="45"/>
      <c r="M114" s="221" t="s">
        <v>19</v>
      </c>
      <c r="N114" s="222" t="s">
        <v>40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9.1126699999999996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244</v>
      </c>
      <c r="AT114" s="225" t="s">
        <v>240</v>
      </c>
      <c r="AU114" s="225" t="s">
        <v>78</v>
      </c>
      <c r="AY114" s="18" t="s">
        <v>238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76</v>
      </c>
      <c r="BK114" s="226">
        <f>ROUND(I114*H114,2)</f>
        <v>0</v>
      </c>
      <c r="BL114" s="18" t="s">
        <v>244</v>
      </c>
      <c r="BM114" s="225" t="s">
        <v>260</v>
      </c>
    </row>
    <row r="115" s="2" customFormat="1">
      <c r="A115" s="39"/>
      <c r="B115" s="40"/>
      <c r="C115" s="41"/>
      <c r="D115" s="227" t="s">
        <v>245</v>
      </c>
      <c r="E115" s="41"/>
      <c r="F115" s="228" t="s">
        <v>266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245</v>
      </c>
      <c r="AU115" s="18" t="s">
        <v>78</v>
      </c>
    </row>
    <row r="116" s="2" customFormat="1">
      <c r="A116" s="39"/>
      <c r="B116" s="40"/>
      <c r="C116" s="41"/>
      <c r="D116" s="232" t="s">
        <v>246</v>
      </c>
      <c r="E116" s="41"/>
      <c r="F116" s="233" t="s">
        <v>268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246</v>
      </c>
      <c r="AU116" s="18" t="s">
        <v>78</v>
      </c>
    </row>
    <row r="117" s="13" customFormat="1">
      <c r="A117" s="13"/>
      <c r="B117" s="234"/>
      <c r="C117" s="235"/>
      <c r="D117" s="227" t="s">
        <v>248</v>
      </c>
      <c r="E117" s="236" t="s">
        <v>19</v>
      </c>
      <c r="F117" s="237" t="s">
        <v>4314</v>
      </c>
      <c r="G117" s="235"/>
      <c r="H117" s="236" t="s">
        <v>19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248</v>
      </c>
      <c r="AU117" s="243" t="s">
        <v>78</v>
      </c>
      <c r="AV117" s="13" t="s">
        <v>76</v>
      </c>
      <c r="AW117" s="13" t="s">
        <v>32</v>
      </c>
      <c r="AX117" s="13" t="s">
        <v>69</v>
      </c>
      <c r="AY117" s="243" t="s">
        <v>238</v>
      </c>
    </row>
    <row r="118" s="13" customFormat="1">
      <c r="A118" s="13"/>
      <c r="B118" s="234"/>
      <c r="C118" s="235"/>
      <c r="D118" s="227" t="s">
        <v>248</v>
      </c>
      <c r="E118" s="236" t="s">
        <v>19</v>
      </c>
      <c r="F118" s="237" t="s">
        <v>4319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248</v>
      </c>
      <c r="AU118" s="243" t="s">
        <v>78</v>
      </c>
      <c r="AV118" s="13" t="s">
        <v>76</v>
      </c>
      <c r="AW118" s="13" t="s">
        <v>32</v>
      </c>
      <c r="AX118" s="13" t="s">
        <v>69</v>
      </c>
      <c r="AY118" s="243" t="s">
        <v>238</v>
      </c>
    </row>
    <row r="119" s="14" customFormat="1">
      <c r="A119" s="14"/>
      <c r="B119" s="244"/>
      <c r="C119" s="245"/>
      <c r="D119" s="227" t="s">
        <v>248</v>
      </c>
      <c r="E119" s="246" t="s">
        <v>19</v>
      </c>
      <c r="F119" s="247" t="s">
        <v>4320</v>
      </c>
      <c r="G119" s="245"/>
      <c r="H119" s="248">
        <v>10.077999999999999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248</v>
      </c>
      <c r="AU119" s="254" t="s">
        <v>78</v>
      </c>
      <c r="AV119" s="14" t="s">
        <v>78</v>
      </c>
      <c r="AW119" s="14" t="s">
        <v>32</v>
      </c>
      <c r="AX119" s="14" t="s">
        <v>69</v>
      </c>
      <c r="AY119" s="254" t="s">
        <v>238</v>
      </c>
    </row>
    <row r="120" s="13" customFormat="1">
      <c r="A120" s="13"/>
      <c r="B120" s="234"/>
      <c r="C120" s="235"/>
      <c r="D120" s="227" t="s">
        <v>248</v>
      </c>
      <c r="E120" s="236" t="s">
        <v>19</v>
      </c>
      <c r="F120" s="237" t="s">
        <v>4315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248</v>
      </c>
      <c r="AU120" s="243" t="s">
        <v>78</v>
      </c>
      <c r="AV120" s="13" t="s">
        <v>76</v>
      </c>
      <c r="AW120" s="13" t="s">
        <v>32</v>
      </c>
      <c r="AX120" s="13" t="s">
        <v>69</v>
      </c>
      <c r="AY120" s="243" t="s">
        <v>238</v>
      </c>
    </row>
    <row r="121" s="14" customFormat="1">
      <c r="A121" s="14"/>
      <c r="B121" s="244"/>
      <c r="C121" s="245"/>
      <c r="D121" s="227" t="s">
        <v>248</v>
      </c>
      <c r="E121" s="246" t="s">
        <v>19</v>
      </c>
      <c r="F121" s="247" t="s">
        <v>4316</v>
      </c>
      <c r="G121" s="245"/>
      <c r="H121" s="248">
        <v>0.69899999999999995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248</v>
      </c>
      <c r="AU121" s="254" t="s">
        <v>78</v>
      </c>
      <c r="AV121" s="14" t="s">
        <v>78</v>
      </c>
      <c r="AW121" s="14" t="s">
        <v>32</v>
      </c>
      <c r="AX121" s="14" t="s">
        <v>69</v>
      </c>
      <c r="AY121" s="254" t="s">
        <v>238</v>
      </c>
    </row>
    <row r="122" s="14" customFormat="1">
      <c r="A122" s="14"/>
      <c r="B122" s="244"/>
      <c r="C122" s="245"/>
      <c r="D122" s="227" t="s">
        <v>248</v>
      </c>
      <c r="E122" s="246" t="s">
        <v>19</v>
      </c>
      <c r="F122" s="247" t="s">
        <v>4317</v>
      </c>
      <c r="G122" s="245"/>
      <c r="H122" s="248">
        <v>20.645499999999998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248</v>
      </c>
      <c r="AU122" s="254" t="s">
        <v>78</v>
      </c>
      <c r="AV122" s="14" t="s">
        <v>78</v>
      </c>
      <c r="AW122" s="14" t="s">
        <v>32</v>
      </c>
      <c r="AX122" s="14" t="s">
        <v>69</v>
      </c>
      <c r="AY122" s="254" t="s">
        <v>238</v>
      </c>
    </row>
    <row r="123" s="15" customFormat="1">
      <c r="A123" s="15"/>
      <c r="B123" s="255"/>
      <c r="C123" s="256"/>
      <c r="D123" s="227" t="s">
        <v>248</v>
      </c>
      <c r="E123" s="257" t="s">
        <v>19</v>
      </c>
      <c r="F123" s="258" t="s">
        <v>253</v>
      </c>
      <c r="G123" s="256"/>
      <c r="H123" s="259">
        <v>31.422499999999999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248</v>
      </c>
      <c r="AU123" s="265" t="s">
        <v>78</v>
      </c>
      <c r="AV123" s="15" t="s">
        <v>244</v>
      </c>
      <c r="AW123" s="15" t="s">
        <v>32</v>
      </c>
      <c r="AX123" s="15" t="s">
        <v>76</v>
      </c>
      <c r="AY123" s="265" t="s">
        <v>238</v>
      </c>
    </row>
    <row r="124" s="2" customFormat="1" ht="24.15" customHeight="1">
      <c r="A124" s="39"/>
      <c r="B124" s="40"/>
      <c r="C124" s="214" t="s">
        <v>244</v>
      </c>
      <c r="D124" s="214" t="s">
        <v>240</v>
      </c>
      <c r="E124" s="215" t="s">
        <v>4321</v>
      </c>
      <c r="F124" s="216" t="s">
        <v>4322</v>
      </c>
      <c r="G124" s="217" t="s">
        <v>112</v>
      </c>
      <c r="H124" s="218">
        <v>1.139</v>
      </c>
      <c r="I124" s="219"/>
      <c r="J124" s="220">
        <f>ROUND(I124*H124,2)</f>
        <v>0</v>
      </c>
      <c r="K124" s="216" t="s">
        <v>243</v>
      </c>
      <c r="L124" s="45"/>
      <c r="M124" s="221" t="s">
        <v>19</v>
      </c>
      <c r="N124" s="222" t="s">
        <v>40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0.63</v>
      </c>
      <c r="T124" s="224">
        <f>S124*H124</f>
        <v>0.71757000000000004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244</v>
      </c>
      <c r="AT124" s="225" t="s">
        <v>240</v>
      </c>
      <c r="AU124" s="225" t="s">
        <v>78</v>
      </c>
      <c r="AY124" s="18" t="s">
        <v>238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76</v>
      </c>
      <c r="BK124" s="226">
        <f>ROUND(I124*H124,2)</f>
        <v>0</v>
      </c>
      <c r="BL124" s="18" t="s">
        <v>244</v>
      </c>
      <c r="BM124" s="225" t="s">
        <v>267</v>
      </c>
    </row>
    <row r="125" s="2" customFormat="1">
      <c r="A125" s="39"/>
      <c r="B125" s="40"/>
      <c r="C125" s="41"/>
      <c r="D125" s="227" t="s">
        <v>245</v>
      </c>
      <c r="E125" s="41"/>
      <c r="F125" s="228" t="s">
        <v>4322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245</v>
      </c>
      <c r="AU125" s="18" t="s">
        <v>78</v>
      </c>
    </row>
    <row r="126" s="2" customFormat="1">
      <c r="A126" s="39"/>
      <c r="B126" s="40"/>
      <c r="C126" s="41"/>
      <c r="D126" s="232" t="s">
        <v>246</v>
      </c>
      <c r="E126" s="41"/>
      <c r="F126" s="233" t="s">
        <v>4323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246</v>
      </c>
      <c r="AU126" s="18" t="s">
        <v>78</v>
      </c>
    </row>
    <row r="127" s="13" customFormat="1">
      <c r="A127" s="13"/>
      <c r="B127" s="234"/>
      <c r="C127" s="235"/>
      <c r="D127" s="227" t="s">
        <v>248</v>
      </c>
      <c r="E127" s="236" t="s">
        <v>19</v>
      </c>
      <c r="F127" s="237" t="s">
        <v>4314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248</v>
      </c>
      <c r="AU127" s="243" t="s">
        <v>78</v>
      </c>
      <c r="AV127" s="13" t="s">
        <v>76</v>
      </c>
      <c r="AW127" s="13" t="s">
        <v>32</v>
      </c>
      <c r="AX127" s="13" t="s">
        <v>69</v>
      </c>
      <c r="AY127" s="243" t="s">
        <v>238</v>
      </c>
    </row>
    <row r="128" s="13" customFormat="1">
      <c r="A128" s="13"/>
      <c r="B128" s="234"/>
      <c r="C128" s="235"/>
      <c r="D128" s="227" t="s">
        <v>248</v>
      </c>
      <c r="E128" s="236" t="s">
        <v>19</v>
      </c>
      <c r="F128" s="237" t="s">
        <v>4324</v>
      </c>
      <c r="G128" s="235"/>
      <c r="H128" s="236" t="s">
        <v>19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248</v>
      </c>
      <c r="AU128" s="243" t="s">
        <v>78</v>
      </c>
      <c r="AV128" s="13" t="s">
        <v>76</v>
      </c>
      <c r="AW128" s="13" t="s">
        <v>32</v>
      </c>
      <c r="AX128" s="13" t="s">
        <v>69</v>
      </c>
      <c r="AY128" s="243" t="s">
        <v>238</v>
      </c>
    </row>
    <row r="129" s="14" customFormat="1">
      <c r="A129" s="14"/>
      <c r="B129" s="244"/>
      <c r="C129" s="245"/>
      <c r="D129" s="227" t="s">
        <v>248</v>
      </c>
      <c r="E129" s="246" t="s">
        <v>19</v>
      </c>
      <c r="F129" s="247" t="s">
        <v>4325</v>
      </c>
      <c r="G129" s="245"/>
      <c r="H129" s="248">
        <v>1.1387000000000001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248</v>
      </c>
      <c r="AU129" s="254" t="s">
        <v>78</v>
      </c>
      <c r="AV129" s="14" t="s">
        <v>78</v>
      </c>
      <c r="AW129" s="14" t="s">
        <v>32</v>
      </c>
      <c r="AX129" s="14" t="s">
        <v>69</v>
      </c>
      <c r="AY129" s="254" t="s">
        <v>238</v>
      </c>
    </row>
    <row r="130" s="15" customFormat="1">
      <c r="A130" s="15"/>
      <c r="B130" s="255"/>
      <c r="C130" s="256"/>
      <c r="D130" s="227" t="s">
        <v>248</v>
      </c>
      <c r="E130" s="257" t="s">
        <v>19</v>
      </c>
      <c r="F130" s="258" t="s">
        <v>253</v>
      </c>
      <c r="G130" s="256"/>
      <c r="H130" s="259">
        <v>1.1387000000000001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248</v>
      </c>
      <c r="AU130" s="265" t="s">
        <v>78</v>
      </c>
      <c r="AV130" s="15" t="s">
        <v>244</v>
      </c>
      <c r="AW130" s="15" t="s">
        <v>32</v>
      </c>
      <c r="AX130" s="15" t="s">
        <v>76</v>
      </c>
      <c r="AY130" s="265" t="s">
        <v>238</v>
      </c>
    </row>
    <row r="131" s="2" customFormat="1" ht="24.15" customHeight="1">
      <c r="A131" s="39"/>
      <c r="B131" s="40"/>
      <c r="C131" s="214" t="s">
        <v>273</v>
      </c>
      <c r="D131" s="214" t="s">
        <v>240</v>
      </c>
      <c r="E131" s="215" t="s">
        <v>4326</v>
      </c>
      <c r="F131" s="216" t="s">
        <v>4327</v>
      </c>
      <c r="G131" s="217" t="s">
        <v>112</v>
      </c>
      <c r="H131" s="218">
        <v>19.074000000000002</v>
      </c>
      <c r="I131" s="219"/>
      <c r="J131" s="220">
        <f>ROUND(I131*H131,2)</f>
        <v>0</v>
      </c>
      <c r="K131" s="216" t="s">
        <v>243</v>
      </c>
      <c r="L131" s="45"/>
      <c r="M131" s="221" t="s">
        <v>19</v>
      </c>
      <c r="N131" s="222" t="s">
        <v>40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1.125</v>
      </c>
      <c r="T131" s="224">
        <f>S131*H131</f>
        <v>21.458250000000003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244</v>
      </c>
      <c r="AT131" s="225" t="s">
        <v>240</v>
      </c>
      <c r="AU131" s="225" t="s">
        <v>78</v>
      </c>
      <c r="AY131" s="18" t="s">
        <v>238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76</v>
      </c>
      <c r="BK131" s="226">
        <f>ROUND(I131*H131,2)</f>
        <v>0</v>
      </c>
      <c r="BL131" s="18" t="s">
        <v>244</v>
      </c>
      <c r="BM131" s="225" t="s">
        <v>276</v>
      </c>
    </row>
    <row r="132" s="2" customFormat="1">
      <c r="A132" s="39"/>
      <c r="B132" s="40"/>
      <c r="C132" s="41"/>
      <c r="D132" s="227" t="s">
        <v>245</v>
      </c>
      <c r="E132" s="41"/>
      <c r="F132" s="228" t="s">
        <v>4327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245</v>
      </c>
      <c r="AU132" s="18" t="s">
        <v>78</v>
      </c>
    </row>
    <row r="133" s="2" customFormat="1">
      <c r="A133" s="39"/>
      <c r="B133" s="40"/>
      <c r="C133" s="41"/>
      <c r="D133" s="232" t="s">
        <v>246</v>
      </c>
      <c r="E133" s="41"/>
      <c r="F133" s="233" t="s">
        <v>4328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246</v>
      </c>
      <c r="AU133" s="18" t="s">
        <v>78</v>
      </c>
    </row>
    <row r="134" s="13" customFormat="1">
      <c r="A134" s="13"/>
      <c r="B134" s="234"/>
      <c r="C134" s="235"/>
      <c r="D134" s="227" t="s">
        <v>248</v>
      </c>
      <c r="E134" s="236" t="s">
        <v>19</v>
      </c>
      <c r="F134" s="237" t="s">
        <v>4314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248</v>
      </c>
      <c r="AU134" s="243" t="s">
        <v>78</v>
      </c>
      <c r="AV134" s="13" t="s">
        <v>76</v>
      </c>
      <c r="AW134" s="13" t="s">
        <v>32</v>
      </c>
      <c r="AX134" s="13" t="s">
        <v>69</v>
      </c>
      <c r="AY134" s="243" t="s">
        <v>238</v>
      </c>
    </row>
    <row r="135" s="13" customFormat="1">
      <c r="A135" s="13"/>
      <c r="B135" s="234"/>
      <c r="C135" s="235"/>
      <c r="D135" s="227" t="s">
        <v>248</v>
      </c>
      <c r="E135" s="236" t="s">
        <v>19</v>
      </c>
      <c r="F135" s="237" t="s">
        <v>4329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248</v>
      </c>
      <c r="AU135" s="243" t="s">
        <v>78</v>
      </c>
      <c r="AV135" s="13" t="s">
        <v>76</v>
      </c>
      <c r="AW135" s="13" t="s">
        <v>32</v>
      </c>
      <c r="AX135" s="13" t="s">
        <v>69</v>
      </c>
      <c r="AY135" s="243" t="s">
        <v>238</v>
      </c>
    </row>
    <row r="136" s="14" customFormat="1">
      <c r="A136" s="14"/>
      <c r="B136" s="244"/>
      <c r="C136" s="245"/>
      <c r="D136" s="227" t="s">
        <v>248</v>
      </c>
      <c r="E136" s="246" t="s">
        <v>19</v>
      </c>
      <c r="F136" s="247" t="s">
        <v>4330</v>
      </c>
      <c r="G136" s="245"/>
      <c r="H136" s="248">
        <v>19.074000000000002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248</v>
      </c>
      <c r="AU136" s="254" t="s">
        <v>78</v>
      </c>
      <c r="AV136" s="14" t="s">
        <v>78</v>
      </c>
      <c r="AW136" s="14" t="s">
        <v>32</v>
      </c>
      <c r="AX136" s="14" t="s">
        <v>69</v>
      </c>
      <c r="AY136" s="254" t="s">
        <v>238</v>
      </c>
    </row>
    <row r="137" s="15" customFormat="1">
      <c r="A137" s="15"/>
      <c r="B137" s="255"/>
      <c r="C137" s="256"/>
      <c r="D137" s="227" t="s">
        <v>248</v>
      </c>
      <c r="E137" s="257" t="s">
        <v>19</v>
      </c>
      <c r="F137" s="258" t="s">
        <v>253</v>
      </c>
      <c r="G137" s="256"/>
      <c r="H137" s="259">
        <v>19.074000000000002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248</v>
      </c>
      <c r="AU137" s="265" t="s">
        <v>78</v>
      </c>
      <c r="AV137" s="15" t="s">
        <v>244</v>
      </c>
      <c r="AW137" s="15" t="s">
        <v>32</v>
      </c>
      <c r="AX137" s="15" t="s">
        <v>76</v>
      </c>
      <c r="AY137" s="265" t="s">
        <v>238</v>
      </c>
    </row>
    <row r="138" s="2" customFormat="1" ht="24.15" customHeight="1">
      <c r="A138" s="39"/>
      <c r="B138" s="40"/>
      <c r="C138" s="214" t="s">
        <v>260</v>
      </c>
      <c r="D138" s="214" t="s">
        <v>240</v>
      </c>
      <c r="E138" s="215" t="s">
        <v>4331</v>
      </c>
      <c r="F138" s="216" t="s">
        <v>4332</v>
      </c>
      <c r="G138" s="217" t="s">
        <v>112</v>
      </c>
      <c r="H138" s="218">
        <v>5.125</v>
      </c>
      <c r="I138" s="219"/>
      <c r="J138" s="220">
        <f>ROUND(I138*H138,2)</f>
        <v>0</v>
      </c>
      <c r="K138" s="216" t="s">
        <v>243</v>
      </c>
      <c r="L138" s="45"/>
      <c r="M138" s="221" t="s">
        <v>19</v>
      </c>
      <c r="N138" s="222" t="s">
        <v>40</v>
      </c>
      <c r="O138" s="85"/>
      <c r="P138" s="223">
        <f>O138*H138</f>
        <v>0</v>
      </c>
      <c r="Q138" s="223">
        <v>3.2459999999999998E-05</v>
      </c>
      <c r="R138" s="223">
        <f>Q138*H138</f>
        <v>0.00016635749999999999</v>
      </c>
      <c r="S138" s="223">
        <v>0.091999999999999998</v>
      </c>
      <c r="T138" s="224">
        <f>S138*H138</f>
        <v>0.47149999999999997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244</v>
      </c>
      <c r="AT138" s="225" t="s">
        <v>240</v>
      </c>
      <c r="AU138" s="225" t="s">
        <v>78</v>
      </c>
      <c r="AY138" s="18" t="s">
        <v>238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76</v>
      </c>
      <c r="BK138" s="226">
        <f>ROUND(I138*H138,2)</f>
        <v>0</v>
      </c>
      <c r="BL138" s="18" t="s">
        <v>244</v>
      </c>
      <c r="BM138" s="225" t="s">
        <v>184</v>
      </c>
    </row>
    <row r="139" s="2" customFormat="1">
      <c r="A139" s="39"/>
      <c r="B139" s="40"/>
      <c r="C139" s="41"/>
      <c r="D139" s="227" t="s">
        <v>245</v>
      </c>
      <c r="E139" s="41"/>
      <c r="F139" s="228" t="s">
        <v>4332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245</v>
      </c>
      <c r="AU139" s="18" t="s">
        <v>78</v>
      </c>
    </row>
    <row r="140" s="2" customFormat="1">
      <c r="A140" s="39"/>
      <c r="B140" s="40"/>
      <c r="C140" s="41"/>
      <c r="D140" s="232" t="s">
        <v>246</v>
      </c>
      <c r="E140" s="41"/>
      <c r="F140" s="233" t="s">
        <v>4333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246</v>
      </c>
      <c r="AU140" s="18" t="s">
        <v>78</v>
      </c>
    </row>
    <row r="141" s="13" customFormat="1">
      <c r="A141" s="13"/>
      <c r="B141" s="234"/>
      <c r="C141" s="235"/>
      <c r="D141" s="227" t="s">
        <v>248</v>
      </c>
      <c r="E141" s="236" t="s">
        <v>19</v>
      </c>
      <c r="F141" s="237" t="s">
        <v>4334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248</v>
      </c>
      <c r="AU141" s="243" t="s">
        <v>78</v>
      </c>
      <c r="AV141" s="13" t="s">
        <v>76</v>
      </c>
      <c r="AW141" s="13" t="s">
        <v>32</v>
      </c>
      <c r="AX141" s="13" t="s">
        <v>69</v>
      </c>
      <c r="AY141" s="243" t="s">
        <v>238</v>
      </c>
    </row>
    <row r="142" s="13" customFormat="1">
      <c r="A142" s="13"/>
      <c r="B142" s="234"/>
      <c r="C142" s="235"/>
      <c r="D142" s="227" t="s">
        <v>248</v>
      </c>
      <c r="E142" s="236" t="s">
        <v>19</v>
      </c>
      <c r="F142" s="237" t="s">
        <v>4335</v>
      </c>
      <c r="G142" s="235"/>
      <c r="H142" s="236" t="s">
        <v>19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248</v>
      </c>
      <c r="AU142" s="243" t="s">
        <v>78</v>
      </c>
      <c r="AV142" s="13" t="s">
        <v>76</v>
      </c>
      <c r="AW142" s="13" t="s">
        <v>32</v>
      </c>
      <c r="AX142" s="13" t="s">
        <v>69</v>
      </c>
      <c r="AY142" s="243" t="s">
        <v>238</v>
      </c>
    </row>
    <row r="143" s="14" customFormat="1">
      <c r="A143" s="14"/>
      <c r="B143" s="244"/>
      <c r="C143" s="245"/>
      <c r="D143" s="227" t="s">
        <v>248</v>
      </c>
      <c r="E143" s="246" t="s">
        <v>19</v>
      </c>
      <c r="F143" s="247" t="s">
        <v>4336</v>
      </c>
      <c r="G143" s="245"/>
      <c r="H143" s="248">
        <v>5.125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248</v>
      </c>
      <c r="AU143" s="254" t="s">
        <v>78</v>
      </c>
      <c r="AV143" s="14" t="s">
        <v>78</v>
      </c>
      <c r="AW143" s="14" t="s">
        <v>32</v>
      </c>
      <c r="AX143" s="14" t="s">
        <v>69</v>
      </c>
      <c r="AY143" s="254" t="s">
        <v>238</v>
      </c>
    </row>
    <row r="144" s="15" customFormat="1">
      <c r="A144" s="15"/>
      <c r="B144" s="255"/>
      <c r="C144" s="256"/>
      <c r="D144" s="227" t="s">
        <v>248</v>
      </c>
      <c r="E144" s="257" t="s">
        <v>19</v>
      </c>
      <c r="F144" s="258" t="s">
        <v>253</v>
      </c>
      <c r="G144" s="256"/>
      <c r="H144" s="259">
        <v>5.125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248</v>
      </c>
      <c r="AU144" s="265" t="s">
        <v>78</v>
      </c>
      <c r="AV144" s="15" t="s">
        <v>244</v>
      </c>
      <c r="AW144" s="15" t="s">
        <v>32</v>
      </c>
      <c r="AX144" s="15" t="s">
        <v>76</v>
      </c>
      <c r="AY144" s="265" t="s">
        <v>238</v>
      </c>
    </row>
    <row r="145" s="2" customFormat="1" ht="16.5" customHeight="1">
      <c r="A145" s="39"/>
      <c r="B145" s="40"/>
      <c r="C145" s="214" t="s">
        <v>286</v>
      </c>
      <c r="D145" s="214" t="s">
        <v>240</v>
      </c>
      <c r="E145" s="215" t="s">
        <v>4337</v>
      </c>
      <c r="F145" s="216" t="s">
        <v>4338</v>
      </c>
      <c r="G145" s="217" t="s">
        <v>107</v>
      </c>
      <c r="H145" s="218">
        <v>10.125</v>
      </c>
      <c r="I145" s="219"/>
      <c r="J145" s="220">
        <f>ROUND(I145*H145,2)</f>
        <v>0</v>
      </c>
      <c r="K145" s="216" t="s">
        <v>243</v>
      </c>
      <c r="L145" s="45"/>
      <c r="M145" s="221" t="s">
        <v>19</v>
      </c>
      <c r="N145" s="222" t="s">
        <v>40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0.20499999999999999</v>
      </c>
      <c r="T145" s="224">
        <f>S145*H145</f>
        <v>2.0756250000000001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244</v>
      </c>
      <c r="AT145" s="225" t="s">
        <v>240</v>
      </c>
      <c r="AU145" s="225" t="s">
        <v>78</v>
      </c>
      <c r="AY145" s="18" t="s">
        <v>238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76</v>
      </c>
      <c r="BK145" s="226">
        <f>ROUND(I145*H145,2)</f>
        <v>0</v>
      </c>
      <c r="BL145" s="18" t="s">
        <v>244</v>
      </c>
      <c r="BM145" s="225" t="s">
        <v>289</v>
      </c>
    </row>
    <row r="146" s="2" customFormat="1">
      <c r="A146" s="39"/>
      <c r="B146" s="40"/>
      <c r="C146" s="41"/>
      <c r="D146" s="227" t="s">
        <v>245</v>
      </c>
      <c r="E146" s="41"/>
      <c r="F146" s="228" t="s">
        <v>4338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245</v>
      </c>
      <c r="AU146" s="18" t="s">
        <v>78</v>
      </c>
    </row>
    <row r="147" s="2" customFormat="1">
      <c r="A147" s="39"/>
      <c r="B147" s="40"/>
      <c r="C147" s="41"/>
      <c r="D147" s="232" t="s">
        <v>246</v>
      </c>
      <c r="E147" s="41"/>
      <c r="F147" s="233" t="s">
        <v>4339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246</v>
      </c>
      <c r="AU147" s="18" t="s">
        <v>78</v>
      </c>
    </row>
    <row r="148" s="13" customFormat="1">
      <c r="A148" s="13"/>
      <c r="B148" s="234"/>
      <c r="C148" s="235"/>
      <c r="D148" s="227" t="s">
        <v>248</v>
      </c>
      <c r="E148" s="236" t="s">
        <v>19</v>
      </c>
      <c r="F148" s="237" t="s">
        <v>4314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248</v>
      </c>
      <c r="AU148" s="243" t="s">
        <v>78</v>
      </c>
      <c r="AV148" s="13" t="s">
        <v>76</v>
      </c>
      <c r="AW148" s="13" t="s">
        <v>32</v>
      </c>
      <c r="AX148" s="13" t="s">
        <v>69</v>
      </c>
      <c r="AY148" s="243" t="s">
        <v>238</v>
      </c>
    </row>
    <row r="149" s="13" customFormat="1">
      <c r="A149" s="13"/>
      <c r="B149" s="234"/>
      <c r="C149" s="235"/>
      <c r="D149" s="227" t="s">
        <v>248</v>
      </c>
      <c r="E149" s="236" t="s">
        <v>19</v>
      </c>
      <c r="F149" s="237" t="s">
        <v>4340</v>
      </c>
      <c r="G149" s="235"/>
      <c r="H149" s="236" t="s">
        <v>19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248</v>
      </c>
      <c r="AU149" s="243" t="s">
        <v>78</v>
      </c>
      <c r="AV149" s="13" t="s">
        <v>76</v>
      </c>
      <c r="AW149" s="13" t="s">
        <v>32</v>
      </c>
      <c r="AX149" s="13" t="s">
        <v>69</v>
      </c>
      <c r="AY149" s="243" t="s">
        <v>238</v>
      </c>
    </row>
    <row r="150" s="14" customFormat="1">
      <c r="A150" s="14"/>
      <c r="B150" s="244"/>
      <c r="C150" s="245"/>
      <c r="D150" s="227" t="s">
        <v>248</v>
      </c>
      <c r="E150" s="246" t="s">
        <v>19</v>
      </c>
      <c r="F150" s="247" t="s">
        <v>4341</v>
      </c>
      <c r="G150" s="245"/>
      <c r="H150" s="248">
        <v>10.125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248</v>
      </c>
      <c r="AU150" s="254" t="s">
        <v>78</v>
      </c>
      <c r="AV150" s="14" t="s">
        <v>78</v>
      </c>
      <c r="AW150" s="14" t="s">
        <v>32</v>
      </c>
      <c r="AX150" s="14" t="s">
        <v>69</v>
      </c>
      <c r="AY150" s="254" t="s">
        <v>238</v>
      </c>
    </row>
    <row r="151" s="15" customFormat="1">
      <c r="A151" s="15"/>
      <c r="B151" s="255"/>
      <c r="C151" s="256"/>
      <c r="D151" s="227" t="s">
        <v>248</v>
      </c>
      <c r="E151" s="257" t="s">
        <v>19</v>
      </c>
      <c r="F151" s="258" t="s">
        <v>253</v>
      </c>
      <c r="G151" s="256"/>
      <c r="H151" s="259">
        <v>10.125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248</v>
      </c>
      <c r="AU151" s="265" t="s">
        <v>78</v>
      </c>
      <c r="AV151" s="15" t="s">
        <v>244</v>
      </c>
      <c r="AW151" s="15" t="s">
        <v>32</v>
      </c>
      <c r="AX151" s="15" t="s">
        <v>76</v>
      </c>
      <c r="AY151" s="265" t="s">
        <v>238</v>
      </c>
    </row>
    <row r="152" s="2" customFormat="1" ht="16.5" customHeight="1">
      <c r="A152" s="39"/>
      <c r="B152" s="40"/>
      <c r="C152" s="214" t="s">
        <v>267</v>
      </c>
      <c r="D152" s="214" t="s">
        <v>240</v>
      </c>
      <c r="E152" s="215" t="s">
        <v>4342</v>
      </c>
      <c r="F152" s="216" t="s">
        <v>4343</v>
      </c>
      <c r="G152" s="217" t="s">
        <v>107</v>
      </c>
      <c r="H152" s="218">
        <v>25.405000000000001</v>
      </c>
      <c r="I152" s="219"/>
      <c r="J152" s="220">
        <f>ROUND(I152*H152,2)</f>
        <v>0</v>
      </c>
      <c r="K152" s="216" t="s">
        <v>243</v>
      </c>
      <c r="L152" s="45"/>
      <c r="M152" s="221" t="s">
        <v>19</v>
      </c>
      <c r="N152" s="222" t="s">
        <v>40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0.040000000000000001</v>
      </c>
      <c r="T152" s="224">
        <f>S152*H152</f>
        <v>1.0162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244</v>
      </c>
      <c r="AT152" s="225" t="s">
        <v>240</v>
      </c>
      <c r="AU152" s="225" t="s">
        <v>78</v>
      </c>
      <c r="AY152" s="18" t="s">
        <v>238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76</v>
      </c>
      <c r="BK152" s="226">
        <f>ROUND(I152*H152,2)</f>
        <v>0</v>
      </c>
      <c r="BL152" s="18" t="s">
        <v>244</v>
      </c>
      <c r="BM152" s="225" t="s">
        <v>295</v>
      </c>
    </row>
    <row r="153" s="2" customFormat="1">
      <c r="A153" s="39"/>
      <c r="B153" s="40"/>
      <c r="C153" s="41"/>
      <c r="D153" s="227" t="s">
        <v>245</v>
      </c>
      <c r="E153" s="41"/>
      <c r="F153" s="228" t="s">
        <v>4343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245</v>
      </c>
      <c r="AU153" s="18" t="s">
        <v>78</v>
      </c>
    </row>
    <row r="154" s="2" customFormat="1">
      <c r="A154" s="39"/>
      <c r="B154" s="40"/>
      <c r="C154" s="41"/>
      <c r="D154" s="232" t="s">
        <v>246</v>
      </c>
      <c r="E154" s="41"/>
      <c r="F154" s="233" t="s">
        <v>4344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246</v>
      </c>
      <c r="AU154" s="18" t="s">
        <v>78</v>
      </c>
    </row>
    <row r="155" s="13" customFormat="1">
      <c r="A155" s="13"/>
      <c r="B155" s="234"/>
      <c r="C155" s="235"/>
      <c r="D155" s="227" t="s">
        <v>248</v>
      </c>
      <c r="E155" s="236" t="s">
        <v>19</v>
      </c>
      <c r="F155" s="237" t="s">
        <v>4314</v>
      </c>
      <c r="G155" s="235"/>
      <c r="H155" s="236" t="s">
        <v>19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248</v>
      </c>
      <c r="AU155" s="243" t="s">
        <v>78</v>
      </c>
      <c r="AV155" s="13" t="s">
        <v>76</v>
      </c>
      <c r="AW155" s="13" t="s">
        <v>32</v>
      </c>
      <c r="AX155" s="13" t="s">
        <v>69</v>
      </c>
      <c r="AY155" s="243" t="s">
        <v>238</v>
      </c>
    </row>
    <row r="156" s="13" customFormat="1">
      <c r="A156" s="13"/>
      <c r="B156" s="234"/>
      <c r="C156" s="235"/>
      <c r="D156" s="227" t="s">
        <v>248</v>
      </c>
      <c r="E156" s="236" t="s">
        <v>19</v>
      </c>
      <c r="F156" s="237" t="s">
        <v>4319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248</v>
      </c>
      <c r="AU156" s="243" t="s">
        <v>78</v>
      </c>
      <c r="AV156" s="13" t="s">
        <v>76</v>
      </c>
      <c r="AW156" s="13" t="s">
        <v>32</v>
      </c>
      <c r="AX156" s="13" t="s">
        <v>69</v>
      </c>
      <c r="AY156" s="243" t="s">
        <v>238</v>
      </c>
    </row>
    <row r="157" s="14" customFormat="1">
      <c r="A157" s="14"/>
      <c r="B157" s="244"/>
      <c r="C157" s="245"/>
      <c r="D157" s="227" t="s">
        <v>248</v>
      </c>
      <c r="E157" s="246" t="s">
        <v>19</v>
      </c>
      <c r="F157" s="247" t="s">
        <v>4341</v>
      </c>
      <c r="G157" s="245"/>
      <c r="H157" s="248">
        <v>10.125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248</v>
      </c>
      <c r="AU157" s="254" t="s">
        <v>78</v>
      </c>
      <c r="AV157" s="14" t="s">
        <v>78</v>
      </c>
      <c r="AW157" s="14" t="s">
        <v>32</v>
      </c>
      <c r="AX157" s="14" t="s">
        <v>69</v>
      </c>
      <c r="AY157" s="254" t="s">
        <v>238</v>
      </c>
    </row>
    <row r="158" s="13" customFormat="1">
      <c r="A158" s="13"/>
      <c r="B158" s="234"/>
      <c r="C158" s="235"/>
      <c r="D158" s="227" t="s">
        <v>248</v>
      </c>
      <c r="E158" s="236" t="s">
        <v>19</v>
      </c>
      <c r="F158" s="237" t="s">
        <v>4315</v>
      </c>
      <c r="G158" s="235"/>
      <c r="H158" s="236" t="s">
        <v>19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248</v>
      </c>
      <c r="AU158" s="243" t="s">
        <v>78</v>
      </c>
      <c r="AV158" s="13" t="s">
        <v>76</v>
      </c>
      <c r="AW158" s="13" t="s">
        <v>32</v>
      </c>
      <c r="AX158" s="13" t="s">
        <v>69</v>
      </c>
      <c r="AY158" s="243" t="s">
        <v>238</v>
      </c>
    </row>
    <row r="159" s="14" customFormat="1">
      <c r="A159" s="14"/>
      <c r="B159" s="244"/>
      <c r="C159" s="245"/>
      <c r="D159" s="227" t="s">
        <v>248</v>
      </c>
      <c r="E159" s="246" t="s">
        <v>19</v>
      </c>
      <c r="F159" s="247" t="s">
        <v>4345</v>
      </c>
      <c r="G159" s="245"/>
      <c r="H159" s="248">
        <v>15.279999999999999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248</v>
      </c>
      <c r="AU159" s="254" t="s">
        <v>78</v>
      </c>
      <c r="AV159" s="14" t="s">
        <v>78</v>
      </c>
      <c r="AW159" s="14" t="s">
        <v>32</v>
      </c>
      <c r="AX159" s="14" t="s">
        <v>69</v>
      </c>
      <c r="AY159" s="254" t="s">
        <v>238</v>
      </c>
    </row>
    <row r="160" s="15" customFormat="1">
      <c r="A160" s="15"/>
      <c r="B160" s="255"/>
      <c r="C160" s="256"/>
      <c r="D160" s="227" t="s">
        <v>248</v>
      </c>
      <c r="E160" s="257" t="s">
        <v>19</v>
      </c>
      <c r="F160" s="258" t="s">
        <v>253</v>
      </c>
      <c r="G160" s="256"/>
      <c r="H160" s="259">
        <v>25.405000000000001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248</v>
      </c>
      <c r="AU160" s="265" t="s">
        <v>78</v>
      </c>
      <c r="AV160" s="15" t="s">
        <v>244</v>
      </c>
      <c r="AW160" s="15" t="s">
        <v>32</v>
      </c>
      <c r="AX160" s="15" t="s">
        <v>76</v>
      </c>
      <c r="AY160" s="265" t="s">
        <v>238</v>
      </c>
    </row>
    <row r="161" s="2" customFormat="1" ht="24.15" customHeight="1">
      <c r="A161" s="39"/>
      <c r="B161" s="40"/>
      <c r="C161" s="214" t="s">
        <v>299</v>
      </c>
      <c r="D161" s="214" t="s">
        <v>240</v>
      </c>
      <c r="E161" s="215" t="s">
        <v>4346</v>
      </c>
      <c r="F161" s="216" t="s">
        <v>4347</v>
      </c>
      <c r="G161" s="217" t="s">
        <v>4219</v>
      </c>
      <c r="H161" s="218">
        <v>60</v>
      </c>
      <c r="I161" s="219"/>
      <c r="J161" s="220">
        <f>ROUND(I161*H161,2)</f>
        <v>0</v>
      </c>
      <c r="K161" s="216" t="s">
        <v>243</v>
      </c>
      <c r="L161" s="45"/>
      <c r="M161" s="221" t="s">
        <v>19</v>
      </c>
      <c r="N161" s="222" t="s">
        <v>40</v>
      </c>
      <c r="O161" s="85"/>
      <c r="P161" s="223">
        <f>O161*H161</f>
        <v>0</v>
      </c>
      <c r="Q161" s="223">
        <v>3.2634E-05</v>
      </c>
      <c r="R161" s="223">
        <f>Q161*H161</f>
        <v>0.0019580399999999999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244</v>
      </c>
      <c r="AT161" s="225" t="s">
        <v>240</v>
      </c>
      <c r="AU161" s="225" t="s">
        <v>78</v>
      </c>
      <c r="AY161" s="18" t="s">
        <v>238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76</v>
      </c>
      <c r="BK161" s="226">
        <f>ROUND(I161*H161,2)</f>
        <v>0</v>
      </c>
      <c r="BL161" s="18" t="s">
        <v>244</v>
      </c>
      <c r="BM161" s="225" t="s">
        <v>302</v>
      </c>
    </row>
    <row r="162" s="2" customFormat="1">
      <c r="A162" s="39"/>
      <c r="B162" s="40"/>
      <c r="C162" s="41"/>
      <c r="D162" s="227" t="s">
        <v>245</v>
      </c>
      <c r="E162" s="41"/>
      <c r="F162" s="228" t="s">
        <v>4347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245</v>
      </c>
      <c r="AU162" s="18" t="s">
        <v>78</v>
      </c>
    </row>
    <row r="163" s="2" customFormat="1">
      <c r="A163" s="39"/>
      <c r="B163" s="40"/>
      <c r="C163" s="41"/>
      <c r="D163" s="232" t="s">
        <v>246</v>
      </c>
      <c r="E163" s="41"/>
      <c r="F163" s="233" t="s">
        <v>4348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246</v>
      </c>
      <c r="AU163" s="18" t="s">
        <v>78</v>
      </c>
    </row>
    <row r="164" s="13" customFormat="1">
      <c r="A164" s="13"/>
      <c r="B164" s="234"/>
      <c r="C164" s="235"/>
      <c r="D164" s="227" t="s">
        <v>248</v>
      </c>
      <c r="E164" s="236" t="s">
        <v>19</v>
      </c>
      <c r="F164" s="237" t="s">
        <v>4349</v>
      </c>
      <c r="G164" s="235"/>
      <c r="H164" s="236" t="s">
        <v>19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248</v>
      </c>
      <c r="AU164" s="243" t="s">
        <v>78</v>
      </c>
      <c r="AV164" s="13" t="s">
        <v>76</v>
      </c>
      <c r="AW164" s="13" t="s">
        <v>32</v>
      </c>
      <c r="AX164" s="13" t="s">
        <v>69</v>
      </c>
      <c r="AY164" s="243" t="s">
        <v>238</v>
      </c>
    </row>
    <row r="165" s="13" customFormat="1">
      <c r="A165" s="13"/>
      <c r="B165" s="234"/>
      <c r="C165" s="235"/>
      <c r="D165" s="227" t="s">
        <v>248</v>
      </c>
      <c r="E165" s="236" t="s">
        <v>19</v>
      </c>
      <c r="F165" s="237" t="s">
        <v>4350</v>
      </c>
      <c r="G165" s="235"/>
      <c r="H165" s="236" t="s">
        <v>19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248</v>
      </c>
      <c r="AU165" s="243" t="s">
        <v>78</v>
      </c>
      <c r="AV165" s="13" t="s">
        <v>76</v>
      </c>
      <c r="AW165" s="13" t="s">
        <v>32</v>
      </c>
      <c r="AX165" s="13" t="s">
        <v>69</v>
      </c>
      <c r="AY165" s="243" t="s">
        <v>238</v>
      </c>
    </row>
    <row r="166" s="14" customFormat="1">
      <c r="A166" s="14"/>
      <c r="B166" s="244"/>
      <c r="C166" s="245"/>
      <c r="D166" s="227" t="s">
        <v>248</v>
      </c>
      <c r="E166" s="246" t="s">
        <v>19</v>
      </c>
      <c r="F166" s="247" t="s">
        <v>4351</v>
      </c>
      <c r="G166" s="245"/>
      <c r="H166" s="248">
        <v>60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248</v>
      </c>
      <c r="AU166" s="254" t="s">
        <v>78</v>
      </c>
      <c r="AV166" s="14" t="s">
        <v>78</v>
      </c>
      <c r="AW166" s="14" t="s">
        <v>32</v>
      </c>
      <c r="AX166" s="14" t="s">
        <v>69</v>
      </c>
      <c r="AY166" s="254" t="s">
        <v>238</v>
      </c>
    </row>
    <row r="167" s="15" customFormat="1">
      <c r="A167" s="15"/>
      <c r="B167" s="255"/>
      <c r="C167" s="256"/>
      <c r="D167" s="227" t="s">
        <v>248</v>
      </c>
      <c r="E167" s="257" t="s">
        <v>19</v>
      </c>
      <c r="F167" s="258" t="s">
        <v>253</v>
      </c>
      <c r="G167" s="256"/>
      <c r="H167" s="259">
        <v>60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248</v>
      </c>
      <c r="AU167" s="265" t="s">
        <v>78</v>
      </c>
      <c r="AV167" s="15" t="s">
        <v>244</v>
      </c>
      <c r="AW167" s="15" t="s">
        <v>32</v>
      </c>
      <c r="AX167" s="15" t="s">
        <v>76</v>
      </c>
      <c r="AY167" s="265" t="s">
        <v>238</v>
      </c>
    </row>
    <row r="168" s="2" customFormat="1" ht="24.15" customHeight="1">
      <c r="A168" s="39"/>
      <c r="B168" s="40"/>
      <c r="C168" s="214" t="s">
        <v>276</v>
      </c>
      <c r="D168" s="214" t="s">
        <v>240</v>
      </c>
      <c r="E168" s="215" t="s">
        <v>4352</v>
      </c>
      <c r="F168" s="216" t="s">
        <v>4353</v>
      </c>
      <c r="G168" s="217" t="s">
        <v>1176</v>
      </c>
      <c r="H168" s="218">
        <v>30</v>
      </c>
      <c r="I168" s="219"/>
      <c r="J168" s="220">
        <f>ROUND(I168*H168,2)</f>
        <v>0</v>
      </c>
      <c r="K168" s="216" t="s">
        <v>243</v>
      </c>
      <c r="L168" s="45"/>
      <c r="M168" s="221" t="s">
        <v>19</v>
      </c>
      <c r="N168" s="222" t="s">
        <v>40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244</v>
      </c>
      <c r="AT168" s="225" t="s">
        <v>240</v>
      </c>
      <c r="AU168" s="225" t="s">
        <v>78</v>
      </c>
      <c r="AY168" s="18" t="s">
        <v>238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76</v>
      </c>
      <c r="BK168" s="226">
        <f>ROUND(I168*H168,2)</f>
        <v>0</v>
      </c>
      <c r="BL168" s="18" t="s">
        <v>244</v>
      </c>
      <c r="BM168" s="225" t="s">
        <v>309</v>
      </c>
    </row>
    <row r="169" s="2" customFormat="1">
      <c r="A169" s="39"/>
      <c r="B169" s="40"/>
      <c r="C169" s="41"/>
      <c r="D169" s="227" t="s">
        <v>245</v>
      </c>
      <c r="E169" s="41"/>
      <c r="F169" s="228" t="s">
        <v>4353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245</v>
      </c>
      <c r="AU169" s="18" t="s">
        <v>78</v>
      </c>
    </row>
    <row r="170" s="2" customFormat="1">
      <c r="A170" s="39"/>
      <c r="B170" s="40"/>
      <c r="C170" s="41"/>
      <c r="D170" s="232" t="s">
        <v>246</v>
      </c>
      <c r="E170" s="41"/>
      <c r="F170" s="233" t="s">
        <v>4354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246</v>
      </c>
      <c r="AU170" s="18" t="s">
        <v>78</v>
      </c>
    </row>
    <row r="171" s="2" customFormat="1" ht="24.15" customHeight="1">
      <c r="A171" s="39"/>
      <c r="B171" s="40"/>
      <c r="C171" s="214" t="s">
        <v>316</v>
      </c>
      <c r="D171" s="214" t="s">
        <v>240</v>
      </c>
      <c r="E171" s="215" t="s">
        <v>4355</v>
      </c>
      <c r="F171" s="216" t="s">
        <v>4356</v>
      </c>
      <c r="G171" s="217" t="s">
        <v>107</v>
      </c>
      <c r="H171" s="218">
        <v>19.300000000000001</v>
      </c>
      <c r="I171" s="219"/>
      <c r="J171" s="220">
        <f>ROUND(I171*H171,2)</f>
        <v>0</v>
      </c>
      <c r="K171" s="216" t="s">
        <v>243</v>
      </c>
      <c r="L171" s="45"/>
      <c r="M171" s="221" t="s">
        <v>19</v>
      </c>
      <c r="N171" s="222" t="s">
        <v>40</v>
      </c>
      <c r="O171" s="85"/>
      <c r="P171" s="223">
        <f>O171*H171</f>
        <v>0</v>
      </c>
      <c r="Q171" s="223">
        <v>0.00025000000000000001</v>
      </c>
      <c r="R171" s="223">
        <f>Q171*H171</f>
        <v>0.0048250000000000003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244</v>
      </c>
      <c r="AT171" s="225" t="s">
        <v>240</v>
      </c>
      <c r="AU171" s="225" t="s">
        <v>78</v>
      </c>
      <c r="AY171" s="18" t="s">
        <v>238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76</v>
      </c>
      <c r="BK171" s="226">
        <f>ROUND(I171*H171,2)</f>
        <v>0</v>
      </c>
      <c r="BL171" s="18" t="s">
        <v>244</v>
      </c>
      <c r="BM171" s="225" t="s">
        <v>330</v>
      </c>
    </row>
    <row r="172" s="2" customFormat="1">
      <c r="A172" s="39"/>
      <c r="B172" s="40"/>
      <c r="C172" s="41"/>
      <c r="D172" s="227" t="s">
        <v>245</v>
      </c>
      <c r="E172" s="41"/>
      <c r="F172" s="228" t="s">
        <v>4356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245</v>
      </c>
      <c r="AU172" s="18" t="s">
        <v>78</v>
      </c>
    </row>
    <row r="173" s="2" customFormat="1">
      <c r="A173" s="39"/>
      <c r="B173" s="40"/>
      <c r="C173" s="41"/>
      <c r="D173" s="232" t="s">
        <v>246</v>
      </c>
      <c r="E173" s="41"/>
      <c r="F173" s="233" t="s">
        <v>4357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246</v>
      </c>
      <c r="AU173" s="18" t="s">
        <v>78</v>
      </c>
    </row>
    <row r="174" s="13" customFormat="1">
      <c r="A174" s="13"/>
      <c r="B174" s="234"/>
      <c r="C174" s="235"/>
      <c r="D174" s="227" t="s">
        <v>248</v>
      </c>
      <c r="E174" s="236" t="s">
        <v>19</v>
      </c>
      <c r="F174" s="237" t="s">
        <v>4349</v>
      </c>
      <c r="G174" s="235"/>
      <c r="H174" s="236" t="s">
        <v>19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248</v>
      </c>
      <c r="AU174" s="243" t="s">
        <v>78</v>
      </c>
      <c r="AV174" s="13" t="s">
        <v>76</v>
      </c>
      <c r="AW174" s="13" t="s">
        <v>32</v>
      </c>
      <c r="AX174" s="13" t="s">
        <v>69</v>
      </c>
      <c r="AY174" s="243" t="s">
        <v>238</v>
      </c>
    </row>
    <row r="175" s="13" customFormat="1">
      <c r="A175" s="13"/>
      <c r="B175" s="234"/>
      <c r="C175" s="235"/>
      <c r="D175" s="227" t="s">
        <v>248</v>
      </c>
      <c r="E175" s="236" t="s">
        <v>19</v>
      </c>
      <c r="F175" s="237" t="s">
        <v>4358</v>
      </c>
      <c r="G175" s="235"/>
      <c r="H175" s="236" t="s">
        <v>19</v>
      </c>
      <c r="I175" s="238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248</v>
      </c>
      <c r="AU175" s="243" t="s">
        <v>78</v>
      </c>
      <c r="AV175" s="13" t="s">
        <v>76</v>
      </c>
      <c r="AW175" s="13" t="s">
        <v>32</v>
      </c>
      <c r="AX175" s="13" t="s">
        <v>69</v>
      </c>
      <c r="AY175" s="243" t="s">
        <v>238</v>
      </c>
    </row>
    <row r="176" s="14" customFormat="1">
      <c r="A176" s="14"/>
      <c r="B176" s="244"/>
      <c r="C176" s="245"/>
      <c r="D176" s="227" t="s">
        <v>248</v>
      </c>
      <c r="E176" s="246" t="s">
        <v>19</v>
      </c>
      <c r="F176" s="247" t="s">
        <v>4359</v>
      </c>
      <c r="G176" s="245"/>
      <c r="H176" s="248">
        <v>19.300000000000001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248</v>
      </c>
      <c r="AU176" s="254" t="s">
        <v>78</v>
      </c>
      <c r="AV176" s="14" t="s">
        <v>78</v>
      </c>
      <c r="AW176" s="14" t="s">
        <v>32</v>
      </c>
      <c r="AX176" s="14" t="s">
        <v>69</v>
      </c>
      <c r="AY176" s="254" t="s">
        <v>238</v>
      </c>
    </row>
    <row r="177" s="15" customFormat="1">
      <c r="A177" s="15"/>
      <c r="B177" s="255"/>
      <c r="C177" s="256"/>
      <c r="D177" s="227" t="s">
        <v>248</v>
      </c>
      <c r="E177" s="257" t="s">
        <v>19</v>
      </c>
      <c r="F177" s="258" t="s">
        <v>253</v>
      </c>
      <c r="G177" s="256"/>
      <c r="H177" s="259">
        <v>19.300000000000001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248</v>
      </c>
      <c r="AU177" s="265" t="s">
        <v>78</v>
      </c>
      <c r="AV177" s="15" t="s">
        <v>244</v>
      </c>
      <c r="AW177" s="15" t="s">
        <v>32</v>
      </c>
      <c r="AX177" s="15" t="s">
        <v>76</v>
      </c>
      <c r="AY177" s="265" t="s">
        <v>238</v>
      </c>
    </row>
    <row r="178" s="2" customFormat="1" ht="24.15" customHeight="1">
      <c r="A178" s="39"/>
      <c r="B178" s="40"/>
      <c r="C178" s="214" t="s">
        <v>184</v>
      </c>
      <c r="D178" s="214" t="s">
        <v>240</v>
      </c>
      <c r="E178" s="215" t="s">
        <v>4360</v>
      </c>
      <c r="F178" s="216" t="s">
        <v>4361</v>
      </c>
      <c r="G178" s="217" t="s">
        <v>107</v>
      </c>
      <c r="H178" s="218">
        <v>19.300000000000001</v>
      </c>
      <c r="I178" s="219"/>
      <c r="J178" s="220">
        <f>ROUND(I178*H178,2)</f>
        <v>0</v>
      </c>
      <c r="K178" s="216" t="s">
        <v>243</v>
      </c>
      <c r="L178" s="45"/>
      <c r="M178" s="221" t="s">
        <v>19</v>
      </c>
      <c r="N178" s="222" t="s">
        <v>40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244</v>
      </c>
      <c r="AT178" s="225" t="s">
        <v>240</v>
      </c>
      <c r="AU178" s="225" t="s">
        <v>78</v>
      </c>
      <c r="AY178" s="18" t="s">
        <v>238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76</v>
      </c>
      <c r="BK178" s="226">
        <f>ROUND(I178*H178,2)</f>
        <v>0</v>
      </c>
      <c r="BL178" s="18" t="s">
        <v>244</v>
      </c>
      <c r="BM178" s="225" t="s">
        <v>339</v>
      </c>
    </row>
    <row r="179" s="2" customFormat="1">
      <c r="A179" s="39"/>
      <c r="B179" s="40"/>
      <c r="C179" s="41"/>
      <c r="D179" s="227" t="s">
        <v>245</v>
      </c>
      <c r="E179" s="41"/>
      <c r="F179" s="228" t="s">
        <v>4361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245</v>
      </c>
      <c r="AU179" s="18" t="s">
        <v>78</v>
      </c>
    </row>
    <row r="180" s="2" customFormat="1">
      <c r="A180" s="39"/>
      <c r="B180" s="40"/>
      <c r="C180" s="41"/>
      <c r="D180" s="232" t="s">
        <v>246</v>
      </c>
      <c r="E180" s="41"/>
      <c r="F180" s="233" t="s">
        <v>4362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246</v>
      </c>
      <c r="AU180" s="18" t="s">
        <v>78</v>
      </c>
    </row>
    <row r="181" s="13" customFormat="1">
      <c r="A181" s="13"/>
      <c r="B181" s="234"/>
      <c r="C181" s="235"/>
      <c r="D181" s="227" t="s">
        <v>248</v>
      </c>
      <c r="E181" s="236" t="s">
        <v>19</v>
      </c>
      <c r="F181" s="237" t="s">
        <v>4363</v>
      </c>
      <c r="G181" s="235"/>
      <c r="H181" s="236" t="s">
        <v>19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248</v>
      </c>
      <c r="AU181" s="243" t="s">
        <v>78</v>
      </c>
      <c r="AV181" s="13" t="s">
        <v>76</v>
      </c>
      <c r="AW181" s="13" t="s">
        <v>32</v>
      </c>
      <c r="AX181" s="13" t="s">
        <v>69</v>
      </c>
      <c r="AY181" s="243" t="s">
        <v>238</v>
      </c>
    </row>
    <row r="182" s="14" customFormat="1">
      <c r="A182" s="14"/>
      <c r="B182" s="244"/>
      <c r="C182" s="245"/>
      <c r="D182" s="227" t="s">
        <v>248</v>
      </c>
      <c r="E182" s="246" t="s">
        <v>19</v>
      </c>
      <c r="F182" s="247" t="s">
        <v>4364</v>
      </c>
      <c r="G182" s="245"/>
      <c r="H182" s="248">
        <v>19.300000000000001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248</v>
      </c>
      <c r="AU182" s="254" t="s">
        <v>78</v>
      </c>
      <c r="AV182" s="14" t="s">
        <v>78</v>
      </c>
      <c r="AW182" s="14" t="s">
        <v>32</v>
      </c>
      <c r="AX182" s="14" t="s">
        <v>69</v>
      </c>
      <c r="AY182" s="254" t="s">
        <v>238</v>
      </c>
    </row>
    <row r="183" s="15" customFormat="1">
      <c r="A183" s="15"/>
      <c r="B183" s="255"/>
      <c r="C183" s="256"/>
      <c r="D183" s="227" t="s">
        <v>248</v>
      </c>
      <c r="E183" s="257" t="s">
        <v>19</v>
      </c>
      <c r="F183" s="258" t="s">
        <v>253</v>
      </c>
      <c r="G183" s="256"/>
      <c r="H183" s="259">
        <v>19.300000000000001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248</v>
      </c>
      <c r="AU183" s="265" t="s">
        <v>78</v>
      </c>
      <c r="AV183" s="15" t="s">
        <v>244</v>
      </c>
      <c r="AW183" s="15" t="s">
        <v>32</v>
      </c>
      <c r="AX183" s="15" t="s">
        <v>76</v>
      </c>
      <c r="AY183" s="265" t="s">
        <v>238</v>
      </c>
    </row>
    <row r="184" s="2" customFormat="1" ht="33" customHeight="1">
      <c r="A184" s="39"/>
      <c r="B184" s="40"/>
      <c r="C184" s="214" t="s">
        <v>336</v>
      </c>
      <c r="D184" s="214" t="s">
        <v>240</v>
      </c>
      <c r="E184" s="215" t="s">
        <v>4365</v>
      </c>
      <c r="F184" s="216" t="s">
        <v>4366</v>
      </c>
      <c r="G184" s="217" t="s">
        <v>107</v>
      </c>
      <c r="H184" s="218">
        <v>21</v>
      </c>
      <c r="I184" s="219"/>
      <c r="J184" s="220">
        <f>ROUND(I184*H184,2)</f>
        <v>0</v>
      </c>
      <c r="K184" s="216" t="s">
        <v>243</v>
      </c>
      <c r="L184" s="45"/>
      <c r="M184" s="221" t="s">
        <v>19</v>
      </c>
      <c r="N184" s="222" t="s">
        <v>40</v>
      </c>
      <c r="O184" s="85"/>
      <c r="P184" s="223">
        <f>O184*H184</f>
        <v>0</v>
      </c>
      <c r="Q184" s="223">
        <v>0.00030074000000000002</v>
      </c>
      <c r="R184" s="223">
        <f>Q184*H184</f>
        <v>0.0063155400000000006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244</v>
      </c>
      <c r="AT184" s="225" t="s">
        <v>240</v>
      </c>
      <c r="AU184" s="225" t="s">
        <v>78</v>
      </c>
      <c r="AY184" s="18" t="s">
        <v>238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76</v>
      </c>
      <c r="BK184" s="226">
        <f>ROUND(I184*H184,2)</f>
        <v>0</v>
      </c>
      <c r="BL184" s="18" t="s">
        <v>244</v>
      </c>
      <c r="BM184" s="225" t="s">
        <v>351</v>
      </c>
    </row>
    <row r="185" s="2" customFormat="1">
      <c r="A185" s="39"/>
      <c r="B185" s="40"/>
      <c r="C185" s="41"/>
      <c r="D185" s="227" t="s">
        <v>245</v>
      </c>
      <c r="E185" s="41"/>
      <c r="F185" s="228" t="s">
        <v>4366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245</v>
      </c>
      <c r="AU185" s="18" t="s">
        <v>78</v>
      </c>
    </row>
    <row r="186" s="2" customFormat="1">
      <c r="A186" s="39"/>
      <c r="B186" s="40"/>
      <c r="C186" s="41"/>
      <c r="D186" s="232" t="s">
        <v>246</v>
      </c>
      <c r="E186" s="41"/>
      <c r="F186" s="233" t="s">
        <v>4367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246</v>
      </c>
      <c r="AU186" s="18" t="s">
        <v>78</v>
      </c>
    </row>
    <row r="187" s="13" customFormat="1">
      <c r="A187" s="13"/>
      <c r="B187" s="234"/>
      <c r="C187" s="235"/>
      <c r="D187" s="227" t="s">
        <v>248</v>
      </c>
      <c r="E187" s="236" t="s">
        <v>19</v>
      </c>
      <c r="F187" s="237" t="s">
        <v>4349</v>
      </c>
      <c r="G187" s="235"/>
      <c r="H187" s="236" t="s">
        <v>19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248</v>
      </c>
      <c r="AU187" s="243" t="s">
        <v>78</v>
      </c>
      <c r="AV187" s="13" t="s">
        <v>76</v>
      </c>
      <c r="AW187" s="13" t="s">
        <v>32</v>
      </c>
      <c r="AX187" s="13" t="s">
        <v>69</v>
      </c>
      <c r="AY187" s="243" t="s">
        <v>238</v>
      </c>
    </row>
    <row r="188" s="13" customFormat="1">
      <c r="A188" s="13"/>
      <c r="B188" s="234"/>
      <c r="C188" s="235"/>
      <c r="D188" s="227" t="s">
        <v>248</v>
      </c>
      <c r="E188" s="236" t="s">
        <v>19</v>
      </c>
      <c r="F188" s="237" t="s">
        <v>4368</v>
      </c>
      <c r="G188" s="235"/>
      <c r="H188" s="236" t="s">
        <v>19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248</v>
      </c>
      <c r="AU188" s="243" t="s">
        <v>78</v>
      </c>
      <c r="AV188" s="13" t="s">
        <v>76</v>
      </c>
      <c r="AW188" s="13" t="s">
        <v>32</v>
      </c>
      <c r="AX188" s="13" t="s">
        <v>69</v>
      </c>
      <c r="AY188" s="243" t="s">
        <v>238</v>
      </c>
    </row>
    <row r="189" s="14" customFormat="1">
      <c r="A189" s="14"/>
      <c r="B189" s="244"/>
      <c r="C189" s="245"/>
      <c r="D189" s="227" t="s">
        <v>248</v>
      </c>
      <c r="E189" s="246" t="s">
        <v>19</v>
      </c>
      <c r="F189" s="247" t="s">
        <v>4369</v>
      </c>
      <c r="G189" s="245"/>
      <c r="H189" s="248">
        <v>21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248</v>
      </c>
      <c r="AU189" s="254" t="s">
        <v>78</v>
      </c>
      <c r="AV189" s="14" t="s">
        <v>78</v>
      </c>
      <c r="AW189" s="14" t="s">
        <v>32</v>
      </c>
      <c r="AX189" s="14" t="s">
        <v>69</v>
      </c>
      <c r="AY189" s="254" t="s">
        <v>238</v>
      </c>
    </row>
    <row r="190" s="15" customFormat="1">
      <c r="A190" s="15"/>
      <c r="B190" s="255"/>
      <c r="C190" s="256"/>
      <c r="D190" s="227" t="s">
        <v>248</v>
      </c>
      <c r="E190" s="257" t="s">
        <v>19</v>
      </c>
      <c r="F190" s="258" t="s">
        <v>253</v>
      </c>
      <c r="G190" s="256"/>
      <c r="H190" s="259">
        <v>21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248</v>
      </c>
      <c r="AU190" s="265" t="s">
        <v>78</v>
      </c>
      <c r="AV190" s="15" t="s">
        <v>244</v>
      </c>
      <c r="AW190" s="15" t="s">
        <v>32</v>
      </c>
      <c r="AX190" s="15" t="s">
        <v>76</v>
      </c>
      <c r="AY190" s="265" t="s">
        <v>238</v>
      </c>
    </row>
    <row r="191" s="2" customFormat="1" ht="33" customHeight="1">
      <c r="A191" s="39"/>
      <c r="B191" s="40"/>
      <c r="C191" s="214" t="s">
        <v>289</v>
      </c>
      <c r="D191" s="214" t="s">
        <v>240</v>
      </c>
      <c r="E191" s="215" t="s">
        <v>4370</v>
      </c>
      <c r="F191" s="216" t="s">
        <v>4371</v>
      </c>
      <c r="G191" s="217" t="s">
        <v>107</v>
      </c>
      <c r="H191" s="218">
        <v>21</v>
      </c>
      <c r="I191" s="219"/>
      <c r="J191" s="220">
        <f>ROUND(I191*H191,2)</f>
        <v>0</v>
      </c>
      <c r="K191" s="216" t="s">
        <v>243</v>
      </c>
      <c r="L191" s="45"/>
      <c r="M191" s="221" t="s">
        <v>19</v>
      </c>
      <c r="N191" s="222" t="s">
        <v>40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244</v>
      </c>
      <c r="AT191" s="225" t="s">
        <v>240</v>
      </c>
      <c r="AU191" s="225" t="s">
        <v>78</v>
      </c>
      <c r="AY191" s="18" t="s">
        <v>238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76</v>
      </c>
      <c r="BK191" s="226">
        <f>ROUND(I191*H191,2)</f>
        <v>0</v>
      </c>
      <c r="BL191" s="18" t="s">
        <v>244</v>
      </c>
      <c r="BM191" s="225" t="s">
        <v>356</v>
      </c>
    </row>
    <row r="192" s="2" customFormat="1">
      <c r="A192" s="39"/>
      <c r="B192" s="40"/>
      <c r="C192" s="41"/>
      <c r="D192" s="227" t="s">
        <v>245</v>
      </c>
      <c r="E192" s="41"/>
      <c r="F192" s="228" t="s">
        <v>4371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245</v>
      </c>
      <c r="AU192" s="18" t="s">
        <v>78</v>
      </c>
    </row>
    <row r="193" s="2" customFormat="1">
      <c r="A193" s="39"/>
      <c r="B193" s="40"/>
      <c r="C193" s="41"/>
      <c r="D193" s="232" t="s">
        <v>246</v>
      </c>
      <c r="E193" s="41"/>
      <c r="F193" s="233" t="s">
        <v>4372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246</v>
      </c>
      <c r="AU193" s="18" t="s">
        <v>78</v>
      </c>
    </row>
    <row r="194" s="13" customFormat="1">
      <c r="A194" s="13"/>
      <c r="B194" s="234"/>
      <c r="C194" s="235"/>
      <c r="D194" s="227" t="s">
        <v>248</v>
      </c>
      <c r="E194" s="236" t="s">
        <v>19</v>
      </c>
      <c r="F194" s="237" t="s">
        <v>4373</v>
      </c>
      <c r="G194" s="235"/>
      <c r="H194" s="236" t="s">
        <v>19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248</v>
      </c>
      <c r="AU194" s="243" t="s">
        <v>78</v>
      </c>
      <c r="AV194" s="13" t="s">
        <v>76</v>
      </c>
      <c r="AW194" s="13" t="s">
        <v>32</v>
      </c>
      <c r="AX194" s="13" t="s">
        <v>69</v>
      </c>
      <c r="AY194" s="243" t="s">
        <v>238</v>
      </c>
    </row>
    <row r="195" s="14" customFormat="1">
      <c r="A195" s="14"/>
      <c r="B195" s="244"/>
      <c r="C195" s="245"/>
      <c r="D195" s="227" t="s">
        <v>248</v>
      </c>
      <c r="E195" s="246" t="s">
        <v>19</v>
      </c>
      <c r="F195" s="247" t="s">
        <v>4374</v>
      </c>
      <c r="G195" s="245"/>
      <c r="H195" s="248">
        <v>21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248</v>
      </c>
      <c r="AU195" s="254" t="s">
        <v>78</v>
      </c>
      <c r="AV195" s="14" t="s">
        <v>78</v>
      </c>
      <c r="AW195" s="14" t="s">
        <v>32</v>
      </c>
      <c r="AX195" s="14" t="s">
        <v>69</v>
      </c>
      <c r="AY195" s="254" t="s">
        <v>238</v>
      </c>
    </row>
    <row r="196" s="15" customFormat="1">
      <c r="A196" s="15"/>
      <c r="B196" s="255"/>
      <c r="C196" s="256"/>
      <c r="D196" s="227" t="s">
        <v>248</v>
      </c>
      <c r="E196" s="257" t="s">
        <v>19</v>
      </c>
      <c r="F196" s="258" t="s">
        <v>253</v>
      </c>
      <c r="G196" s="256"/>
      <c r="H196" s="259">
        <v>21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248</v>
      </c>
      <c r="AU196" s="265" t="s">
        <v>78</v>
      </c>
      <c r="AV196" s="15" t="s">
        <v>244</v>
      </c>
      <c r="AW196" s="15" t="s">
        <v>32</v>
      </c>
      <c r="AX196" s="15" t="s">
        <v>76</v>
      </c>
      <c r="AY196" s="265" t="s">
        <v>238</v>
      </c>
    </row>
    <row r="197" s="2" customFormat="1" ht="37.8" customHeight="1">
      <c r="A197" s="39"/>
      <c r="B197" s="40"/>
      <c r="C197" s="214" t="s">
        <v>8</v>
      </c>
      <c r="D197" s="214" t="s">
        <v>240</v>
      </c>
      <c r="E197" s="215" t="s">
        <v>4375</v>
      </c>
      <c r="F197" s="216" t="s">
        <v>4376</v>
      </c>
      <c r="G197" s="217" t="s">
        <v>308</v>
      </c>
      <c r="H197" s="218">
        <v>7.2060000000000004</v>
      </c>
      <c r="I197" s="219"/>
      <c r="J197" s="220">
        <f>ROUND(I197*H197,2)</f>
        <v>0</v>
      </c>
      <c r="K197" s="216" t="s">
        <v>243</v>
      </c>
      <c r="L197" s="45"/>
      <c r="M197" s="221" t="s">
        <v>19</v>
      </c>
      <c r="N197" s="222" t="s">
        <v>40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244</v>
      </c>
      <c r="AT197" s="225" t="s">
        <v>240</v>
      </c>
      <c r="AU197" s="225" t="s">
        <v>78</v>
      </c>
      <c r="AY197" s="18" t="s">
        <v>238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76</v>
      </c>
      <c r="BK197" s="226">
        <f>ROUND(I197*H197,2)</f>
        <v>0</v>
      </c>
      <c r="BL197" s="18" t="s">
        <v>244</v>
      </c>
      <c r="BM197" s="225" t="s">
        <v>364</v>
      </c>
    </row>
    <row r="198" s="2" customFormat="1">
      <c r="A198" s="39"/>
      <c r="B198" s="40"/>
      <c r="C198" s="41"/>
      <c r="D198" s="227" t="s">
        <v>245</v>
      </c>
      <c r="E198" s="41"/>
      <c r="F198" s="228" t="s">
        <v>4376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245</v>
      </c>
      <c r="AU198" s="18" t="s">
        <v>78</v>
      </c>
    </row>
    <row r="199" s="2" customFormat="1">
      <c r="A199" s="39"/>
      <c r="B199" s="40"/>
      <c r="C199" s="41"/>
      <c r="D199" s="232" t="s">
        <v>246</v>
      </c>
      <c r="E199" s="41"/>
      <c r="F199" s="233" t="s">
        <v>4377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246</v>
      </c>
      <c r="AU199" s="18" t="s">
        <v>78</v>
      </c>
    </row>
    <row r="200" s="2" customFormat="1" ht="33" customHeight="1">
      <c r="A200" s="39"/>
      <c r="B200" s="40"/>
      <c r="C200" s="214" t="s">
        <v>295</v>
      </c>
      <c r="D200" s="214" t="s">
        <v>240</v>
      </c>
      <c r="E200" s="215" t="s">
        <v>4378</v>
      </c>
      <c r="F200" s="216" t="s">
        <v>4379</v>
      </c>
      <c r="G200" s="217" t="s">
        <v>308</v>
      </c>
      <c r="H200" s="218">
        <v>237.999</v>
      </c>
      <c r="I200" s="219"/>
      <c r="J200" s="220">
        <f>ROUND(I200*H200,2)</f>
        <v>0</v>
      </c>
      <c r="K200" s="216" t="s">
        <v>243</v>
      </c>
      <c r="L200" s="45"/>
      <c r="M200" s="221" t="s">
        <v>19</v>
      </c>
      <c r="N200" s="222" t="s">
        <v>40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244</v>
      </c>
      <c r="AT200" s="225" t="s">
        <v>240</v>
      </c>
      <c r="AU200" s="225" t="s">
        <v>78</v>
      </c>
      <c r="AY200" s="18" t="s">
        <v>238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76</v>
      </c>
      <c r="BK200" s="226">
        <f>ROUND(I200*H200,2)</f>
        <v>0</v>
      </c>
      <c r="BL200" s="18" t="s">
        <v>244</v>
      </c>
      <c r="BM200" s="225" t="s">
        <v>371</v>
      </c>
    </row>
    <row r="201" s="2" customFormat="1">
      <c r="A201" s="39"/>
      <c r="B201" s="40"/>
      <c r="C201" s="41"/>
      <c r="D201" s="227" t="s">
        <v>245</v>
      </c>
      <c r="E201" s="41"/>
      <c r="F201" s="228" t="s">
        <v>4379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245</v>
      </c>
      <c r="AU201" s="18" t="s">
        <v>78</v>
      </c>
    </row>
    <row r="202" s="2" customFormat="1">
      <c r="A202" s="39"/>
      <c r="B202" s="40"/>
      <c r="C202" s="41"/>
      <c r="D202" s="232" t="s">
        <v>246</v>
      </c>
      <c r="E202" s="41"/>
      <c r="F202" s="233" t="s">
        <v>4380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246</v>
      </c>
      <c r="AU202" s="18" t="s">
        <v>78</v>
      </c>
    </row>
    <row r="203" s="13" customFormat="1">
      <c r="A203" s="13"/>
      <c r="B203" s="234"/>
      <c r="C203" s="235"/>
      <c r="D203" s="227" t="s">
        <v>248</v>
      </c>
      <c r="E203" s="236" t="s">
        <v>19</v>
      </c>
      <c r="F203" s="237" t="s">
        <v>4349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248</v>
      </c>
      <c r="AU203" s="243" t="s">
        <v>78</v>
      </c>
      <c r="AV203" s="13" t="s">
        <v>76</v>
      </c>
      <c r="AW203" s="13" t="s">
        <v>32</v>
      </c>
      <c r="AX203" s="13" t="s">
        <v>69</v>
      </c>
      <c r="AY203" s="243" t="s">
        <v>238</v>
      </c>
    </row>
    <row r="204" s="13" customFormat="1">
      <c r="A204" s="13"/>
      <c r="B204" s="234"/>
      <c r="C204" s="235"/>
      <c r="D204" s="227" t="s">
        <v>248</v>
      </c>
      <c r="E204" s="236" t="s">
        <v>19</v>
      </c>
      <c r="F204" s="237" t="s">
        <v>4381</v>
      </c>
      <c r="G204" s="235"/>
      <c r="H204" s="236" t="s">
        <v>19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248</v>
      </c>
      <c r="AU204" s="243" t="s">
        <v>78</v>
      </c>
      <c r="AV204" s="13" t="s">
        <v>76</v>
      </c>
      <c r="AW204" s="13" t="s">
        <v>32</v>
      </c>
      <c r="AX204" s="13" t="s">
        <v>69</v>
      </c>
      <c r="AY204" s="243" t="s">
        <v>238</v>
      </c>
    </row>
    <row r="205" s="14" customFormat="1">
      <c r="A205" s="14"/>
      <c r="B205" s="244"/>
      <c r="C205" s="245"/>
      <c r="D205" s="227" t="s">
        <v>248</v>
      </c>
      <c r="E205" s="246" t="s">
        <v>19</v>
      </c>
      <c r="F205" s="247" t="s">
        <v>4382</v>
      </c>
      <c r="G205" s="245"/>
      <c r="H205" s="248">
        <v>224.38827599999999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248</v>
      </c>
      <c r="AU205" s="254" t="s">
        <v>78</v>
      </c>
      <c r="AV205" s="14" t="s">
        <v>78</v>
      </c>
      <c r="AW205" s="14" t="s">
        <v>32</v>
      </c>
      <c r="AX205" s="14" t="s">
        <v>69</v>
      </c>
      <c r="AY205" s="254" t="s">
        <v>238</v>
      </c>
    </row>
    <row r="206" s="13" customFormat="1">
      <c r="A206" s="13"/>
      <c r="B206" s="234"/>
      <c r="C206" s="235"/>
      <c r="D206" s="227" t="s">
        <v>248</v>
      </c>
      <c r="E206" s="236" t="s">
        <v>19</v>
      </c>
      <c r="F206" s="237" t="s">
        <v>4383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248</v>
      </c>
      <c r="AU206" s="243" t="s">
        <v>78</v>
      </c>
      <c r="AV206" s="13" t="s">
        <v>76</v>
      </c>
      <c r="AW206" s="13" t="s">
        <v>32</v>
      </c>
      <c r="AX206" s="13" t="s">
        <v>69</v>
      </c>
      <c r="AY206" s="243" t="s">
        <v>238</v>
      </c>
    </row>
    <row r="207" s="14" customFormat="1">
      <c r="A207" s="14"/>
      <c r="B207" s="244"/>
      <c r="C207" s="245"/>
      <c r="D207" s="227" t="s">
        <v>248</v>
      </c>
      <c r="E207" s="246" t="s">
        <v>19</v>
      </c>
      <c r="F207" s="247" t="s">
        <v>4384</v>
      </c>
      <c r="G207" s="245"/>
      <c r="H207" s="248">
        <v>4.9570976686411496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248</v>
      </c>
      <c r="AU207" s="254" t="s">
        <v>78</v>
      </c>
      <c r="AV207" s="14" t="s">
        <v>78</v>
      </c>
      <c r="AW207" s="14" t="s">
        <v>32</v>
      </c>
      <c r="AX207" s="14" t="s">
        <v>69</v>
      </c>
      <c r="AY207" s="254" t="s">
        <v>238</v>
      </c>
    </row>
    <row r="208" s="14" customFormat="1">
      <c r="A208" s="14"/>
      <c r="B208" s="244"/>
      <c r="C208" s="245"/>
      <c r="D208" s="227" t="s">
        <v>248</v>
      </c>
      <c r="E208" s="246" t="s">
        <v>19</v>
      </c>
      <c r="F208" s="247" t="s">
        <v>4385</v>
      </c>
      <c r="G208" s="245"/>
      <c r="H208" s="248">
        <v>8.6535541198261399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248</v>
      </c>
      <c r="AU208" s="254" t="s">
        <v>78</v>
      </c>
      <c r="AV208" s="14" t="s">
        <v>78</v>
      </c>
      <c r="AW208" s="14" t="s">
        <v>32</v>
      </c>
      <c r="AX208" s="14" t="s">
        <v>69</v>
      </c>
      <c r="AY208" s="254" t="s">
        <v>238</v>
      </c>
    </row>
    <row r="209" s="15" customFormat="1">
      <c r="A209" s="15"/>
      <c r="B209" s="255"/>
      <c r="C209" s="256"/>
      <c r="D209" s="227" t="s">
        <v>248</v>
      </c>
      <c r="E209" s="257" t="s">
        <v>19</v>
      </c>
      <c r="F209" s="258" t="s">
        <v>253</v>
      </c>
      <c r="G209" s="256"/>
      <c r="H209" s="259">
        <v>237.998927788467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248</v>
      </c>
      <c r="AU209" s="265" t="s">
        <v>78</v>
      </c>
      <c r="AV209" s="15" t="s">
        <v>244</v>
      </c>
      <c r="AW209" s="15" t="s">
        <v>32</v>
      </c>
      <c r="AX209" s="15" t="s">
        <v>76</v>
      </c>
      <c r="AY209" s="265" t="s">
        <v>238</v>
      </c>
    </row>
    <row r="210" s="2" customFormat="1" ht="33" customHeight="1">
      <c r="A210" s="39"/>
      <c r="B210" s="40"/>
      <c r="C210" s="214" t="s">
        <v>368</v>
      </c>
      <c r="D210" s="214" t="s">
        <v>240</v>
      </c>
      <c r="E210" s="215" t="s">
        <v>317</v>
      </c>
      <c r="F210" s="216" t="s">
        <v>318</v>
      </c>
      <c r="G210" s="217" t="s">
        <v>308</v>
      </c>
      <c r="H210" s="218">
        <v>10.361000000000001</v>
      </c>
      <c r="I210" s="219"/>
      <c r="J210" s="220">
        <f>ROUND(I210*H210,2)</f>
        <v>0</v>
      </c>
      <c r="K210" s="216" t="s">
        <v>243</v>
      </c>
      <c r="L210" s="45"/>
      <c r="M210" s="221" t="s">
        <v>19</v>
      </c>
      <c r="N210" s="222" t="s">
        <v>40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244</v>
      </c>
      <c r="AT210" s="225" t="s">
        <v>240</v>
      </c>
      <c r="AU210" s="225" t="s">
        <v>78</v>
      </c>
      <c r="AY210" s="18" t="s">
        <v>238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76</v>
      </c>
      <c r="BK210" s="226">
        <f>ROUND(I210*H210,2)</f>
        <v>0</v>
      </c>
      <c r="BL210" s="18" t="s">
        <v>244</v>
      </c>
      <c r="BM210" s="225" t="s">
        <v>377</v>
      </c>
    </row>
    <row r="211" s="2" customFormat="1">
      <c r="A211" s="39"/>
      <c r="B211" s="40"/>
      <c r="C211" s="41"/>
      <c r="D211" s="227" t="s">
        <v>245</v>
      </c>
      <c r="E211" s="41"/>
      <c r="F211" s="228" t="s">
        <v>318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245</v>
      </c>
      <c r="AU211" s="18" t="s">
        <v>78</v>
      </c>
    </row>
    <row r="212" s="2" customFormat="1">
      <c r="A212" s="39"/>
      <c r="B212" s="40"/>
      <c r="C212" s="41"/>
      <c r="D212" s="232" t="s">
        <v>246</v>
      </c>
      <c r="E212" s="41"/>
      <c r="F212" s="233" t="s">
        <v>320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246</v>
      </c>
      <c r="AU212" s="18" t="s">
        <v>78</v>
      </c>
    </row>
    <row r="213" s="13" customFormat="1">
      <c r="A213" s="13"/>
      <c r="B213" s="234"/>
      <c r="C213" s="235"/>
      <c r="D213" s="227" t="s">
        <v>248</v>
      </c>
      <c r="E213" s="236" t="s">
        <v>19</v>
      </c>
      <c r="F213" s="237" t="s">
        <v>4349</v>
      </c>
      <c r="G213" s="235"/>
      <c r="H213" s="236" t="s">
        <v>19</v>
      </c>
      <c r="I213" s="238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248</v>
      </c>
      <c r="AU213" s="243" t="s">
        <v>78</v>
      </c>
      <c r="AV213" s="13" t="s">
        <v>76</v>
      </c>
      <c r="AW213" s="13" t="s">
        <v>32</v>
      </c>
      <c r="AX213" s="13" t="s">
        <v>69</v>
      </c>
      <c r="AY213" s="243" t="s">
        <v>238</v>
      </c>
    </row>
    <row r="214" s="13" customFormat="1">
      <c r="A214" s="13"/>
      <c r="B214" s="234"/>
      <c r="C214" s="235"/>
      <c r="D214" s="227" t="s">
        <v>248</v>
      </c>
      <c r="E214" s="236" t="s">
        <v>19</v>
      </c>
      <c r="F214" s="237" t="s">
        <v>4386</v>
      </c>
      <c r="G214" s="235"/>
      <c r="H214" s="236" t="s">
        <v>19</v>
      </c>
      <c r="I214" s="238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248</v>
      </c>
      <c r="AU214" s="243" t="s">
        <v>78</v>
      </c>
      <c r="AV214" s="13" t="s">
        <v>76</v>
      </c>
      <c r="AW214" s="13" t="s">
        <v>32</v>
      </c>
      <c r="AX214" s="13" t="s">
        <v>69</v>
      </c>
      <c r="AY214" s="243" t="s">
        <v>238</v>
      </c>
    </row>
    <row r="215" s="14" customFormat="1">
      <c r="A215" s="14"/>
      <c r="B215" s="244"/>
      <c r="C215" s="245"/>
      <c r="D215" s="227" t="s">
        <v>248</v>
      </c>
      <c r="E215" s="246" t="s">
        <v>19</v>
      </c>
      <c r="F215" s="247" t="s">
        <v>4387</v>
      </c>
      <c r="G215" s="245"/>
      <c r="H215" s="248">
        <v>6.3629280000000001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248</v>
      </c>
      <c r="AU215" s="254" t="s">
        <v>78</v>
      </c>
      <c r="AV215" s="14" t="s">
        <v>78</v>
      </c>
      <c r="AW215" s="14" t="s">
        <v>32</v>
      </c>
      <c r="AX215" s="14" t="s">
        <v>69</v>
      </c>
      <c r="AY215" s="254" t="s">
        <v>238</v>
      </c>
    </row>
    <row r="216" s="14" customFormat="1">
      <c r="A216" s="14"/>
      <c r="B216" s="244"/>
      <c r="C216" s="245"/>
      <c r="D216" s="227" t="s">
        <v>248</v>
      </c>
      <c r="E216" s="246" t="s">
        <v>19</v>
      </c>
      <c r="F216" s="247" t="s">
        <v>4388</v>
      </c>
      <c r="G216" s="245"/>
      <c r="H216" s="248">
        <v>2.4002520000000001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248</v>
      </c>
      <c r="AU216" s="254" t="s">
        <v>78</v>
      </c>
      <c r="AV216" s="14" t="s">
        <v>78</v>
      </c>
      <c r="AW216" s="14" t="s">
        <v>32</v>
      </c>
      <c r="AX216" s="14" t="s">
        <v>69</v>
      </c>
      <c r="AY216" s="254" t="s">
        <v>238</v>
      </c>
    </row>
    <row r="217" s="13" customFormat="1">
      <c r="A217" s="13"/>
      <c r="B217" s="234"/>
      <c r="C217" s="235"/>
      <c r="D217" s="227" t="s">
        <v>248</v>
      </c>
      <c r="E217" s="236" t="s">
        <v>19</v>
      </c>
      <c r="F217" s="237" t="s">
        <v>4389</v>
      </c>
      <c r="G217" s="235"/>
      <c r="H217" s="236" t="s">
        <v>19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248</v>
      </c>
      <c r="AU217" s="243" t="s">
        <v>78</v>
      </c>
      <c r="AV217" s="13" t="s">
        <v>76</v>
      </c>
      <c r="AW217" s="13" t="s">
        <v>32</v>
      </c>
      <c r="AX217" s="13" t="s">
        <v>69</v>
      </c>
      <c r="AY217" s="243" t="s">
        <v>238</v>
      </c>
    </row>
    <row r="218" s="14" customFormat="1">
      <c r="A218" s="14"/>
      <c r="B218" s="244"/>
      <c r="C218" s="245"/>
      <c r="D218" s="227" t="s">
        <v>248</v>
      </c>
      <c r="E218" s="246" t="s">
        <v>19</v>
      </c>
      <c r="F218" s="247" t="s">
        <v>4390</v>
      </c>
      <c r="G218" s="245"/>
      <c r="H218" s="248">
        <v>0.217971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248</v>
      </c>
      <c r="AU218" s="254" t="s">
        <v>78</v>
      </c>
      <c r="AV218" s="14" t="s">
        <v>78</v>
      </c>
      <c r="AW218" s="14" t="s">
        <v>32</v>
      </c>
      <c r="AX218" s="14" t="s">
        <v>69</v>
      </c>
      <c r="AY218" s="254" t="s">
        <v>238</v>
      </c>
    </row>
    <row r="219" s="16" customFormat="1">
      <c r="A219" s="16"/>
      <c r="B219" s="266"/>
      <c r="C219" s="267"/>
      <c r="D219" s="227" t="s">
        <v>248</v>
      </c>
      <c r="E219" s="268" t="s">
        <v>19</v>
      </c>
      <c r="F219" s="269" t="s">
        <v>561</v>
      </c>
      <c r="G219" s="267"/>
      <c r="H219" s="270">
        <v>8.9811510000000006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6" t="s">
        <v>248</v>
      </c>
      <c r="AU219" s="276" t="s">
        <v>78</v>
      </c>
      <c r="AV219" s="16" t="s">
        <v>109</v>
      </c>
      <c r="AW219" s="16" t="s">
        <v>32</v>
      </c>
      <c r="AX219" s="16" t="s">
        <v>69</v>
      </c>
      <c r="AY219" s="276" t="s">
        <v>238</v>
      </c>
    </row>
    <row r="220" s="13" customFormat="1">
      <c r="A220" s="13"/>
      <c r="B220" s="234"/>
      <c r="C220" s="235"/>
      <c r="D220" s="227" t="s">
        <v>248</v>
      </c>
      <c r="E220" s="236" t="s">
        <v>19</v>
      </c>
      <c r="F220" s="237" t="s">
        <v>321</v>
      </c>
      <c r="G220" s="235"/>
      <c r="H220" s="236" t="s">
        <v>19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248</v>
      </c>
      <c r="AU220" s="243" t="s">
        <v>78</v>
      </c>
      <c r="AV220" s="13" t="s">
        <v>76</v>
      </c>
      <c r="AW220" s="13" t="s">
        <v>32</v>
      </c>
      <c r="AX220" s="13" t="s">
        <v>69</v>
      </c>
      <c r="AY220" s="243" t="s">
        <v>238</v>
      </c>
    </row>
    <row r="221" s="13" customFormat="1">
      <c r="A221" s="13"/>
      <c r="B221" s="234"/>
      <c r="C221" s="235"/>
      <c r="D221" s="227" t="s">
        <v>248</v>
      </c>
      <c r="E221" s="236" t="s">
        <v>19</v>
      </c>
      <c r="F221" s="237" t="s">
        <v>4391</v>
      </c>
      <c r="G221" s="235"/>
      <c r="H221" s="236" t="s">
        <v>19</v>
      </c>
      <c r="I221" s="238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248</v>
      </c>
      <c r="AU221" s="243" t="s">
        <v>78</v>
      </c>
      <c r="AV221" s="13" t="s">
        <v>76</v>
      </c>
      <c r="AW221" s="13" t="s">
        <v>32</v>
      </c>
      <c r="AX221" s="13" t="s">
        <v>69</v>
      </c>
      <c r="AY221" s="243" t="s">
        <v>238</v>
      </c>
    </row>
    <row r="222" s="14" customFormat="1">
      <c r="A222" s="14"/>
      <c r="B222" s="244"/>
      <c r="C222" s="245"/>
      <c r="D222" s="227" t="s">
        <v>248</v>
      </c>
      <c r="E222" s="246" t="s">
        <v>19</v>
      </c>
      <c r="F222" s="247" t="s">
        <v>323</v>
      </c>
      <c r="G222" s="245"/>
      <c r="H222" s="248">
        <v>0.126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248</v>
      </c>
      <c r="AU222" s="254" t="s">
        <v>78</v>
      </c>
      <c r="AV222" s="14" t="s">
        <v>78</v>
      </c>
      <c r="AW222" s="14" t="s">
        <v>32</v>
      </c>
      <c r="AX222" s="14" t="s">
        <v>69</v>
      </c>
      <c r="AY222" s="254" t="s">
        <v>238</v>
      </c>
    </row>
    <row r="223" s="13" customFormat="1">
      <c r="A223" s="13"/>
      <c r="B223" s="234"/>
      <c r="C223" s="235"/>
      <c r="D223" s="227" t="s">
        <v>248</v>
      </c>
      <c r="E223" s="236" t="s">
        <v>19</v>
      </c>
      <c r="F223" s="237" t="s">
        <v>4392</v>
      </c>
      <c r="G223" s="235"/>
      <c r="H223" s="236" t="s">
        <v>19</v>
      </c>
      <c r="I223" s="238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248</v>
      </c>
      <c r="AU223" s="243" t="s">
        <v>78</v>
      </c>
      <c r="AV223" s="13" t="s">
        <v>76</v>
      </c>
      <c r="AW223" s="13" t="s">
        <v>32</v>
      </c>
      <c r="AX223" s="13" t="s">
        <v>69</v>
      </c>
      <c r="AY223" s="243" t="s">
        <v>238</v>
      </c>
    </row>
    <row r="224" s="14" customFormat="1">
      <c r="A224" s="14"/>
      <c r="B224" s="244"/>
      <c r="C224" s="245"/>
      <c r="D224" s="227" t="s">
        <v>248</v>
      </c>
      <c r="E224" s="246" t="s">
        <v>19</v>
      </c>
      <c r="F224" s="247" t="s">
        <v>4393</v>
      </c>
      <c r="G224" s="245"/>
      <c r="H224" s="248">
        <v>1.254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248</v>
      </c>
      <c r="AU224" s="254" t="s">
        <v>78</v>
      </c>
      <c r="AV224" s="14" t="s">
        <v>78</v>
      </c>
      <c r="AW224" s="14" t="s">
        <v>32</v>
      </c>
      <c r="AX224" s="14" t="s">
        <v>69</v>
      </c>
      <c r="AY224" s="254" t="s">
        <v>238</v>
      </c>
    </row>
    <row r="225" s="16" customFormat="1">
      <c r="A225" s="16"/>
      <c r="B225" s="266"/>
      <c r="C225" s="267"/>
      <c r="D225" s="227" t="s">
        <v>248</v>
      </c>
      <c r="E225" s="268" t="s">
        <v>19</v>
      </c>
      <c r="F225" s="269" t="s">
        <v>561</v>
      </c>
      <c r="G225" s="267"/>
      <c r="H225" s="270">
        <v>1.3799999999999999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6" t="s">
        <v>248</v>
      </c>
      <c r="AU225" s="276" t="s">
        <v>78</v>
      </c>
      <c r="AV225" s="16" t="s">
        <v>109</v>
      </c>
      <c r="AW225" s="16" t="s">
        <v>32</v>
      </c>
      <c r="AX225" s="16" t="s">
        <v>69</v>
      </c>
      <c r="AY225" s="276" t="s">
        <v>238</v>
      </c>
    </row>
    <row r="226" s="15" customFormat="1">
      <c r="A226" s="15"/>
      <c r="B226" s="255"/>
      <c r="C226" s="256"/>
      <c r="D226" s="227" t="s">
        <v>248</v>
      </c>
      <c r="E226" s="257" t="s">
        <v>19</v>
      </c>
      <c r="F226" s="258" t="s">
        <v>253</v>
      </c>
      <c r="G226" s="256"/>
      <c r="H226" s="259">
        <v>10.361151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248</v>
      </c>
      <c r="AU226" s="265" t="s">
        <v>78</v>
      </c>
      <c r="AV226" s="15" t="s">
        <v>244</v>
      </c>
      <c r="AW226" s="15" t="s">
        <v>32</v>
      </c>
      <c r="AX226" s="15" t="s">
        <v>76</v>
      </c>
      <c r="AY226" s="265" t="s">
        <v>238</v>
      </c>
    </row>
    <row r="227" s="2" customFormat="1" ht="24.15" customHeight="1">
      <c r="A227" s="39"/>
      <c r="B227" s="40"/>
      <c r="C227" s="214" t="s">
        <v>302</v>
      </c>
      <c r="D227" s="214" t="s">
        <v>240</v>
      </c>
      <c r="E227" s="215" t="s">
        <v>4394</v>
      </c>
      <c r="F227" s="216" t="s">
        <v>4395</v>
      </c>
      <c r="G227" s="217" t="s">
        <v>308</v>
      </c>
      <c r="H227" s="218">
        <v>1</v>
      </c>
      <c r="I227" s="219"/>
      <c r="J227" s="220">
        <f>ROUND(I227*H227,2)</f>
        <v>0</v>
      </c>
      <c r="K227" s="216" t="s">
        <v>243</v>
      </c>
      <c r="L227" s="45"/>
      <c r="M227" s="221" t="s">
        <v>19</v>
      </c>
      <c r="N227" s="222" t="s">
        <v>40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244</v>
      </c>
      <c r="AT227" s="225" t="s">
        <v>240</v>
      </c>
      <c r="AU227" s="225" t="s">
        <v>78</v>
      </c>
      <c r="AY227" s="18" t="s">
        <v>238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76</v>
      </c>
      <c r="BK227" s="226">
        <f>ROUND(I227*H227,2)</f>
        <v>0</v>
      </c>
      <c r="BL227" s="18" t="s">
        <v>244</v>
      </c>
      <c r="BM227" s="225" t="s">
        <v>385</v>
      </c>
    </row>
    <row r="228" s="2" customFormat="1">
      <c r="A228" s="39"/>
      <c r="B228" s="40"/>
      <c r="C228" s="41"/>
      <c r="D228" s="227" t="s">
        <v>245</v>
      </c>
      <c r="E228" s="41"/>
      <c r="F228" s="228" t="s">
        <v>4395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245</v>
      </c>
      <c r="AU228" s="18" t="s">
        <v>78</v>
      </c>
    </row>
    <row r="229" s="2" customFormat="1">
      <c r="A229" s="39"/>
      <c r="B229" s="40"/>
      <c r="C229" s="41"/>
      <c r="D229" s="232" t="s">
        <v>246</v>
      </c>
      <c r="E229" s="41"/>
      <c r="F229" s="233" t="s">
        <v>4396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246</v>
      </c>
      <c r="AU229" s="18" t="s">
        <v>78</v>
      </c>
    </row>
    <row r="230" s="13" customFormat="1">
      <c r="A230" s="13"/>
      <c r="B230" s="234"/>
      <c r="C230" s="235"/>
      <c r="D230" s="227" t="s">
        <v>248</v>
      </c>
      <c r="E230" s="236" t="s">
        <v>19</v>
      </c>
      <c r="F230" s="237" t="s">
        <v>4349</v>
      </c>
      <c r="G230" s="235"/>
      <c r="H230" s="236" t="s">
        <v>19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248</v>
      </c>
      <c r="AU230" s="243" t="s">
        <v>78</v>
      </c>
      <c r="AV230" s="13" t="s">
        <v>76</v>
      </c>
      <c r="AW230" s="13" t="s">
        <v>32</v>
      </c>
      <c r="AX230" s="13" t="s">
        <v>69</v>
      </c>
      <c r="AY230" s="243" t="s">
        <v>238</v>
      </c>
    </row>
    <row r="231" s="13" customFormat="1">
      <c r="A231" s="13"/>
      <c r="B231" s="234"/>
      <c r="C231" s="235"/>
      <c r="D231" s="227" t="s">
        <v>248</v>
      </c>
      <c r="E231" s="236" t="s">
        <v>19</v>
      </c>
      <c r="F231" s="237" t="s">
        <v>4397</v>
      </c>
      <c r="G231" s="235"/>
      <c r="H231" s="236" t="s">
        <v>19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248</v>
      </c>
      <c r="AU231" s="243" t="s">
        <v>78</v>
      </c>
      <c r="AV231" s="13" t="s">
        <v>76</v>
      </c>
      <c r="AW231" s="13" t="s">
        <v>32</v>
      </c>
      <c r="AX231" s="13" t="s">
        <v>69</v>
      </c>
      <c r="AY231" s="243" t="s">
        <v>238</v>
      </c>
    </row>
    <row r="232" s="14" customFormat="1">
      <c r="A232" s="14"/>
      <c r="B232" s="244"/>
      <c r="C232" s="245"/>
      <c r="D232" s="227" t="s">
        <v>248</v>
      </c>
      <c r="E232" s="246" t="s">
        <v>19</v>
      </c>
      <c r="F232" s="247" t="s">
        <v>4398</v>
      </c>
      <c r="G232" s="245"/>
      <c r="H232" s="248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248</v>
      </c>
      <c r="AU232" s="254" t="s">
        <v>78</v>
      </c>
      <c r="AV232" s="14" t="s">
        <v>78</v>
      </c>
      <c r="AW232" s="14" t="s">
        <v>32</v>
      </c>
      <c r="AX232" s="14" t="s">
        <v>69</v>
      </c>
      <c r="AY232" s="254" t="s">
        <v>238</v>
      </c>
    </row>
    <row r="233" s="15" customFormat="1">
      <c r="A233" s="15"/>
      <c r="B233" s="255"/>
      <c r="C233" s="256"/>
      <c r="D233" s="227" t="s">
        <v>248</v>
      </c>
      <c r="E233" s="257" t="s">
        <v>19</v>
      </c>
      <c r="F233" s="258" t="s">
        <v>253</v>
      </c>
      <c r="G233" s="256"/>
      <c r="H233" s="259">
        <v>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248</v>
      </c>
      <c r="AU233" s="265" t="s">
        <v>78</v>
      </c>
      <c r="AV233" s="15" t="s">
        <v>244</v>
      </c>
      <c r="AW233" s="15" t="s">
        <v>32</v>
      </c>
      <c r="AX233" s="15" t="s">
        <v>76</v>
      </c>
      <c r="AY233" s="265" t="s">
        <v>238</v>
      </c>
    </row>
    <row r="234" s="2" customFormat="1" ht="37.8" customHeight="1">
      <c r="A234" s="39"/>
      <c r="B234" s="40"/>
      <c r="C234" s="214" t="s">
        <v>381</v>
      </c>
      <c r="D234" s="214" t="s">
        <v>240</v>
      </c>
      <c r="E234" s="215" t="s">
        <v>354</v>
      </c>
      <c r="F234" s="216" t="s">
        <v>355</v>
      </c>
      <c r="G234" s="217" t="s">
        <v>308</v>
      </c>
      <c r="H234" s="218">
        <v>8.9809999999999999</v>
      </c>
      <c r="I234" s="219"/>
      <c r="J234" s="220">
        <f>ROUND(I234*H234,2)</f>
        <v>0</v>
      </c>
      <c r="K234" s="216" t="s">
        <v>243</v>
      </c>
      <c r="L234" s="45"/>
      <c r="M234" s="221" t="s">
        <v>19</v>
      </c>
      <c r="N234" s="222" t="s">
        <v>40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244</v>
      </c>
      <c r="AT234" s="225" t="s">
        <v>240</v>
      </c>
      <c r="AU234" s="225" t="s">
        <v>78</v>
      </c>
      <c r="AY234" s="18" t="s">
        <v>238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76</v>
      </c>
      <c r="BK234" s="226">
        <f>ROUND(I234*H234,2)</f>
        <v>0</v>
      </c>
      <c r="BL234" s="18" t="s">
        <v>244</v>
      </c>
      <c r="BM234" s="225" t="s">
        <v>391</v>
      </c>
    </row>
    <row r="235" s="2" customFormat="1">
      <c r="A235" s="39"/>
      <c r="B235" s="40"/>
      <c r="C235" s="41"/>
      <c r="D235" s="227" t="s">
        <v>245</v>
      </c>
      <c r="E235" s="41"/>
      <c r="F235" s="228" t="s">
        <v>355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245</v>
      </c>
      <c r="AU235" s="18" t="s">
        <v>78</v>
      </c>
    </row>
    <row r="236" s="2" customFormat="1">
      <c r="A236" s="39"/>
      <c r="B236" s="40"/>
      <c r="C236" s="41"/>
      <c r="D236" s="232" t="s">
        <v>246</v>
      </c>
      <c r="E236" s="41"/>
      <c r="F236" s="233" t="s">
        <v>357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246</v>
      </c>
      <c r="AU236" s="18" t="s">
        <v>78</v>
      </c>
    </row>
    <row r="237" s="13" customFormat="1">
      <c r="A237" s="13"/>
      <c r="B237" s="234"/>
      <c r="C237" s="235"/>
      <c r="D237" s="227" t="s">
        <v>248</v>
      </c>
      <c r="E237" s="236" t="s">
        <v>19</v>
      </c>
      <c r="F237" s="237" t="s">
        <v>4399</v>
      </c>
      <c r="G237" s="235"/>
      <c r="H237" s="236" t="s">
        <v>19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248</v>
      </c>
      <c r="AU237" s="243" t="s">
        <v>78</v>
      </c>
      <c r="AV237" s="13" t="s">
        <v>76</v>
      </c>
      <c r="AW237" s="13" t="s">
        <v>32</v>
      </c>
      <c r="AX237" s="13" t="s">
        <v>69</v>
      </c>
      <c r="AY237" s="243" t="s">
        <v>238</v>
      </c>
    </row>
    <row r="238" s="13" customFormat="1">
      <c r="A238" s="13"/>
      <c r="B238" s="234"/>
      <c r="C238" s="235"/>
      <c r="D238" s="227" t="s">
        <v>248</v>
      </c>
      <c r="E238" s="236" t="s">
        <v>19</v>
      </c>
      <c r="F238" s="237" t="s">
        <v>4400</v>
      </c>
      <c r="G238" s="235"/>
      <c r="H238" s="236" t="s">
        <v>19</v>
      </c>
      <c r="I238" s="238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248</v>
      </c>
      <c r="AU238" s="243" t="s">
        <v>78</v>
      </c>
      <c r="AV238" s="13" t="s">
        <v>76</v>
      </c>
      <c r="AW238" s="13" t="s">
        <v>32</v>
      </c>
      <c r="AX238" s="13" t="s">
        <v>69</v>
      </c>
      <c r="AY238" s="243" t="s">
        <v>238</v>
      </c>
    </row>
    <row r="239" s="14" customFormat="1">
      <c r="A239" s="14"/>
      <c r="B239" s="244"/>
      <c r="C239" s="245"/>
      <c r="D239" s="227" t="s">
        <v>248</v>
      </c>
      <c r="E239" s="246" t="s">
        <v>19</v>
      </c>
      <c r="F239" s="247" t="s">
        <v>4401</v>
      </c>
      <c r="G239" s="245"/>
      <c r="H239" s="248">
        <v>8.9809999999999999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248</v>
      </c>
      <c r="AU239" s="254" t="s">
        <v>78</v>
      </c>
      <c r="AV239" s="14" t="s">
        <v>78</v>
      </c>
      <c r="AW239" s="14" t="s">
        <v>32</v>
      </c>
      <c r="AX239" s="14" t="s">
        <v>69</v>
      </c>
      <c r="AY239" s="254" t="s">
        <v>238</v>
      </c>
    </row>
    <row r="240" s="15" customFormat="1">
      <c r="A240" s="15"/>
      <c r="B240" s="255"/>
      <c r="C240" s="256"/>
      <c r="D240" s="227" t="s">
        <v>248</v>
      </c>
      <c r="E240" s="257" t="s">
        <v>19</v>
      </c>
      <c r="F240" s="258" t="s">
        <v>253</v>
      </c>
      <c r="G240" s="256"/>
      <c r="H240" s="259">
        <v>8.9809999999999999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248</v>
      </c>
      <c r="AU240" s="265" t="s">
        <v>78</v>
      </c>
      <c r="AV240" s="15" t="s">
        <v>244</v>
      </c>
      <c r="AW240" s="15" t="s">
        <v>32</v>
      </c>
      <c r="AX240" s="15" t="s">
        <v>76</v>
      </c>
      <c r="AY240" s="265" t="s">
        <v>238</v>
      </c>
    </row>
    <row r="241" s="2" customFormat="1" ht="37.8" customHeight="1">
      <c r="A241" s="39"/>
      <c r="B241" s="40"/>
      <c r="C241" s="214" t="s">
        <v>309</v>
      </c>
      <c r="D241" s="214" t="s">
        <v>240</v>
      </c>
      <c r="E241" s="215" t="s">
        <v>362</v>
      </c>
      <c r="F241" s="216" t="s">
        <v>363</v>
      </c>
      <c r="G241" s="217" t="s">
        <v>308</v>
      </c>
      <c r="H241" s="218">
        <v>17.962</v>
      </c>
      <c r="I241" s="219"/>
      <c r="J241" s="220">
        <f>ROUND(I241*H241,2)</f>
        <v>0</v>
      </c>
      <c r="K241" s="216" t="s">
        <v>243</v>
      </c>
      <c r="L241" s="45"/>
      <c r="M241" s="221" t="s">
        <v>19</v>
      </c>
      <c r="N241" s="222" t="s">
        <v>40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244</v>
      </c>
      <c r="AT241" s="225" t="s">
        <v>240</v>
      </c>
      <c r="AU241" s="225" t="s">
        <v>78</v>
      </c>
      <c r="AY241" s="18" t="s">
        <v>238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76</v>
      </c>
      <c r="BK241" s="226">
        <f>ROUND(I241*H241,2)</f>
        <v>0</v>
      </c>
      <c r="BL241" s="18" t="s">
        <v>244</v>
      </c>
      <c r="BM241" s="225" t="s">
        <v>396</v>
      </c>
    </row>
    <row r="242" s="2" customFormat="1">
      <c r="A242" s="39"/>
      <c r="B242" s="40"/>
      <c r="C242" s="41"/>
      <c r="D242" s="227" t="s">
        <v>245</v>
      </c>
      <c r="E242" s="41"/>
      <c r="F242" s="228" t="s">
        <v>363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245</v>
      </c>
      <c r="AU242" s="18" t="s">
        <v>78</v>
      </c>
    </row>
    <row r="243" s="2" customFormat="1">
      <c r="A243" s="39"/>
      <c r="B243" s="40"/>
      <c r="C243" s="41"/>
      <c r="D243" s="232" t="s">
        <v>246</v>
      </c>
      <c r="E243" s="41"/>
      <c r="F243" s="233" t="s">
        <v>365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246</v>
      </c>
      <c r="AU243" s="18" t="s">
        <v>78</v>
      </c>
    </row>
    <row r="244" s="13" customFormat="1">
      <c r="A244" s="13"/>
      <c r="B244" s="234"/>
      <c r="C244" s="235"/>
      <c r="D244" s="227" t="s">
        <v>248</v>
      </c>
      <c r="E244" s="236" t="s">
        <v>19</v>
      </c>
      <c r="F244" s="237" t="s">
        <v>366</v>
      </c>
      <c r="G244" s="235"/>
      <c r="H244" s="236" t="s">
        <v>19</v>
      </c>
      <c r="I244" s="238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248</v>
      </c>
      <c r="AU244" s="243" t="s">
        <v>78</v>
      </c>
      <c r="AV244" s="13" t="s">
        <v>76</v>
      </c>
      <c r="AW244" s="13" t="s">
        <v>32</v>
      </c>
      <c r="AX244" s="13" t="s">
        <v>69</v>
      </c>
      <c r="AY244" s="243" t="s">
        <v>238</v>
      </c>
    </row>
    <row r="245" s="14" customFormat="1">
      <c r="A245" s="14"/>
      <c r="B245" s="244"/>
      <c r="C245" s="245"/>
      <c r="D245" s="227" t="s">
        <v>248</v>
      </c>
      <c r="E245" s="246" t="s">
        <v>19</v>
      </c>
      <c r="F245" s="247" t="s">
        <v>4402</v>
      </c>
      <c r="G245" s="245"/>
      <c r="H245" s="248">
        <v>17.962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248</v>
      </c>
      <c r="AU245" s="254" t="s">
        <v>78</v>
      </c>
      <c r="AV245" s="14" t="s">
        <v>78</v>
      </c>
      <c r="AW245" s="14" t="s">
        <v>32</v>
      </c>
      <c r="AX245" s="14" t="s">
        <v>69</v>
      </c>
      <c r="AY245" s="254" t="s">
        <v>238</v>
      </c>
    </row>
    <row r="246" s="15" customFormat="1">
      <c r="A246" s="15"/>
      <c r="B246" s="255"/>
      <c r="C246" s="256"/>
      <c r="D246" s="227" t="s">
        <v>248</v>
      </c>
      <c r="E246" s="257" t="s">
        <v>19</v>
      </c>
      <c r="F246" s="258" t="s">
        <v>253</v>
      </c>
      <c r="G246" s="256"/>
      <c r="H246" s="259">
        <v>17.962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248</v>
      </c>
      <c r="AU246" s="265" t="s">
        <v>78</v>
      </c>
      <c r="AV246" s="15" t="s">
        <v>244</v>
      </c>
      <c r="AW246" s="15" t="s">
        <v>32</v>
      </c>
      <c r="AX246" s="15" t="s">
        <v>76</v>
      </c>
      <c r="AY246" s="265" t="s">
        <v>238</v>
      </c>
    </row>
    <row r="247" s="2" customFormat="1" ht="37.8" customHeight="1">
      <c r="A247" s="39"/>
      <c r="B247" s="40"/>
      <c r="C247" s="214" t="s">
        <v>7</v>
      </c>
      <c r="D247" s="214" t="s">
        <v>240</v>
      </c>
      <c r="E247" s="215" t="s">
        <v>369</v>
      </c>
      <c r="F247" s="216" t="s">
        <v>370</v>
      </c>
      <c r="G247" s="217" t="s">
        <v>308</v>
      </c>
      <c r="H247" s="218">
        <v>241.57499999999999</v>
      </c>
      <c r="I247" s="219"/>
      <c r="J247" s="220">
        <f>ROUND(I247*H247,2)</f>
        <v>0</v>
      </c>
      <c r="K247" s="216" t="s">
        <v>243</v>
      </c>
      <c r="L247" s="45"/>
      <c r="M247" s="221" t="s">
        <v>19</v>
      </c>
      <c r="N247" s="222" t="s">
        <v>40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244</v>
      </c>
      <c r="AT247" s="225" t="s">
        <v>240</v>
      </c>
      <c r="AU247" s="225" t="s">
        <v>78</v>
      </c>
      <c r="AY247" s="18" t="s">
        <v>238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76</v>
      </c>
      <c r="BK247" s="226">
        <f>ROUND(I247*H247,2)</f>
        <v>0</v>
      </c>
      <c r="BL247" s="18" t="s">
        <v>244</v>
      </c>
      <c r="BM247" s="225" t="s">
        <v>407</v>
      </c>
    </row>
    <row r="248" s="2" customFormat="1">
      <c r="A248" s="39"/>
      <c r="B248" s="40"/>
      <c r="C248" s="41"/>
      <c r="D248" s="227" t="s">
        <v>245</v>
      </c>
      <c r="E248" s="41"/>
      <c r="F248" s="228" t="s">
        <v>370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245</v>
      </c>
      <c r="AU248" s="18" t="s">
        <v>78</v>
      </c>
    </row>
    <row r="249" s="2" customFormat="1">
      <c r="A249" s="39"/>
      <c r="B249" s="40"/>
      <c r="C249" s="41"/>
      <c r="D249" s="232" t="s">
        <v>246</v>
      </c>
      <c r="E249" s="41"/>
      <c r="F249" s="233" t="s">
        <v>372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246</v>
      </c>
      <c r="AU249" s="18" t="s">
        <v>78</v>
      </c>
    </row>
    <row r="250" s="13" customFormat="1">
      <c r="A250" s="13"/>
      <c r="B250" s="234"/>
      <c r="C250" s="235"/>
      <c r="D250" s="227" t="s">
        <v>248</v>
      </c>
      <c r="E250" s="236" t="s">
        <v>19</v>
      </c>
      <c r="F250" s="237" t="s">
        <v>4403</v>
      </c>
      <c r="G250" s="235"/>
      <c r="H250" s="236" t="s">
        <v>19</v>
      </c>
      <c r="I250" s="238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248</v>
      </c>
      <c r="AU250" s="243" t="s">
        <v>78</v>
      </c>
      <c r="AV250" s="13" t="s">
        <v>76</v>
      </c>
      <c r="AW250" s="13" t="s">
        <v>32</v>
      </c>
      <c r="AX250" s="13" t="s">
        <v>69</v>
      </c>
      <c r="AY250" s="243" t="s">
        <v>238</v>
      </c>
    </row>
    <row r="251" s="13" customFormat="1">
      <c r="A251" s="13"/>
      <c r="B251" s="234"/>
      <c r="C251" s="235"/>
      <c r="D251" s="227" t="s">
        <v>248</v>
      </c>
      <c r="E251" s="236" t="s">
        <v>19</v>
      </c>
      <c r="F251" s="237" t="s">
        <v>4404</v>
      </c>
      <c r="G251" s="235"/>
      <c r="H251" s="236" t="s">
        <v>19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248</v>
      </c>
      <c r="AU251" s="243" t="s">
        <v>78</v>
      </c>
      <c r="AV251" s="13" t="s">
        <v>76</v>
      </c>
      <c r="AW251" s="13" t="s">
        <v>32</v>
      </c>
      <c r="AX251" s="13" t="s">
        <v>69</v>
      </c>
      <c r="AY251" s="243" t="s">
        <v>238</v>
      </c>
    </row>
    <row r="252" s="14" customFormat="1">
      <c r="A252" s="14"/>
      <c r="B252" s="244"/>
      <c r="C252" s="245"/>
      <c r="D252" s="227" t="s">
        <v>248</v>
      </c>
      <c r="E252" s="246" t="s">
        <v>19</v>
      </c>
      <c r="F252" s="247" t="s">
        <v>4405</v>
      </c>
      <c r="G252" s="245"/>
      <c r="H252" s="248">
        <v>7.2060000000000004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248</v>
      </c>
      <c r="AU252" s="254" t="s">
        <v>78</v>
      </c>
      <c r="AV252" s="14" t="s">
        <v>78</v>
      </c>
      <c r="AW252" s="14" t="s">
        <v>32</v>
      </c>
      <c r="AX252" s="14" t="s">
        <v>69</v>
      </c>
      <c r="AY252" s="254" t="s">
        <v>238</v>
      </c>
    </row>
    <row r="253" s="13" customFormat="1">
      <c r="A253" s="13"/>
      <c r="B253" s="234"/>
      <c r="C253" s="235"/>
      <c r="D253" s="227" t="s">
        <v>248</v>
      </c>
      <c r="E253" s="236" t="s">
        <v>19</v>
      </c>
      <c r="F253" s="237" t="s">
        <v>4406</v>
      </c>
      <c r="G253" s="235"/>
      <c r="H253" s="236" t="s">
        <v>19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248</v>
      </c>
      <c r="AU253" s="243" t="s">
        <v>78</v>
      </c>
      <c r="AV253" s="13" t="s">
        <v>76</v>
      </c>
      <c r="AW253" s="13" t="s">
        <v>32</v>
      </c>
      <c r="AX253" s="13" t="s">
        <v>69</v>
      </c>
      <c r="AY253" s="243" t="s">
        <v>238</v>
      </c>
    </row>
    <row r="254" s="14" customFormat="1">
      <c r="A254" s="14"/>
      <c r="B254" s="244"/>
      <c r="C254" s="245"/>
      <c r="D254" s="227" t="s">
        <v>248</v>
      </c>
      <c r="E254" s="246" t="s">
        <v>19</v>
      </c>
      <c r="F254" s="247" t="s">
        <v>4407</v>
      </c>
      <c r="G254" s="245"/>
      <c r="H254" s="248">
        <v>237.999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248</v>
      </c>
      <c r="AU254" s="254" t="s">
        <v>78</v>
      </c>
      <c r="AV254" s="14" t="s">
        <v>78</v>
      </c>
      <c r="AW254" s="14" t="s">
        <v>32</v>
      </c>
      <c r="AX254" s="14" t="s">
        <v>69</v>
      </c>
      <c r="AY254" s="254" t="s">
        <v>238</v>
      </c>
    </row>
    <row r="255" s="13" customFormat="1">
      <c r="A255" s="13"/>
      <c r="B255" s="234"/>
      <c r="C255" s="235"/>
      <c r="D255" s="227" t="s">
        <v>248</v>
      </c>
      <c r="E255" s="236" t="s">
        <v>19</v>
      </c>
      <c r="F255" s="237" t="s">
        <v>4408</v>
      </c>
      <c r="G255" s="235"/>
      <c r="H255" s="236" t="s">
        <v>19</v>
      </c>
      <c r="I255" s="238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248</v>
      </c>
      <c r="AU255" s="243" t="s">
        <v>78</v>
      </c>
      <c r="AV255" s="13" t="s">
        <v>76</v>
      </c>
      <c r="AW255" s="13" t="s">
        <v>32</v>
      </c>
      <c r="AX255" s="13" t="s">
        <v>69</v>
      </c>
      <c r="AY255" s="243" t="s">
        <v>238</v>
      </c>
    </row>
    <row r="256" s="14" customFormat="1">
      <c r="A256" s="14"/>
      <c r="B256" s="244"/>
      <c r="C256" s="245"/>
      <c r="D256" s="227" t="s">
        <v>248</v>
      </c>
      <c r="E256" s="246" t="s">
        <v>19</v>
      </c>
      <c r="F256" s="247" t="s">
        <v>4401</v>
      </c>
      <c r="G256" s="245"/>
      <c r="H256" s="248">
        <v>8.9809999999999999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248</v>
      </c>
      <c r="AU256" s="254" t="s">
        <v>78</v>
      </c>
      <c r="AV256" s="14" t="s">
        <v>78</v>
      </c>
      <c r="AW256" s="14" t="s">
        <v>32</v>
      </c>
      <c r="AX256" s="14" t="s">
        <v>69</v>
      </c>
      <c r="AY256" s="254" t="s">
        <v>238</v>
      </c>
    </row>
    <row r="257" s="13" customFormat="1">
      <c r="A257" s="13"/>
      <c r="B257" s="234"/>
      <c r="C257" s="235"/>
      <c r="D257" s="227" t="s">
        <v>248</v>
      </c>
      <c r="E257" s="236" t="s">
        <v>19</v>
      </c>
      <c r="F257" s="237" t="s">
        <v>4409</v>
      </c>
      <c r="G257" s="235"/>
      <c r="H257" s="236" t="s">
        <v>19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248</v>
      </c>
      <c r="AU257" s="243" t="s">
        <v>78</v>
      </c>
      <c r="AV257" s="13" t="s">
        <v>76</v>
      </c>
      <c r="AW257" s="13" t="s">
        <v>32</v>
      </c>
      <c r="AX257" s="13" t="s">
        <v>69</v>
      </c>
      <c r="AY257" s="243" t="s">
        <v>238</v>
      </c>
    </row>
    <row r="258" s="14" customFormat="1">
      <c r="A258" s="14"/>
      <c r="B258" s="244"/>
      <c r="C258" s="245"/>
      <c r="D258" s="227" t="s">
        <v>248</v>
      </c>
      <c r="E258" s="246" t="s">
        <v>19</v>
      </c>
      <c r="F258" s="247" t="s">
        <v>292</v>
      </c>
      <c r="G258" s="245"/>
      <c r="H258" s="248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248</v>
      </c>
      <c r="AU258" s="254" t="s">
        <v>78</v>
      </c>
      <c r="AV258" s="14" t="s">
        <v>78</v>
      </c>
      <c r="AW258" s="14" t="s">
        <v>32</v>
      </c>
      <c r="AX258" s="14" t="s">
        <v>69</v>
      </c>
      <c r="AY258" s="254" t="s">
        <v>238</v>
      </c>
    </row>
    <row r="259" s="13" customFormat="1">
      <c r="A259" s="13"/>
      <c r="B259" s="234"/>
      <c r="C259" s="235"/>
      <c r="D259" s="227" t="s">
        <v>248</v>
      </c>
      <c r="E259" s="236" t="s">
        <v>19</v>
      </c>
      <c r="F259" s="237" t="s">
        <v>4410</v>
      </c>
      <c r="G259" s="235"/>
      <c r="H259" s="236" t="s">
        <v>19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248</v>
      </c>
      <c r="AU259" s="243" t="s">
        <v>78</v>
      </c>
      <c r="AV259" s="13" t="s">
        <v>76</v>
      </c>
      <c r="AW259" s="13" t="s">
        <v>32</v>
      </c>
      <c r="AX259" s="13" t="s">
        <v>69</v>
      </c>
      <c r="AY259" s="243" t="s">
        <v>238</v>
      </c>
    </row>
    <row r="260" s="14" customFormat="1">
      <c r="A260" s="14"/>
      <c r="B260" s="244"/>
      <c r="C260" s="245"/>
      <c r="D260" s="227" t="s">
        <v>248</v>
      </c>
      <c r="E260" s="246" t="s">
        <v>19</v>
      </c>
      <c r="F260" s="247" t="s">
        <v>4411</v>
      </c>
      <c r="G260" s="245"/>
      <c r="H260" s="248">
        <v>-13.611000000000001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248</v>
      </c>
      <c r="AU260" s="254" t="s">
        <v>78</v>
      </c>
      <c r="AV260" s="14" t="s">
        <v>78</v>
      </c>
      <c r="AW260" s="14" t="s">
        <v>32</v>
      </c>
      <c r="AX260" s="14" t="s">
        <v>69</v>
      </c>
      <c r="AY260" s="254" t="s">
        <v>238</v>
      </c>
    </row>
    <row r="261" s="15" customFormat="1">
      <c r="A261" s="15"/>
      <c r="B261" s="255"/>
      <c r="C261" s="256"/>
      <c r="D261" s="227" t="s">
        <v>248</v>
      </c>
      <c r="E261" s="257" t="s">
        <v>19</v>
      </c>
      <c r="F261" s="258" t="s">
        <v>253</v>
      </c>
      <c r="G261" s="256"/>
      <c r="H261" s="259">
        <v>241.57499999999999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248</v>
      </c>
      <c r="AU261" s="265" t="s">
        <v>78</v>
      </c>
      <c r="AV261" s="15" t="s">
        <v>244</v>
      </c>
      <c r="AW261" s="15" t="s">
        <v>32</v>
      </c>
      <c r="AX261" s="15" t="s">
        <v>76</v>
      </c>
      <c r="AY261" s="265" t="s">
        <v>238</v>
      </c>
    </row>
    <row r="262" s="2" customFormat="1" ht="33" customHeight="1">
      <c r="A262" s="39"/>
      <c r="B262" s="40"/>
      <c r="C262" s="214" t="s">
        <v>330</v>
      </c>
      <c r="D262" s="214" t="s">
        <v>240</v>
      </c>
      <c r="E262" s="215" t="s">
        <v>382</v>
      </c>
      <c r="F262" s="216" t="s">
        <v>383</v>
      </c>
      <c r="G262" s="217" t="s">
        <v>384</v>
      </c>
      <c r="H262" s="218">
        <v>422.75599999999997</v>
      </c>
      <c r="I262" s="219"/>
      <c r="J262" s="220">
        <f>ROUND(I262*H262,2)</f>
        <v>0</v>
      </c>
      <c r="K262" s="216" t="s">
        <v>243</v>
      </c>
      <c r="L262" s="45"/>
      <c r="M262" s="221" t="s">
        <v>19</v>
      </c>
      <c r="N262" s="222" t="s">
        <v>40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244</v>
      </c>
      <c r="AT262" s="225" t="s">
        <v>240</v>
      </c>
      <c r="AU262" s="225" t="s">
        <v>78</v>
      </c>
      <c r="AY262" s="18" t="s">
        <v>238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76</v>
      </c>
      <c r="BK262" s="226">
        <f>ROUND(I262*H262,2)</f>
        <v>0</v>
      </c>
      <c r="BL262" s="18" t="s">
        <v>244</v>
      </c>
      <c r="BM262" s="225" t="s">
        <v>414</v>
      </c>
    </row>
    <row r="263" s="2" customFormat="1">
      <c r="A263" s="39"/>
      <c r="B263" s="40"/>
      <c r="C263" s="41"/>
      <c r="D263" s="227" t="s">
        <v>245</v>
      </c>
      <c r="E263" s="41"/>
      <c r="F263" s="228" t="s">
        <v>383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245</v>
      </c>
      <c r="AU263" s="18" t="s">
        <v>78</v>
      </c>
    </row>
    <row r="264" s="2" customFormat="1">
      <c r="A264" s="39"/>
      <c r="B264" s="40"/>
      <c r="C264" s="41"/>
      <c r="D264" s="232" t="s">
        <v>246</v>
      </c>
      <c r="E264" s="41"/>
      <c r="F264" s="233" t="s">
        <v>386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246</v>
      </c>
      <c r="AU264" s="18" t="s">
        <v>78</v>
      </c>
    </row>
    <row r="265" s="13" customFormat="1">
      <c r="A265" s="13"/>
      <c r="B265" s="234"/>
      <c r="C265" s="235"/>
      <c r="D265" s="227" t="s">
        <v>248</v>
      </c>
      <c r="E265" s="236" t="s">
        <v>19</v>
      </c>
      <c r="F265" s="237" t="s">
        <v>4412</v>
      </c>
      <c r="G265" s="235"/>
      <c r="H265" s="236" t="s">
        <v>19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248</v>
      </c>
      <c r="AU265" s="243" t="s">
        <v>78</v>
      </c>
      <c r="AV265" s="13" t="s">
        <v>76</v>
      </c>
      <c r="AW265" s="13" t="s">
        <v>32</v>
      </c>
      <c r="AX265" s="13" t="s">
        <v>69</v>
      </c>
      <c r="AY265" s="243" t="s">
        <v>238</v>
      </c>
    </row>
    <row r="266" s="13" customFormat="1">
      <c r="A266" s="13"/>
      <c r="B266" s="234"/>
      <c r="C266" s="235"/>
      <c r="D266" s="227" t="s">
        <v>248</v>
      </c>
      <c r="E266" s="236" t="s">
        <v>19</v>
      </c>
      <c r="F266" s="237" t="s">
        <v>4413</v>
      </c>
      <c r="G266" s="235"/>
      <c r="H266" s="236" t="s">
        <v>19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248</v>
      </c>
      <c r="AU266" s="243" t="s">
        <v>78</v>
      </c>
      <c r="AV266" s="13" t="s">
        <v>76</v>
      </c>
      <c r="AW266" s="13" t="s">
        <v>32</v>
      </c>
      <c r="AX266" s="13" t="s">
        <v>69</v>
      </c>
      <c r="AY266" s="243" t="s">
        <v>238</v>
      </c>
    </row>
    <row r="267" s="14" customFormat="1">
      <c r="A267" s="14"/>
      <c r="B267" s="244"/>
      <c r="C267" s="245"/>
      <c r="D267" s="227" t="s">
        <v>248</v>
      </c>
      <c r="E267" s="246" t="s">
        <v>19</v>
      </c>
      <c r="F267" s="247" t="s">
        <v>4414</v>
      </c>
      <c r="G267" s="245"/>
      <c r="H267" s="248">
        <v>422.75625000000002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248</v>
      </c>
      <c r="AU267" s="254" t="s">
        <v>78</v>
      </c>
      <c r="AV267" s="14" t="s">
        <v>78</v>
      </c>
      <c r="AW267" s="14" t="s">
        <v>32</v>
      </c>
      <c r="AX267" s="14" t="s">
        <v>69</v>
      </c>
      <c r="AY267" s="254" t="s">
        <v>238</v>
      </c>
    </row>
    <row r="268" s="15" customFormat="1">
      <c r="A268" s="15"/>
      <c r="B268" s="255"/>
      <c r="C268" s="256"/>
      <c r="D268" s="227" t="s">
        <v>248</v>
      </c>
      <c r="E268" s="257" t="s">
        <v>19</v>
      </c>
      <c r="F268" s="258" t="s">
        <v>253</v>
      </c>
      <c r="G268" s="256"/>
      <c r="H268" s="259">
        <v>422.75625000000002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248</v>
      </c>
      <c r="AU268" s="265" t="s">
        <v>78</v>
      </c>
      <c r="AV268" s="15" t="s">
        <v>244</v>
      </c>
      <c r="AW268" s="15" t="s">
        <v>32</v>
      </c>
      <c r="AX268" s="15" t="s">
        <v>76</v>
      </c>
      <c r="AY268" s="265" t="s">
        <v>238</v>
      </c>
    </row>
    <row r="269" s="2" customFormat="1" ht="16.5" customHeight="1">
      <c r="A269" s="39"/>
      <c r="B269" s="40"/>
      <c r="C269" s="214" t="s">
        <v>411</v>
      </c>
      <c r="D269" s="214" t="s">
        <v>240</v>
      </c>
      <c r="E269" s="215" t="s">
        <v>389</v>
      </c>
      <c r="F269" s="216" t="s">
        <v>390</v>
      </c>
      <c r="G269" s="217" t="s">
        <v>308</v>
      </c>
      <c r="H269" s="218">
        <v>255.18600000000001</v>
      </c>
      <c r="I269" s="219"/>
      <c r="J269" s="220">
        <f>ROUND(I269*H269,2)</f>
        <v>0</v>
      </c>
      <c r="K269" s="216" t="s">
        <v>243</v>
      </c>
      <c r="L269" s="45"/>
      <c r="M269" s="221" t="s">
        <v>19</v>
      </c>
      <c r="N269" s="222" t="s">
        <v>40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244</v>
      </c>
      <c r="AT269" s="225" t="s">
        <v>240</v>
      </c>
      <c r="AU269" s="225" t="s">
        <v>78</v>
      </c>
      <c r="AY269" s="18" t="s">
        <v>238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76</v>
      </c>
      <c r="BK269" s="226">
        <f>ROUND(I269*H269,2)</f>
        <v>0</v>
      </c>
      <c r="BL269" s="18" t="s">
        <v>244</v>
      </c>
      <c r="BM269" s="225" t="s">
        <v>419</v>
      </c>
    </row>
    <row r="270" s="2" customFormat="1">
      <c r="A270" s="39"/>
      <c r="B270" s="40"/>
      <c r="C270" s="41"/>
      <c r="D270" s="227" t="s">
        <v>245</v>
      </c>
      <c r="E270" s="41"/>
      <c r="F270" s="228" t="s">
        <v>390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245</v>
      </c>
      <c r="AU270" s="18" t="s">
        <v>78</v>
      </c>
    </row>
    <row r="271" s="2" customFormat="1">
      <c r="A271" s="39"/>
      <c r="B271" s="40"/>
      <c r="C271" s="41"/>
      <c r="D271" s="232" t="s">
        <v>246</v>
      </c>
      <c r="E271" s="41"/>
      <c r="F271" s="233" t="s">
        <v>392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246</v>
      </c>
      <c r="AU271" s="18" t="s">
        <v>78</v>
      </c>
    </row>
    <row r="272" s="13" customFormat="1">
      <c r="A272" s="13"/>
      <c r="B272" s="234"/>
      <c r="C272" s="235"/>
      <c r="D272" s="227" t="s">
        <v>248</v>
      </c>
      <c r="E272" s="236" t="s">
        <v>19</v>
      </c>
      <c r="F272" s="237" t="s">
        <v>4415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248</v>
      </c>
      <c r="AU272" s="243" t="s">
        <v>78</v>
      </c>
      <c r="AV272" s="13" t="s">
        <v>76</v>
      </c>
      <c r="AW272" s="13" t="s">
        <v>32</v>
      </c>
      <c r="AX272" s="13" t="s">
        <v>69</v>
      </c>
      <c r="AY272" s="243" t="s">
        <v>238</v>
      </c>
    </row>
    <row r="273" s="14" customFormat="1">
      <c r="A273" s="14"/>
      <c r="B273" s="244"/>
      <c r="C273" s="245"/>
      <c r="D273" s="227" t="s">
        <v>248</v>
      </c>
      <c r="E273" s="246" t="s">
        <v>19</v>
      </c>
      <c r="F273" s="247" t="s">
        <v>4416</v>
      </c>
      <c r="G273" s="245"/>
      <c r="H273" s="248">
        <v>13.611000000000001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248</v>
      </c>
      <c r="AU273" s="254" t="s">
        <v>78</v>
      </c>
      <c r="AV273" s="14" t="s">
        <v>78</v>
      </c>
      <c r="AW273" s="14" t="s">
        <v>32</v>
      </c>
      <c r="AX273" s="14" t="s">
        <v>69</v>
      </c>
      <c r="AY273" s="254" t="s">
        <v>238</v>
      </c>
    </row>
    <row r="274" s="13" customFormat="1">
      <c r="A274" s="13"/>
      <c r="B274" s="234"/>
      <c r="C274" s="235"/>
      <c r="D274" s="227" t="s">
        <v>248</v>
      </c>
      <c r="E274" s="236" t="s">
        <v>19</v>
      </c>
      <c r="F274" s="237" t="s">
        <v>4412</v>
      </c>
      <c r="G274" s="235"/>
      <c r="H274" s="236" t="s">
        <v>19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248</v>
      </c>
      <c r="AU274" s="243" t="s">
        <v>78</v>
      </c>
      <c r="AV274" s="13" t="s">
        <v>76</v>
      </c>
      <c r="AW274" s="13" t="s">
        <v>32</v>
      </c>
      <c r="AX274" s="13" t="s">
        <v>69</v>
      </c>
      <c r="AY274" s="243" t="s">
        <v>238</v>
      </c>
    </row>
    <row r="275" s="14" customFormat="1">
      <c r="A275" s="14"/>
      <c r="B275" s="244"/>
      <c r="C275" s="245"/>
      <c r="D275" s="227" t="s">
        <v>248</v>
      </c>
      <c r="E275" s="246" t="s">
        <v>19</v>
      </c>
      <c r="F275" s="247" t="s">
        <v>4417</v>
      </c>
      <c r="G275" s="245"/>
      <c r="H275" s="248">
        <v>241.57499999999999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248</v>
      </c>
      <c r="AU275" s="254" t="s">
        <v>78</v>
      </c>
      <c r="AV275" s="14" t="s">
        <v>78</v>
      </c>
      <c r="AW275" s="14" t="s">
        <v>32</v>
      </c>
      <c r="AX275" s="14" t="s">
        <v>69</v>
      </c>
      <c r="AY275" s="254" t="s">
        <v>238</v>
      </c>
    </row>
    <row r="276" s="15" customFormat="1">
      <c r="A276" s="15"/>
      <c r="B276" s="255"/>
      <c r="C276" s="256"/>
      <c r="D276" s="227" t="s">
        <v>248</v>
      </c>
      <c r="E276" s="257" t="s">
        <v>19</v>
      </c>
      <c r="F276" s="258" t="s">
        <v>253</v>
      </c>
      <c r="G276" s="256"/>
      <c r="H276" s="259">
        <v>255.18600000000001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248</v>
      </c>
      <c r="AU276" s="265" t="s">
        <v>78</v>
      </c>
      <c r="AV276" s="15" t="s">
        <v>244</v>
      </c>
      <c r="AW276" s="15" t="s">
        <v>32</v>
      </c>
      <c r="AX276" s="15" t="s">
        <v>76</v>
      </c>
      <c r="AY276" s="265" t="s">
        <v>238</v>
      </c>
    </row>
    <row r="277" s="2" customFormat="1" ht="24.15" customHeight="1">
      <c r="A277" s="39"/>
      <c r="B277" s="40"/>
      <c r="C277" s="214" t="s">
        <v>339</v>
      </c>
      <c r="D277" s="214" t="s">
        <v>240</v>
      </c>
      <c r="E277" s="215" t="s">
        <v>394</v>
      </c>
      <c r="F277" s="216" t="s">
        <v>395</v>
      </c>
      <c r="G277" s="217" t="s">
        <v>308</v>
      </c>
      <c r="H277" s="218">
        <v>13.611000000000001</v>
      </c>
      <c r="I277" s="219"/>
      <c r="J277" s="220">
        <f>ROUND(I277*H277,2)</f>
        <v>0</v>
      </c>
      <c r="K277" s="216" t="s">
        <v>243</v>
      </c>
      <c r="L277" s="45"/>
      <c r="M277" s="221" t="s">
        <v>19</v>
      </c>
      <c r="N277" s="222" t="s">
        <v>40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244</v>
      </c>
      <c r="AT277" s="225" t="s">
        <v>240</v>
      </c>
      <c r="AU277" s="225" t="s">
        <v>78</v>
      </c>
      <c r="AY277" s="18" t="s">
        <v>238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76</v>
      </c>
      <c r="BK277" s="226">
        <f>ROUND(I277*H277,2)</f>
        <v>0</v>
      </c>
      <c r="BL277" s="18" t="s">
        <v>244</v>
      </c>
      <c r="BM277" s="225" t="s">
        <v>428</v>
      </c>
    </row>
    <row r="278" s="2" customFormat="1">
      <c r="A278" s="39"/>
      <c r="B278" s="40"/>
      <c r="C278" s="41"/>
      <c r="D278" s="227" t="s">
        <v>245</v>
      </c>
      <c r="E278" s="41"/>
      <c r="F278" s="228" t="s">
        <v>395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245</v>
      </c>
      <c r="AU278" s="18" t="s">
        <v>78</v>
      </c>
    </row>
    <row r="279" s="2" customFormat="1">
      <c r="A279" s="39"/>
      <c r="B279" s="40"/>
      <c r="C279" s="41"/>
      <c r="D279" s="232" t="s">
        <v>246</v>
      </c>
      <c r="E279" s="41"/>
      <c r="F279" s="233" t="s">
        <v>397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246</v>
      </c>
      <c r="AU279" s="18" t="s">
        <v>78</v>
      </c>
    </row>
    <row r="280" s="13" customFormat="1">
      <c r="A280" s="13"/>
      <c r="B280" s="234"/>
      <c r="C280" s="235"/>
      <c r="D280" s="227" t="s">
        <v>248</v>
      </c>
      <c r="E280" s="236" t="s">
        <v>19</v>
      </c>
      <c r="F280" s="237" t="s">
        <v>4349</v>
      </c>
      <c r="G280" s="235"/>
      <c r="H280" s="236" t="s">
        <v>19</v>
      </c>
      <c r="I280" s="238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248</v>
      </c>
      <c r="AU280" s="243" t="s">
        <v>78</v>
      </c>
      <c r="AV280" s="13" t="s">
        <v>76</v>
      </c>
      <c r="AW280" s="13" t="s">
        <v>32</v>
      </c>
      <c r="AX280" s="13" t="s">
        <v>69</v>
      </c>
      <c r="AY280" s="243" t="s">
        <v>238</v>
      </c>
    </row>
    <row r="281" s="13" customFormat="1">
      <c r="A281" s="13"/>
      <c r="B281" s="234"/>
      <c r="C281" s="235"/>
      <c r="D281" s="227" t="s">
        <v>248</v>
      </c>
      <c r="E281" s="236" t="s">
        <v>19</v>
      </c>
      <c r="F281" s="237" t="s">
        <v>4334</v>
      </c>
      <c r="G281" s="235"/>
      <c r="H281" s="236" t="s">
        <v>19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248</v>
      </c>
      <c r="AU281" s="243" t="s">
        <v>78</v>
      </c>
      <c r="AV281" s="13" t="s">
        <v>76</v>
      </c>
      <c r="AW281" s="13" t="s">
        <v>32</v>
      </c>
      <c r="AX281" s="13" t="s">
        <v>69</v>
      </c>
      <c r="AY281" s="243" t="s">
        <v>238</v>
      </c>
    </row>
    <row r="282" s="13" customFormat="1">
      <c r="A282" s="13"/>
      <c r="B282" s="234"/>
      <c r="C282" s="235"/>
      <c r="D282" s="227" t="s">
        <v>248</v>
      </c>
      <c r="E282" s="236" t="s">
        <v>19</v>
      </c>
      <c r="F282" s="237" t="s">
        <v>4418</v>
      </c>
      <c r="G282" s="235"/>
      <c r="H282" s="236" t="s">
        <v>19</v>
      </c>
      <c r="I282" s="238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248</v>
      </c>
      <c r="AU282" s="243" t="s">
        <v>78</v>
      </c>
      <c r="AV282" s="13" t="s">
        <v>76</v>
      </c>
      <c r="AW282" s="13" t="s">
        <v>32</v>
      </c>
      <c r="AX282" s="13" t="s">
        <v>69</v>
      </c>
      <c r="AY282" s="243" t="s">
        <v>238</v>
      </c>
    </row>
    <row r="283" s="14" customFormat="1">
      <c r="A283" s="14"/>
      <c r="B283" s="244"/>
      <c r="C283" s="245"/>
      <c r="D283" s="227" t="s">
        <v>248</v>
      </c>
      <c r="E283" s="246" t="s">
        <v>19</v>
      </c>
      <c r="F283" s="247" t="s">
        <v>4384</v>
      </c>
      <c r="G283" s="245"/>
      <c r="H283" s="248">
        <v>4.9570976686411496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248</v>
      </c>
      <c r="AU283" s="254" t="s">
        <v>78</v>
      </c>
      <c r="AV283" s="14" t="s">
        <v>78</v>
      </c>
      <c r="AW283" s="14" t="s">
        <v>32</v>
      </c>
      <c r="AX283" s="14" t="s">
        <v>69</v>
      </c>
      <c r="AY283" s="254" t="s">
        <v>238</v>
      </c>
    </row>
    <row r="284" s="14" customFormat="1">
      <c r="A284" s="14"/>
      <c r="B284" s="244"/>
      <c r="C284" s="245"/>
      <c r="D284" s="227" t="s">
        <v>248</v>
      </c>
      <c r="E284" s="246" t="s">
        <v>19</v>
      </c>
      <c r="F284" s="247" t="s">
        <v>4385</v>
      </c>
      <c r="G284" s="245"/>
      <c r="H284" s="248">
        <v>8.6535541198261399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248</v>
      </c>
      <c r="AU284" s="254" t="s">
        <v>78</v>
      </c>
      <c r="AV284" s="14" t="s">
        <v>78</v>
      </c>
      <c r="AW284" s="14" t="s">
        <v>32</v>
      </c>
      <c r="AX284" s="14" t="s">
        <v>69</v>
      </c>
      <c r="AY284" s="254" t="s">
        <v>238</v>
      </c>
    </row>
    <row r="285" s="15" customFormat="1">
      <c r="A285" s="15"/>
      <c r="B285" s="255"/>
      <c r="C285" s="256"/>
      <c r="D285" s="227" t="s">
        <v>248</v>
      </c>
      <c r="E285" s="257" t="s">
        <v>19</v>
      </c>
      <c r="F285" s="258" t="s">
        <v>253</v>
      </c>
      <c r="G285" s="256"/>
      <c r="H285" s="259">
        <v>13.610651788467299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248</v>
      </c>
      <c r="AU285" s="265" t="s">
        <v>78</v>
      </c>
      <c r="AV285" s="15" t="s">
        <v>244</v>
      </c>
      <c r="AW285" s="15" t="s">
        <v>32</v>
      </c>
      <c r="AX285" s="15" t="s">
        <v>76</v>
      </c>
      <c r="AY285" s="265" t="s">
        <v>238</v>
      </c>
    </row>
    <row r="286" s="2" customFormat="1" ht="21.75" customHeight="1">
      <c r="A286" s="39"/>
      <c r="B286" s="40"/>
      <c r="C286" s="214" t="s">
        <v>424</v>
      </c>
      <c r="D286" s="214" t="s">
        <v>240</v>
      </c>
      <c r="E286" s="215" t="s">
        <v>405</v>
      </c>
      <c r="F286" s="216" t="s">
        <v>406</v>
      </c>
      <c r="G286" s="217" t="s">
        <v>308</v>
      </c>
      <c r="H286" s="218">
        <v>13.611000000000001</v>
      </c>
      <c r="I286" s="219"/>
      <c r="J286" s="220">
        <f>ROUND(I286*H286,2)</f>
        <v>0</v>
      </c>
      <c r="K286" s="216" t="s">
        <v>243</v>
      </c>
      <c r="L286" s="45"/>
      <c r="M286" s="221" t="s">
        <v>19</v>
      </c>
      <c r="N286" s="222" t="s">
        <v>40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244</v>
      </c>
      <c r="AT286" s="225" t="s">
        <v>240</v>
      </c>
      <c r="AU286" s="225" t="s">
        <v>78</v>
      </c>
      <c r="AY286" s="18" t="s">
        <v>238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76</v>
      </c>
      <c r="BK286" s="226">
        <f>ROUND(I286*H286,2)</f>
        <v>0</v>
      </c>
      <c r="BL286" s="18" t="s">
        <v>244</v>
      </c>
      <c r="BM286" s="225" t="s">
        <v>432</v>
      </c>
    </row>
    <row r="287" s="2" customFormat="1">
      <c r="A287" s="39"/>
      <c r="B287" s="40"/>
      <c r="C287" s="41"/>
      <c r="D287" s="227" t="s">
        <v>245</v>
      </c>
      <c r="E287" s="41"/>
      <c r="F287" s="228" t="s">
        <v>406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245</v>
      </c>
      <c r="AU287" s="18" t="s">
        <v>78</v>
      </c>
    </row>
    <row r="288" s="2" customFormat="1">
      <c r="A288" s="39"/>
      <c r="B288" s="40"/>
      <c r="C288" s="41"/>
      <c r="D288" s="232" t="s">
        <v>246</v>
      </c>
      <c r="E288" s="41"/>
      <c r="F288" s="233" t="s">
        <v>408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246</v>
      </c>
      <c r="AU288" s="18" t="s">
        <v>78</v>
      </c>
    </row>
    <row r="289" s="13" customFormat="1">
      <c r="A289" s="13"/>
      <c r="B289" s="234"/>
      <c r="C289" s="235"/>
      <c r="D289" s="227" t="s">
        <v>248</v>
      </c>
      <c r="E289" s="236" t="s">
        <v>19</v>
      </c>
      <c r="F289" s="237" t="s">
        <v>409</v>
      </c>
      <c r="G289" s="235"/>
      <c r="H289" s="236" t="s">
        <v>19</v>
      </c>
      <c r="I289" s="238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248</v>
      </c>
      <c r="AU289" s="243" t="s">
        <v>78</v>
      </c>
      <c r="AV289" s="13" t="s">
        <v>76</v>
      </c>
      <c r="AW289" s="13" t="s">
        <v>32</v>
      </c>
      <c r="AX289" s="13" t="s">
        <v>69</v>
      </c>
      <c r="AY289" s="243" t="s">
        <v>238</v>
      </c>
    </row>
    <row r="290" s="14" customFormat="1">
      <c r="A290" s="14"/>
      <c r="B290" s="244"/>
      <c r="C290" s="245"/>
      <c r="D290" s="227" t="s">
        <v>248</v>
      </c>
      <c r="E290" s="246" t="s">
        <v>19</v>
      </c>
      <c r="F290" s="247" t="s">
        <v>4416</v>
      </c>
      <c r="G290" s="245"/>
      <c r="H290" s="248">
        <v>13.611000000000001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248</v>
      </c>
      <c r="AU290" s="254" t="s">
        <v>78</v>
      </c>
      <c r="AV290" s="14" t="s">
        <v>78</v>
      </c>
      <c r="AW290" s="14" t="s">
        <v>32</v>
      </c>
      <c r="AX290" s="14" t="s">
        <v>69</v>
      </c>
      <c r="AY290" s="254" t="s">
        <v>238</v>
      </c>
    </row>
    <row r="291" s="15" customFormat="1">
      <c r="A291" s="15"/>
      <c r="B291" s="255"/>
      <c r="C291" s="256"/>
      <c r="D291" s="227" t="s">
        <v>248</v>
      </c>
      <c r="E291" s="257" t="s">
        <v>19</v>
      </c>
      <c r="F291" s="258" t="s">
        <v>253</v>
      </c>
      <c r="G291" s="256"/>
      <c r="H291" s="259">
        <v>13.611000000000001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248</v>
      </c>
      <c r="AU291" s="265" t="s">
        <v>78</v>
      </c>
      <c r="AV291" s="15" t="s">
        <v>244</v>
      </c>
      <c r="AW291" s="15" t="s">
        <v>32</v>
      </c>
      <c r="AX291" s="15" t="s">
        <v>76</v>
      </c>
      <c r="AY291" s="265" t="s">
        <v>238</v>
      </c>
    </row>
    <row r="292" s="2" customFormat="1" ht="24.15" customHeight="1">
      <c r="A292" s="39"/>
      <c r="B292" s="40"/>
      <c r="C292" s="214" t="s">
        <v>351</v>
      </c>
      <c r="D292" s="214" t="s">
        <v>240</v>
      </c>
      <c r="E292" s="215" t="s">
        <v>4419</v>
      </c>
      <c r="F292" s="216" t="s">
        <v>4420</v>
      </c>
      <c r="G292" s="217" t="s">
        <v>308</v>
      </c>
      <c r="H292" s="218">
        <v>1</v>
      </c>
      <c r="I292" s="219"/>
      <c r="J292" s="220">
        <f>ROUND(I292*H292,2)</f>
        <v>0</v>
      </c>
      <c r="K292" s="216" t="s">
        <v>243</v>
      </c>
      <c r="L292" s="45"/>
      <c r="M292" s="221" t="s">
        <v>19</v>
      </c>
      <c r="N292" s="222" t="s">
        <v>40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244</v>
      </c>
      <c r="AT292" s="225" t="s">
        <v>240</v>
      </c>
      <c r="AU292" s="225" t="s">
        <v>78</v>
      </c>
      <c r="AY292" s="18" t="s">
        <v>238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76</v>
      </c>
      <c r="BK292" s="226">
        <f>ROUND(I292*H292,2)</f>
        <v>0</v>
      </c>
      <c r="BL292" s="18" t="s">
        <v>244</v>
      </c>
      <c r="BM292" s="225" t="s">
        <v>439</v>
      </c>
    </row>
    <row r="293" s="2" customFormat="1">
      <c r="A293" s="39"/>
      <c r="B293" s="40"/>
      <c r="C293" s="41"/>
      <c r="D293" s="227" t="s">
        <v>245</v>
      </c>
      <c r="E293" s="41"/>
      <c r="F293" s="228" t="s">
        <v>4420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245</v>
      </c>
      <c r="AU293" s="18" t="s">
        <v>78</v>
      </c>
    </row>
    <row r="294" s="2" customFormat="1">
      <c r="A294" s="39"/>
      <c r="B294" s="40"/>
      <c r="C294" s="41"/>
      <c r="D294" s="232" t="s">
        <v>246</v>
      </c>
      <c r="E294" s="41"/>
      <c r="F294" s="233" t="s">
        <v>4421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246</v>
      </c>
      <c r="AU294" s="18" t="s">
        <v>78</v>
      </c>
    </row>
    <row r="295" s="13" customFormat="1">
      <c r="A295" s="13"/>
      <c r="B295" s="234"/>
      <c r="C295" s="235"/>
      <c r="D295" s="227" t="s">
        <v>248</v>
      </c>
      <c r="E295" s="236" t="s">
        <v>19</v>
      </c>
      <c r="F295" s="237" t="s">
        <v>4349</v>
      </c>
      <c r="G295" s="235"/>
      <c r="H295" s="236" t="s">
        <v>19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248</v>
      </c>
      <c r="AU295" s="243" t="s">
        <v>78</v>
      </c>
      <c r="AV295" s="13" t="s">
        <v>76</v>
      </c>
      <c r="AW295" s="13" t="s">
        <v>32</v>
      </c>
      <c r="AX295" s="13" t="s">
        <v>69</v>
      </c>
      <c r="AY295" s="243" t="s">
        <v>238</v>
      </c>
    </row>
    <row r="296" s="13" customFormat="1">
      <c r="A296" s="13"/>
      <c r="B296" s="234"/>
      <c r="C296" s="235"/>
      <c r="D296" s="227" t="s">
        <v>248</v>
      </c>
      <c r="E296" s="236" t="s">
        <v>19</v>
      </c>
      <c r="F296" s="237" t="s">
        <v>4422</v>
      </c>
      <c r="G296" s="235"/>
      <c r="H296" s="236" t="s">
        <v>19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248</v>
      </c>
      <c r="AU296" s="243" t="s">
        <v>78</v>
      </c>
      <c r="AV296" s="13" t="s">
        <v>76</v>
      </c>
      <c r="AW296" s="13" t="s">
        <v>32</v>
      </c>
      <c r="AX296" s="13" t="s">
        <v>69</v>
      </c>
      <c r="AY296" s="243" t="s">
        <v>238</v>
      </c>
    </row>
    <row r="297" s="14" customFormat="1">
      <c r="A297" s="14"/>
      <c r="B297" s="244"/>
      <c r="C297" s="245"/>
      <c r="D297" s="227" t="s">
        <v>248</v>
      </c>
      <c r="E297" s="246" t="s">
        <v>19</v>
      </c>
      <c r="F297" s="247" t="s">
        <v>4398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248</v>
      </c>
      <c r="AU297" s="254" t="s">
        <v>78</v>
      </c>
      <c r="AV297" s="14" t="s">
        <v>78</v>
      </c>
      <c r="AW297" s="14" t="s">
        <v>32</v>
      </c>
      <c r="AX297" s="14" t="s">
        <v>69</v>
      </c>
      <c r="AY297" s="254" t="s">
        <v>238</v>
      </c>
    </row>
    <row r="298" s="15" customFormat="1">
      <c r="A298" s="15"/>
      <c r="B298" s="255"/>
      <c r="C298" s="256"/>
      <c r="D298" s="227" t="s">
        <v>248</v>
      </c>
      <c r="E298" s="257" t="s">
        <v>19</v>
      </c>
      <c r="F298" s="258" t="s">
        <v>253</v>
      </c>
      <c r="G298" s="256"/>
      <c r="H298" s="259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248</v>
      </c>
      <c r="AU298" s="265" t="s">
        <v>78</v>
      </c>
      <c r="AV298" s="15" t="s">
        <v>244</v>
      </c>
      <c r="AW298" s="15" t="s">
        <v>32</v>
      </c>
      <c r="AX298" s="15" t="s">
        <v>76</v>
      </c>
      <c r="AY298" s="265" t="s">
        <v>238</v>
      </c>
    </row>
    <row r="299" s="2" customFormat="1" ht="16.5" customHeight="1">
      <c r="A299" s="39"/>
      <c r="B299" s="40"/>
      <c r="C299" s="277" t="s">
        <v>436</v>
      </c>
      <c r="D299" s="277" t="s">
        <v>425</v>
      </c>
      <c r="E299" s="278" t="s">
        <v>4423</v>
      </c>
      <c r="F299" s="279" t="s">
        <v>4424</v>
      </c>
      <c r="G299" s="280" t="s">
        <v>384</v>
      </c>
      <c r="H299" s="281">
        <v>2</v>
      </c>
      <c r="I299" s="282"/>
      <c r="J299" s="283">
        <f>ROUND(I299*H299,2)</f>
        <v>0</v>
      </c>
      <c r="K299" s="279" t="s">
        <v>243</v>
      </c>
      <c r="L299" s="284"/>
      <c r="M299" s="285" t="s">
        <v>19</v>
      </c>
      <c r="N299" s="286" t="s">
        <v>40</v>
      </c>
      <c r="O299" s="85"/>
      <c r="P299" s="223">
        <f>O299*H299</f>
        <v>0</v>
      </c>
      <c r="Q299" s="223">
        <v>1</v>
      </c>
      <c r="R299" s="223">
        <f>Q299*H299</f>
        <v>2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267</v>
      </c>
      <c r="AT299" s="225" t="s">
        <v>425</v>
      </c>
      <c r="AU299" s="225" t="s">
        <v>78</v>
      </c>
      <c r="AY299" s="18" t="s">
        <v>238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76</v>
      </c>
      <c r="BK299" s="226">
        <f>ROUND(I299*H299,2)</f>
        <v>0</v>
      </c>
      <c r="BL299" s="18" t="s">
        <v>244</v>
      </c>
      <c r="BM299" s="225" t="s">
        <v>447</v>
      </c>
    </row>
    <row r="300" s="2" customFormat="1">
      <c r="A300" s="39"/>
      <c r="B300" s="40"/>
      <c r="C300" s="41"/>
      <c r="D300" s="227" t="s">
        <v>245</v>
      </c>
      <c r="E300" s="41"/>
      <c r="F300" s="228" t="s">
        <v>4424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245</v>
      </c>
      <c r="AU300" s="18" t="s">
        <v>78</v>
      </c>
    </row>
    <row r="301" s="14" customFormat="1">
      <c r="A301" s="14"/>
      <c r="B301" s="244"/>
      <c r="C301" s="245"/>
      <c r="D301" s="227" t="s">
        <v>248</v>
      </c>
      <c r="E301" s="246" t="s">
        <v>19</v>
      </c>
      <c r="F301" s="247" t="s">
        <v>4425</v>
      </c>
      <c r="G301" s="245"/>
      <c r="H301" s="248">
        <v>2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248</v>
      </c>
      <c r="AU301" s="254" t="s">
        <v>78</v>
      </c>
      <c r="AV301" s="14" t="s">
        <v>78</v>
      </c>
      <c r="AW301" s="14" t="s">
        <v>32</v>
      </c>
      <c r="AX301" s="14" t="s">
        <v>69</v>
      </c>
      <c r="AY301" s="254" t="s">
        <v>238</v>
      </c>
    </row>
    <row r="302" s="15" customFormat="1">
      <c r="A302" s="15"/>
      <c r="B302" s="255"/>
      <c r="C302" s="256"/>
      <c r="D302" s="227" t="s">
        <v>248</v>
      </c>
      <c r="E302" s="257" t="s">
        <v>19</v>
      </c>
      <c r="F302" s="258" t="s">
        <v>253</v>
      </c>
      <c r="G302" s="256"/>
      <c r="H302" s="259">
        <v>2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248</v>
      </c>
      <c r="AU302" s="265" t="s">
        <v>78</v>
      </c>
      <c r="AV302" s="15" t="s">
        <v>244</v>
      </c>
      <c r="AW302" s="15" t="s">
        <v>32</v>
      </c>
      <c r="AX302" s="15" t="s">
        <v>76</v>
      </c>
      <c r="AY302" s="265" t="s">
        <v>238</v>
      </c>
    </row>
    <row r="303" s="2" customFormat="1" ht="37.8" customHeight="1">
      <c r="A303" s="39"/>
      <c r="B303" s="40"/>
      <c r="C303" s="214" t="s">
        <v>356</v>
      </c>
      <c r="D303" s="214" t="s">
        <v>240</v>
      </c>
      <c r="E303" s="215" t="s">
        <v>4426</v>
      </c>
      <c r="F303" s="216" t="s">
        <v>4427</v>
      </c>
      <c r="G303" s="217" t="s">
        <v>112</v>
      </c>
      <c r="H303" s="218">
        <v>17.5</v>
      </c>
      <c r="I303" s="219"/>
      <c r="J303" s="220">
        <f>ROUND(I303*H303,2)</f>
        <v>0</v>
      </c>
      <c r="K303" s="216" t="s">
        <v>243</v>
      </c>
      <c r="L303" s="45"/>
      <c r="M303" s="221" t="s">
        <v>19</v>
      </c>
      <c r="N303" s="222" t="s">
        <v>40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244</v>
      </c>
      <c r="AT303" s="225" t="s">
        <v>240</v>
      </c>
      <c r="AU303" s="225" t="s">
        <v>78</v>
      </c>
      <c r="AY303" s="18" t="s">
        <v>238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76</v>
      </c>
      <c r="BK303" s="226">
        <f>ROUND(I303*H303,2)</f>
        <v>0</v>
      </c>
      <c r="BL303" s="18" t="s">
        <v>244</v>
      </c>
      <c r="BM303" s="225" t="s">
        <v>453</v>
      </c>
    </row>
    <row r="304" s="2" customFormat="1">
      <c r="A304" s="39"/>
      <c r="B304" s="40"/>
      <c r="C304" s="41"/>
      <c r="D304" s="227" t="s">
        <v>245</v>
      </c>
      <c r="E304" s="41"/>
      <c r="F304" s="228" t="s">
        <v>4427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245</v>
      </c>
      <c r="AU304" s="18" t="s">
        <v>78</v>
      </c>
    </row>
    <row r="305" s="2" customFormat="1">
      <c r="A305" s="39"/>
      <c r="B305" s="40"/>
      <c r="C305" s="41"/>
      <c r="D305" s="232" t="s">
        <v>246</v>
      </c>
      <c r="E305" s="41"/>
      <c r="F305" s="233" t="s">
        <v>4428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246</v>
      </c>
      <c r="AU305" s="18" t="s">
        <v>78</v>
      </c>
    </row>
    <row r="306" s="13" customFormat="1">
      <c r="A306" s="13"/>
      <c r="B306" s="234"/>
      <c r="C306" s="235"/>
      <c r="D306" s="227" t="s">
        <v>248</v>
      </c>
      <c r="E306" s="236" t="s">
        <v>19</v>
      </c>
      <c r="F306" s="237" t="s">
        <v>4349</v>
      </c>
      <c r="G306" s="235"/>
      <c r="H306" s="236" t="s">
        <v>19</v>
      </c>
      <c r="I306" s="238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248</v>
      </c>
      <c r="AU306" s="243" t="s">
        <v>78</v>
      </c>
      <c r="AV306" s="13" t="s">
        <v>76</v>
      </c>
      <c r="AW306" s="13" t="s">
        <v>32</v>
      </c>
      <c r="AX306" s="13" t="s">
        <v>69</v>
      </c>
      <c r="AY306" s="243" t="s">
        <v>238</v>
      </c>
    </row>
    <row r="307" s="13" customFormat="1">
      <c r="A307" s="13"/>
      <c r="B307" s="234"/>
      <c r="C307" s="235"/>
      <c r="D307" s="227" t="s">
        <v>248</v>
      </c>
      <c r="E307" s="236" t="s">
        <v>19</v>
      </c>
      <c r="F307" s="237" t="s">
        <v>4334</v>
      </c>
      <c r="G307" s="235"/>
      <c r="H307" s="236" t="s">
        <v>19</v>
      </c>
      <c r="I307" s="238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248</v>
      </c>
      <c r="AU307" s="243" t="s">
        <v>78</v>
      </c>
      <c r="AV307" s="13" t="s">
        <v>76</v>
      </c>
      <c r="AW307" s="13" t="s">
        <v>32</v>
      </c>
      <c r="AX307" s="13" t="s">
        <v>69</v>
      </c>
      <c r="AY307" s="243" t="s">
        <v>238</v>
      </c>
    </row>
    <row r="308" s="13" customFormat="1">
      <c r="A308" s="13"/>
      <c r="B308" s="234"/>
      <c r="C308" s="235"/>
      <c r="D308" s="227" t="s">
        <v>248</v>
      </c>
      <c r="E308" s="236" t="s">
        <v>19</v>
      </c>
      <c r="F308" s="237" t="s">
        <v>4429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248</v>
      </c>
      <c r="AU308" s="243" t="s">
        <v>78</v>
      </c>
      <c r="AV308" s="13" t="s">
        <v>76</v>
      </c>
      <c r="AW308" s="13" t="s">
        <v>32</v>
      </c>
      <c r="AX308" s="13" t="s">
        <v>69</v>
      </c>
      <c r="AY308" s="243" t="s">
        <v>238</v>
      </c>
    </row>
    <row r="309" s="14" customFormat="1">
      <c r="A309" s="14"/>
      <c r="B309" s="244"/>
      <c r="C309" s="245"/>
      <c r="D309" s="227" t="s">
        <v>248</v>
      </c>
      <c r="E309" s="246" t="s">
        <v>19</v>
      </c>
      <c r="F309" s="247" t="s">
        <v>4430</v>
      </c>
      <c r="G309" s="245"/>
      <c r="H309" s="248">
        <v>17.5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248</v>
      </c>
      <c r="AU309" s="254" t="s">
        <v>78</v>
      </c>
      <c r="AV309" s="14" t="s">
        <v>78</v>
      </c>
      <c r="AW309" s="14" t="s">
        <v>32</v>
      </c>
      <c r="AX309" s="14" t="s">
        <v>69</v>
      </c>
      <c r="AY309" s="254" t="s">
        <v>238</v>
      </c>
    </row>
    <row r="310" s="15" customFormat="1">
      <c r="A310" s="15"/>
      <c r="B310" s="255"/>
      <c r="C310" s="256"/>
      <c r="D310" s="227" t="s">
        <v>248</v>
      </c>
      <c r="E310" s="257" t="s">
        <v>19</v>
      </c>
      <c r="F310" s="258" t="s">
        <v>253</v>
      </c>
      <c r="G310" s="256"/>
      <c r="H310" s="259">
        <v>17.5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248</v>
      </c>
      <c r="AU310" s="265" t="s">
        <v>78</v>
      </c>
      <c r="AV310" s="15" t="s">
        <v>244</v>
      </c>
      <c r="AW310" s="15" t="s">
        <v>32</v>
      </c>
      <c r="AX310" s="15" t="s">
        <v>76</v>
      </c>
      <c r="AY310" s="265" t="s">
        <v>238</v>
      </c>
    </row>
    <row r="311" s="2" customFormat="1" ht="24.15" customHeight="1">
      <c r="A311" s="39"/>
      <c r="B311" s="40"/>
      <c r="C311" s="214" t="s">
        <v>450</v>
      </c>
      <c r="D311" s="214" t="s">
        <v>240</v>
      </c>
      <c r="E311" s="215" t="s">
        <v>4431</v>
      </c>
      <c r="F311" s="216" t="s">
        <v>4432</v>
      </c>
      <c r="G311" s="217" t="s">
        <v>112</v>
      </c>
      <c r="H311" s="218">
        <v>285.53800000000001</v>
      </c>
      <c r="I311" s="219"/>
      <c r="J311" s="220">
        <f>ROUND(I311*H311,2)</f>
        <v>0</v>
      </c>
      <c r="K311" s="216" t="s">
        <v>243</v>
      </c>
      <c r="L311" s="45"/>
      <c r="M311" s="221" t="s">
        <v>19</v>
      </c>
      <c r="N311" s="222" t="s">
        <v>40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244</v>
      </c>
      <c r="AT311" s="225" t="s">
        <v>240</v>
      </c>
      <c r="AU311" s="225" t="s">
        <v>78</v>
      </c>
      <c r="AY311" s="18" t="s">
        <v>238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76</v>
      </c>
      <c r="BK311" s="226">
        <f>ROUND(I311*H311,2)</f>
        <v>0</v>
      </c>
      <c r="BL311" s="18" t="s">
        <v>244</v>
      </c>
      <c r="BM311" s="225" t="s">
        <v>462</v>
      </c>
    </row>
    <row r="312" s="2" customFormat="1">
      <c r="A312" s="39"/>
      <c r="B312" s="40"/>
      <c r="C312" s="41"/>
      <c r="D312" s="227" t="s">
        <v>245</v>
      </c>
      <c r="E312" s="41"/>
      <c r="F312" s="228" t="s">
        <v>4432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245</v>
      </c>
      <c r="AU312" s="18" t="s">
        <v>78</v>
      </c>
    </row>
    <row r="313" s="2" customFormat="1">
      <c r="A313" s="39"/>
      <c r="B313" s="40"/>
      <c r="C313" s="41"/>
      <c r="D313" s="232" t="s">
        <v>246</v>
      </c>
      <c r="E313" s="41"/>
      <c r="F313" s="233" t="s">
        <v>4433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246</v>
      </c>
      <c r="AU313" s="18" t="s">
        <v>78</v>
      </c>
    </row>
    <row r="314" s="13" customFormat="1">
      <c r="A314" s="13"/>
      <c r="B314" s="234"/>
      <c r="C314" s="235"/>
      <c r="D314" s="227" t="s">
        <v>248</v>
      </c>
      <c r="E314" s="236" t="s">
        <v>19</v>
      </c>
      <c r="F314" s="237" t="s">
        <v>4334</v>
      </c>
      <c r="G314" s="235"/>
      <c r="H314" s="236" t="s">
        <v>19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248</v>
      </c>
      <c r="AU314" s="243" t="s">
        <v>78</v>
      </c>
      <c r="AV314" s="13" t="s">
        <v>76</v>
      </c>
      <c r="AW314" s="13" t="s">
        <v>32</v>
      </c>
      <c r="AX314" s="13" t="s">
        <v>69</v>
      </c>
      <c r="AY314" s="243" t="s">
        <v>238</v>
      </c>
    </row>
    <row r="315" s="13" customFormat="1">
      <c r="A315" s="13"/>
      <c r="B315" s="234"/>
      <c r="C315" s="235"/>
      <c r="D315" s="227" t="s">
        <v>248</v>
      </c>
      <c r="E315" s="236" t="s">
        <v>19</v>
      </c>
      <c r="F315" s="237" t="s">
        <v>4434</v>
      </c>
      <c r="G315" s="235"/>
      <c r="H315" s="236" t="s">
        <v>19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248</v>
      </c>
      <c r="AU315" s="243" t="s">
        <v>78</v>
      </c>
      <c r="AV315" s="13" t="s">
        <v>76</v>
      </c>
      <c r="AW315" s="13" t="s">
        <v>32</v>
      </c>
      <c r="AX315" s="13" t="s">
        <v>69</v>
      </c>
      <c r="AY315" s="243" t="s">
        <v>238</v>
      </c>
    </row>
    <row r="316" s="14" customFormat="1">
      <c r="A316" s="14"/>
      <c r="B316" s="244"/>
      <c r="C316" s="245"/>
      <c r="D316" s="227" t="s">
        <v>248</v>
      </c>
      <c r="E316" s="246" t="s">
        <v>19</v>
      </c>
      <c r="F316" s="247" t="s">
        <v>4435</v>
      </c>
      <c r="G316" s="245"/>
      <c r="H316" s="248">
        <v>234.02799999999999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248</v>
      </c>
      <c r="AU316" s="254" t="s">
        <v>78</v>
      </c>
      <c r="AV316" s="14" t="s">
        <v>78</v>
      </c>
      <c r="AW316" s="14" t="s">
        <v>32</v>
      </c>
      <c r="AX316" s="14" t="s">
        <v>69</v>
      </c>
      <c r="AY316" s="254" t="s">
        <v>238</v>
      </c>
    </row>
    <row r="317" s="13" customFormat="1">
      <c r="A317" s="13"/>
      <c r="B317" s="234"/>
      <c r="C317" s="235"/>
      <c r="D317" s="227" t="s">
        <v>248</v>
      </c>
      <c r="E317" s="236" t="s">
        <v>19</v>
      </c>
      <c r="F317" s="237" t="s">
        <v>4436</v>
      </c>
      <c r="G317" s="235"/>
      <c r="H317" s="236" t="s">
        <v>19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248</v>
      </c>
      <c r="AU317" s="243" t="s">
        <v>78</v>
      </c>
      <c r="AV317" s="13" t="s">
        <v>76</v>
      </c>
      <c r="AW317" s="13" t="s">
        <v>32</v>
      </c>
      <c r="AX317" s="13" t="s">
        <v>69</v>
      </c>
      <c r="AY317" s="243" t="s">
        <v>238</v>
      </c>
    </row>
    <row r="318" s="14" customFormat="1">
      <c r="A318" s="14"/>
      <c r="B318" s="244"/>
      <c r="C318" s="245"/>
      <c r="D318" s="227" t="s">
        <v>248</v>
      </c>
      <c r="E318" s="246" t="s">
        <v>19</v>
      </c>
      <c r="F318" s="247" t="s">
        <v>4437</v>
      </c>
      <c r="G318" s="245"/>
      <c r="H318" s="248">
        <v>21.039999999999999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248</v>
      </c>
      <c r="AU318" s="254" t="s">
        <v>78</v>
      </c>
      <c r="AV318" s="14" t="s">
        <v>78</v>
      </c>
      <c r="AW318" s="14" t="s">
        <v>32</v>
      </c>
      <c r="AX318" s="14" t="s">
        <v>69</v>
      </c>
      <c r="AY318" s="254" t="s">
        <v>238</v>
      </c>
    </row>
    <row r="319" s="13" customFormat="1">
      <c r="A319" s="13"/>
      <c r="B319" s="234"/>
      <c r="C319" s="235"/>
      <c r="D319" s="227" t="s">
        <v>248</v>
      </c>
      <c r="E319" s="236" t="s">
        <v>19</v>
      </c>
      <c r="F319" s="237" t="s">
        <v>4438</v>
      </c>
      <c r="G319" s="235"/>
      <c r="H319" s="236" t="s">
        <v>19</v>
      </c>
      <c r="I319" s="238"/>
      <c r="J319" s="235"/>
      <c r="K319" s="235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248</v>
      </c>
      <c r="AU319" s="243" t="s">
        <v>78</v>
      </c>
      <c r="AV319" s="13" t="s">
        <v>76</v>
      </c>
      <c r="AW319" s="13" t="s">
        <v>32</v>
      </c>
      <c r="AX319" s="13" t="s">
        <v>69</v>
      </c>
      <c r="AY319" s="243" t="s">
        <v>238</v>
      </c>
    </row>
    <row r="320" s="14" customFormat="1">
      <c r="A320" s="14"/>
      <c r="B320" s="244"/>
      <c r="C320" s="245"/>
      <c r="D320" s="227" t="s">
        <v>248</v>
      </c>
      <c r="E320" s="246" t="s">
        <v>19</v>
      </c>
      <c r="F320" s="247" t="s">
        <v>4439</v>
      </c>
      <c r="G320" s="245"/>
      <c r="H320" s="248">
        <v>13.199999999999999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248</v>
      </c>
      <c r="AU320" s="254" t="s">
        <v>78</v>
      </c>
      <c r="AV320" s="14" t="s">
        <v>78</v>
      </c>
      <c r="AW320" s="14" t="s">
        <v>32</v>
      </c>
      <c r="AX320" s="14" t="s">
        <v>69</v>
      </c>
      <c r="AY320" s="254" t="s">
        <v>238</v>
      </c>
    </row>
    <row r="321" s="13" customFormat="1">
      <c r="A321" s="13"/>
      <c r="B321" s="234"/>
      <c r="C321" s="235"/>
      <c r="D321" s="227" t="s">
        <v>248</v>
      </c>
      <c r="E321" s="236" t="s">
        <v>19</v>
      </c>
      <c r="F321" s="237" t="s">
        <v>4440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248</v>
      </c>
      <c r="AU321" s="243" t="s">
        <v>78</v>
      </c>
      <c r="AV321" s="13" t="s">
        <v>76</v>
      </c>
      <c r="AW321" s="13" t="s">
        <v>32</v>
      </c>
      <c r="AX321" s="13" t="s">
        <v>69</v>
      </c>
      <c r="AY321" s="243" t="s">
        <v>238</v>
      </c>
    </row>
    <row r="322" s="14" customFormat="1">
      <c r="A322" s="14"/>
      <c r="B322" s="244"/>
      <c r="C322" s="245"/>
      <c r="D322" s="227" t="s">
        <v>248</v>
      </c>
      <c r="E322" s="246" t="s">
        <v>19</v>
      </c>
      <c r="F322" s="247" t="s">
        <v>4441</v>
      </c>
      <c r="G322" s="245"/>
      <c r="H322" s="248">
        <v>17.27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248</v>
      </c>
      <c r="AU322" s="254" t="s">
        <v>78</v>
      </c>
      <c r="AV322" s="14" t="s">
        <v>78</v>
      </c>
      <c r="AW322" s="14" t="s">
        <v>32</v>
      </c>
      <c r="AX322" s="14" t="s">
        <v>69</v>
      </c>
      <c r="AY322" s="254" t="s">
        <v>238</v>
      </c>
    </row>
    <row r="323" s="15" customFormat="1">
      <c r="A323" s="15"/>
      <c r="B323" s="255"/>
      <c r="C323" s="256"/>
      <c r="D323" s="227" t="s">
        <v>248</v>
      </c>
      <c r="E323" s="257" t="s">
        <v>19</v>
      </c>
      <c r="F323" s="258" t="s">
        <v>253</v>
      </c>
      <c r="G323" s="256"/>
      <c r="H323" s="259">
        <v>285.53800000000001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248</v>
      </c>
      <c r="AU323" s="265" t="s">
        <v>78</v>
      </c>
      <c r="AV323" s="15" t="s">
        <v>244</v>
      </c>
      <c r="AW323" s="15" t="s">
        <v>32</v>
      </c>
      <c r="AX323" s="15" t="s">
        <v>76</v>
      </c>
      <c r="AY323" s="265" t="s">
        <v>238</v>
      </c>
    </row>
    <row r="324" s="2" customFormat="1" ht="24.15" customHeight="1">
      <c r="A324" s="39"/>
      <c r="B324" s="40"/>
      <c r="C324" s="214" t="s">
        <v>364</v>
      </c>
      <c r="D324" s="214" t="s">
        <v>240</v>
      </c>
      <c r="E324" s="215" t="s">
        <v>4442</v>
      </c>
      <c r="F324" s="216" t="s">
        <v>4443</v>
      </c>
      <c r="G324" s="217" t="s">
        <v>112</v>
      </c>
      <c r="H324" s="218">
        <v>17.5</v>
      </c>
      <c r="I324" s="219"/>
      <c r="J324" s="220">
        <f>ROUND(I324*H324,2)</f>
        <v>0</v>
      </c>
      <c r="K324" s="216" t="s">
        <v>243</v>
      </c>
      <c r="L324" s="45"/>
      <c r="M324" s="221" t="s">
        <v>19</v>
      </c>
      <c r="N324" s="222" t="s">
        <v>40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244</v>
      </c>
      <c r="AT324" s="225" t="s">
        <v>240</v>
      </c>
      <c r="AU324" s="225" t="s">
        <v>78</v>
      </c>
      <c r="AY324" s="18" t="s">
        <v>238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76</v>
      </c>
      <c r="BK324" s="226">
        <f>ROUND(I324*H324,2)</f>
        <v>0</v>
      </c>
      <c r="BL324" s="18" t="s">
        <v>244</v>
      </c>
      <c r="BM324" s="225" t="s">
        <v>467</v>
      </c>
    </row>
    <row r="325" s="2" customFormat="1">
      <c r="A325" s="39"/>
      <c r="B325" s="40"/>
      <c r="C325" s="41"/>
      <c r="D325" s="227" t="s">
        <v>245</v>
      </c>
      <c r="E325" s="41"/>
      <c r="F325" s="228" t="s">
        <v>4443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245</v>
      </c>
      <c r="AU325" s="18" t="s">
        <v>78</v>
      </c>
    </row>
    <row r="326" s="2" customFormat="1">
      <c r="A326" s="39"/>
      <c r="B326" s="40"/>
      <c r="C326" s="41"/>
      <c r="D326" s="232" t="s">
        <v>246</v>
      </c>
      <c r="E326" s="41"/>
      <c r="F326" s="233" t="s">
        <v>4444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246</v>
      </c>
      <c r="AU326" s="18" t="s">
        <v>78</v>
      </c>
    </row>
    <row r="327" s="13" customFormat="1">
      <c r="A327" s="13"/>
      <c r="B327" s="234"/>
      <c r="C327" s="235"/>
      <c r="D327" s="227" t="s">
        <v>248</v>
      </c>
      <c r="E327" s="236" t="s">
        <v>19</v>
      </c>
      <c r="F327" s="237" t="s">
        <v>4349</v>
      </c>
      <c r="G327" s="235"/>
      <c r="H327" s="236" t="s">
        <v>19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248</v>
      </c>
      <c r="AU327" s="243" t="s">
        <v>78</v>
      </c>
      <c r="AV327" s="13" t="s">
        <v>76</v>
      </c>
      <c r="AW327" s="13" t="s">
        <v>32</v>
      </c>
      <c r="AX327" s="13" t="s">
        <v>69</v>
      </c>
      <c r="AY327" s="243" t="s">
        <v>238</v>
      </c>
    </row>
    <row r="328" s="13" customFormat="1">
      <c r="A328" s="13"/>
      <c r="B328" s="234"/>
      <c r="C328" s="235"/>
      <c r="D328" s="227" t="s">
        <v>248</v>
      </c>
      <c r="E328" s="236" t="s">
        <v>19</v>
      </c>
      <c r="F328" s="237" t="s">
        <v>4334</v>
      </c>
      <c r="G328" s="235"/>
      <c r="H328" s="236" t="s">
        <v>19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248</v>
      </c>
      <c r="AU328" s="243" t="s">
        <v>78</v>
      </c>
      <c r="AV328" s="13" t="s">
        <v>76</v>
      </c>
      <c r="AW328" s="13" t="s">
        <v>32</v>
      </c>
      <c r="AX328" s="13" t="s">
        <v>69</v>
      </c>
      <c r="AY328" s="243" t="s">
        <v>238</v>
      </c>
    </row>
    <row r="329" s="13" customFormat="1">
      <c r="A329" s="13"/>
      <c r="B329" s="234"/>
      <c r="C329" s="235"/>
      <c r="D329" s="227" t="s">
        <v>248</v>
      </c>
      <c r="E329" s="236" t="s">
        <v>19</v>
      </c>
      <c r="F329" s="237" t="s">
        <v>4429</v>
      </c>
      <c r="G329" s="235"/>
      <c r="H329" s="236" t="s">
        <v>19</v>
      </c>
      <c r="I329" s="238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248</v>
      </c>
      <c r="AU329" s="243" t="s">
        <v>78</v>
      </c>
      <c r="AV329" s="13" t="s">
        <v>76</v>
      </c>
      <c r="AW329" s="13" t="s">
        <v>32</v>
      </c>
      <c r="AX329" s="13" t="s">
        <v>69</v>
      </c>
      <c r="AY329" s="243" t="s">
        <v>238</v>
      </c>
    </row>
    <row r="330" s="14" customFormat="1">
      <c r="A330" s="14"/>
      <c r="B330" s="244"/>
      <c r="C330" s="245"/>
      <c r="D330" s="227" t="s">
        <v>248</v>
      </c>
      <c r="E330" s="246" t="s">
        <v>19</v>
      </c>
      <c r="F330" s="247" t="s">
        <v>4430</v>
      </c>
      <c r="G330" s="245"/>
      <c r="H330" s="248">
        <v>17.5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248</v>
      </c>
      <c r="AU330" s="254" t="s">
        <v>78</v>
      </c>
      <c r="AV330" s="14" t="s">
        <v>78</v>
      </c>
      <c r="AW330" s="14" t="s">
        <v>32</v>
      </c>
      <c r="AX330" s="14" t="s">
        <v>69</v>
      </c>
      <c r="AY330" s="254" t="s">
        <v>238</v>
      </c>
    </row>
    <row r="331" s="15" customFormat="1">
      <c r="A331" s="15"/>
      <c r="B331" s="255"/>
      <c r="C331" s="256"/>
      <c r="D331" s="227" t="s">
        <v>248</v>
      </c>
      <c r="E331" s="257" t="s">
        <v>19</v>
      </c>
      <c r="F331" s="258" t="s">
        <v>253</v>
      </c>
      <c r="G331" s="256"/>
      <c r="H331" s="259">
        <v>17.5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248</v>
      </c>
      <c r="AU331" s="265" t="s">
        <v>78</v>
      </c>
      <c r="AV331" s="15" t="s">
        <v>244</v>
      </c>
      <c r="AW331" s="15" t="s">
        <v>32</v>
      </c>
      <c r="AX331" s="15" t="s">
        <v>76</v>
      </c>
      <c r="AY331" s="265" t="s">
        <v>238</v>
      </c>
    </row>
    <row r="332" s="2" customFormat="1" ht="16.5" customHeight="1">
      <c r="A332" s="39"/>
      <c r="B332" s="40"/>
      <c r="C332" s="277" t="s">
        <v>464</v>
      </c>
      <c r="D332" s="277" t="s">
        <v>425</v>
      </c>
      <c r="E332" s="278" t="s">
        <v>4445</v>
      </c>
      <c r="F332" s="279" t="s">
        <v>4446</v>
      </c>
      <c r="G332" s="280" t="s">
        <v>384</v>
      </c>
      <c r="H332" s="281">
        <v>5.5999999999999996</v>
      </c>
      <c r="I332" s="282"/>
      <c r="J332" s="283">
        <f>ROUND(I332*H332,2)</f>
        <v>0</v>
      </c>
      <c r="K332" s="279" t="s">
        <v>243</v>
      </c>
      <c r="L332" s="284"/>
      <c r="M332" s="285" t="s">
        <v>19</v>
      </c>
      <c r="N332" s="286" t="s">
        <v>40</v>
      </c>
      <c r="O332" s="85"/>
      <c r="P332" s="223">
        <f>O332*H332</f>
        <v>0</v>
      </c>
      <c r="Q332" s="223">
        <v>1</v>
      </c>
      <c r="R332" s="223">
        <f>Q332*H332</f>
        <v>5.5999999999999996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267</v>
      </c>
      <c r="AT332" s="225" t="s">
        <v>425</v>
      </c>
      <c r="AU332" s="225" t="s">
        <v>78</v>
      </c>
      <c r="AY332" s="18" t="s">
        <v>238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76</v>
      </c>
      <c r="BK332" s="226">
        <f>ROUND(I332*H332,2)</f>
        <v>0</v>
      </c>
      <c r="BL332" s="18" t="s">
        <v>244</v>
      </c>
      <c r="BM332" s="225" t="s">
        <v>472</v>
      </c>
    </row>
    <row r="333" s="2" customFormat="1">
      <c r="A333" s="39"/>
      <c r="B333" s="40"/>
      <c r="C333" s="41"/>
      <c r="D333" s="227" t="s">
        <v>245</v>
      </c>
      <c r="E333" s="41"/>
      <c r="F333" s="228" t="s">
        <v>4446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245</v>
      </c>
      <c r="AU333" s="18" t="s">
        <v>78</v>
      </c>
    </row>
    <row r="334" s="13" customFormat="1">
      <c r="A334" s="13"/>
      <c r="B334" s="234"/>
      <c r="C334" s="235"/>
      <c r="D334" s="227" t="s">
        <v>248</v>
      </c>
      <c r="E334" s="236" t="s">
        <v>19</v>
      </c>
      <c r="F334" s="237" t="s">
        <v>4447</v>
      </c>
      <c r="G334" s="235"/>
      <c r="H334" s="236" t="s">
        <v>19</v>
      </c>
      <c r="I334" s="238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248</v>
      </c>
      <c r="AU334" s="243" t="s">
        <v>78</v>
      </c>
      <c r="AV334" s="13" t="s">
        <v>76</v>
      </c>
      <c r="AW334" s="13" t="s">
        <v>32</v>
      </c>
      <c r="AX334" s="13" t="s">
        <v>69</v>
      </c>
      <c r="AY334" s="243" t="s">
        <v>238</v>
      </c>
    </row>
    <row r="335" s="14" customFormat="1">
      <c r="A335" s="14"/>
      <c r="B335" s="244"/>
      <c r="C335" s="245"/>
      <c r="D335" s="227" t="s">
        <v>248</v>
      </c>
      <c r="E335" s="246" t="s">
        <v>19</v>
      </c>
      <c r="F335" s="247" t="s">
        <v>4448</v>
      </c>
      <c r="G335" s="245"/>
      <c r="H335" s="248">
        <v>5.5999999999999996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248</v>
      </c>
      <c r="AU335" s="254" t="s">
        <v>78</v>
      </c>
      <c r="AV335" s="14" t="s">
        <v>78</v>
      </c>
      <c r="AW335" s="14" t="s">
        <v>32</v>
      </c>
      <c r="AX335" s="14" t="s">
        <v>69</v>
      </c>
      <c r="AY335" s="254" t="s">
        <v>238</v>
      </c>
    </row>
    <row r="336" s="15" customFormat="1">
      <c r="A336" s="15"/>
      <c r="B336" s="255"/>
      <c r="C336" s="256"/>
      <c r="D336" s="227" t="s">
        <v>248</v>
      </c>
      <c r="E336" s="257" t="s">
        <v>19</v>
      </c>
      <c r="F336" s="258" t="s">
        <v>253</v>
      </c>
      <c r="G336" s="256"/>
      <c r="H336" s="259">
        <v>5.5999999999999996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5" t="s">
        <v>248</v>
      </c>
      <c r="AU336" s="265" t="s">
        <v>78</v>
      </c>
      <c r="AV336" s="15" t="s">
        <v>244</v>
      </c>
      <c r="AW336" s="15" t="s">
        <v>32</v>
      </c>
      <c r="AX336" s="15" t="s">
        <v>76</v>
      </c>
      <c r="AY336" s="265" t="s">
        <v>238</v>
      </c>
    </row>
    <row r="337" s="2" customFormat="1" ht="24.15" customHeight="1">
      <c r="A337" s="39"/>
      <c r="B337" s="40"/>
      <c r="C337" s="214" t="s">
        <v>371</v>
      </c>
      <c r="D337" s="214" t="s">
        <v>240</v>
      </c>
      <c r="E337" s="215" t="s">
        <v>4449</v>
      </c>
      <c r="F337" s="216" t="s">
        <v>4450</v>
      </c>
      <c r="G337" s="217" t="s">
        <v>112</v>
      </c>
      <c r="H337" s="218">
        <v>17.5</v>
      </c>
      <c r="I337" s="219"/>
      <c r="J337" s="220">
        <f>ROUND(I337*H337,2)</f>
        <v>0</v>
      </c>
      <c r="K337" s="216" t="s">
        <v>243</v>
      </c>
      <c r="L337" s="45"/>
      <c r="M337" s="221" t="s">
        <v>19</v>
      </c>
      <c r="N337" s="222" t="s">
        <v>40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244</v>
      </c>
      <c r="AT337" s="225" t="s">
        <v>240</v>
      </c>
      <c r="AU337" s="225" t="s">
        <v>78</v>
      </c>
      <c r="AY337" s="18" t="s">
        <v>238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76</v>
      </c>
      <c r="BK337" s="226">
        <f>ROUND(I337*H337,2)</f>
        <v>0</v>
      </c>
      <c r="BL337" s="18" t="s">
        <v>244</v>
      </c>
      <c r="BM337" s="225" t="s">
        <v>491</v>
      </c>
    </row>
    <row r="338" s="2" customFormat="1">
      <c r="A338" s="39"/>
      <c r="B338" s="40"/>
      <c r="C338" s="41"/>
      <c r="D338" s="227" t="s">
        <v>245</v>
      </c>
      <c r="E338" s="41"/>
      <c r="F338" s="228" t="s">
        <v>4450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245</v>
      </c>
      <c r="AU338" s="18" t="s">
        <v>78</v>
      </c>
    </row>
    <row r="339" s="2" customFormat="1">
      <c r="A339" s="39"/>
      <c r="B339" s="40"/>
      <c r="C339" s="41"/>
      <c r="D339" s="232" t="s">
        <v>246</v>
      </c>
      <c r="E339" s="41"/>
      <c r="F339" s="233" t="s">
        <v>4451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246</v>
      </c>
      <c r="AU339" s="18" t="s">
        <v>78</v>
      </c>
    </row>
    <row r="340" s="13" customFormat="1">
      <c r="A340" s="13"/>
      <c r="B340" s="234"/>
      <c r="C340" s="235"/>
      <c r="D340" s="227" t="s">
        <v>248</v>
      </c>
      <c r="E340" s="236" t="s">
        <v>19</v>
      </c>
      <c r="F340" s="237" t="s">
        <v>4452</v>
      </c>
      <c r="G340" s="235"/>
      <c r="H340" s="236" t="s">
        <v>19</v>
      </c>
      <c r="I340" s="238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248</v>
      </c>
      <c r="AU340" s="243" t="s">
        <v>78</v>
      </c>
      <c r="AV340" s="13" t="s">
        <v>76</v>
      </c>
      <c r="AW340" s="13" t="s">
        <v>32</v>
      </c>
      <c r="AX340" s="13" t="s">
        <v>69</v>
      </c>
      <c r="AY340" s="243" t="s">
        <v>238</v>
      </c>
    </row>
    <row r="341" s="14" customFormat="1">
      <c r="A341" s="14"/>
      <c r="B341" s="244"/>
      <c r="C341" s="245"/>
      <c r="D341" s="227" t="s">
        <v>248</v>
      </c>
      <c r="E341" s="246" t="s">
        <v>19</v>
      </c>
      <c r="F341" s="247" t="s">
        <v>4453</v>
      </c>
      <c r="G341" s="245"/>
      <c r="H341" s="248">
        <v>17.5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248</v>
      </c>
      <c r="AU341" s="254" t="s">
        <v>78</v>
      </c>
      <c r="AV341" s="14" t="s">
        <v>78</v>
      </c>
      <c r="AW341" s="14" t="s">
        <v>32</v>
      </c>
      <c r="AX341" s="14" t="s">
        <v>69</v>
      </c>
      <c r="AY341" s="254" t="s">
        <v>238</v>
      </c>
    </row>
    <row r="342" s="15" customFormat="1">
      <c r="A342" s="15"/>
      <c r="B342" s="255"/>
      <c r="C342" s="256"/>
      <c r="D342" s="227" t="s">
        <v>248</v>
      </c>
      <c r="E342" s="257" t="s">
        <v>19</v>
      </c>
      <c r="F342" s="258" t="s">
        <v>253</v>
      </c>
      <c r="G342" s="256"/>
      <c r="H342" s="259">
        <v>17.5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248</v>
      </c>
      <c r="AU342" s="265" t="s">
        <v>78</v>
      </c>
      <c r="AV342" s="15" t="s">
        <v>244</v>
      </c>
      <c r="AW342" s="15" t="s">
        <v>32</v>
      </c>
      <c r="AX342" s="15" t="s">
        <v>76</v>
      </c>
      <c r="AY342" s="265" t="s">
        <v>238</v>
      </c>
    </row>
    <row r="343" s="2" customFormat="1" ht="16.5" customHeight="1">
      <c r="A343" s="39"/>
      <c r="B343" s="40"/>
      <c r="C343" s="277" t="s">
        <v>476</v>
      </c>
      <c r="D343" s="277" t="s">
        <v>425</v>
      </c>
      <c r="E343" s="278" t="s">
        <v>4454</v>
      </c>
      <c r="F343" s="279" t="s">
        <v>4455</v>
      </c>
      <c r="G343" s="280" t="s">
        <v>2686</v>
      </c>
      <c r="H343" s="281">
        <v>0.61299999999999999</v>
      </c>
      <c r="I343" s="282"/>
      <c r="J343" s="283">
        <f>ROUND(I343*H343,2)</f>
        <v>0</v>
      </c>
      <c r="K343" s="279" t="s">
        <v>243</v>
      </c>
      <c r="L343" s="284"/>
      <c r="M343" s="285" t="s">
        <v>19</v>
      </c>
      <c r="N343" s="286" t="s">
        <v>40</v>
      </c>
      <c r="O343" s="85"/>
      <c r="P343" s="223">
        <f>O343*H343</f>
        <v>0</v>
      </c>
      <c r="Q343" s="223">
        <v>0.001</v>
      </c>
      <c r="R343" s="223">
        <f>Q343*H343</f>
        <v>0.00061300000000000005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267</v>
      </c>
      <c r="AT343" s="225" t="s">
        <v>425</v>
      </c>
      <c r="AU343" s="225" t="s">
        <v>78</v>
      </c>
      <c r="AY343" s="18" t="s">
        <v>238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76</v>
      </c>
      <c r="BK343" s="226">
        <f>ROUND(I343*H343,2)</f>
        <v>0</v>
      </c>
      <c r="BL343" s="18" t="s">
        <v>244</v>
      </c>
      <c r="BM343" s="225" t="s">
        <v>499</v>
      </c>
    </row>
    <row r="344" s="2" customFormat="1">
      <c r="A344" s="39"/>
      <c r="B344" s="40"/>
      <c r="C344" s="41"/>
      <c r="D344" s="227" t="s">
        <v>245</v>
      </c>
      <c r="E344" s="41"/>
      <c r="F344" s="228" t="s">
        <v>4455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245</v>
      </c>
      <c r="AU344" s="18" t="s">
        <v>78</v>
      </c>
    </row>
    <row r="345" s="14" customFormat="1">
      <c r="A345" s="14"/>
      <c r="B345" s="244"/>
      <c r="C345" s="245"/>
      <c r="D345" s="227" t="s">
        <v>248</v>
      </c>
      <c r="E345" s="246" t="s">
        <v>19</v>
      </c>
      <c r="F345" s="247" t="s">
        <v>4456</v>
      </c>
      <c r="G345" s="245"/>
      <c r="H345" s="248">
        <v>0.61250000000000004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248</v>
      </c>
      <c r="AU345" s="254" t="s">
        <v>78</v>
      </c>
      <c r="AV345" s="14" t="s">
        <v>78</v>
      </c>
      <c r="AW345" s="14" t="s">
        <v>32</v>
      </c>
      <c r="AX345" s="14" t="s">
        <v>69</v>
      </c>
      <c r="AY345" s="254" t="s">
        <v>238</v>
      </c>
    </row>
    <row r="346" s="15" customFormat="1">
      <c r="A346" s="15"/>
      <c r="B346" s="255"/>
      <c r="C346" s="256"/>
      <c r="D346" s="227" t="s">
        <v>248</v>
      </c>
      <c r="E346" s="257" t="s">
        <v>19</v>
      </c>
      <c r="F346" s="258" t="s">
        <v>253</v>
      </c>
      <c r="G346" s="256"/>
      <c r="H346" s="259">
        <v>0.61250000000000004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248</v>
      </c>
      <c r="AU346" s="265" t="s">
        <v>78</v>
      </c>
      <c r="AV346" s="15" t="s">
        <v>244</v>
      </c>
      <c r="AW346" s="15" t="s">
        <v>32</v>
      </c>
      <c r="AX346" s="15" t="s">
        <v>76</v>
      </c>
      <c r="AY346" s="265" t="s">
        <v>238</v>
      </c>
    </row>
    <row r="347" s="2" customFormat="1" ht="21.75" customHeight="1">
      <c r="A347" s="39"/>
      <c r="B347" s="40"/>
      <c r="C347" s="214" t="s">
        <v>377</v>
      </c>
      <c r="D347" s="214" t="s">
        <v>240</v>
      </c>
      <c r="E347" s="215" t="s">
        <v>4457</v>
      </c>
      <c r="F347" s="216" t="s">
        <v>4458</v>
      </c>
      <c r="G347" s="217" t="s">
        <v>112</v>
      </c>
      <c r="H347" s="218">
        <v>35</v>
      </c>
      <c r="I347" s="219"/>
      <c r="J347" s="220">
        <f>ROUND(I347*H347,2)</f>
        <v>0</v>
      </c>
      <c r="K347" s="216" t="s">
        <v>243</v>
      </c>
      <c r="L347" s="45"/>
      <c r="M347" s="221" t="s">
        <v>19</v>
      </c>
      <c r="N347" s="222" t="s">
        <v>40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244</v>
      </c>
      <c r="AT347" s="225" t="s">
        <v>240</v>
      </c>
      <c r="AU347" s="225" t="s">
        <v>78</v>
      </c>
      <c r="AY347" s="18" t="s">
        <v>238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76</v>
      </c>
      <c r="BK347" s="226">
        <f>ROUND(I347*H347,2)</f>
        <v>0</v>
      </c>
      <c r="BL347" s="18" t="s">
        <v>244</v>
      </c>
      <c r="BM347" s="225" t="s">
        <v>511</v>
      </c>
    </row>
    <row r="348" s="2" customFormat="1">
      <c r="A348" s="39"/>
      <c r="B348" s="40"/>
      <c r="C348" s="41"/>
      <c r="D348" s="227" t="s">
        <v>245</v>
      </c>
      <c r="E348" s="41"/>
      <c r="F348" s="228" t="s">
        <v>4458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245</v>
      </c>
      <c r="AU348" s="18" t="s">
        <v>78</v>
      </c>
    </row>
    <row r="349" s="2" customFormat="1">
      <c r="A349" s="39"/>
      <c r="B349" s="40"/>
      <c r="C349" s="41"/>
      <c r="D349" s="232" t="s">
        <v>246</v>
      </c>
      <c r="E349" s="41"/>
      <c r="F349" s="233" t="s">
        <v>4459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246</v>
      </c>
      <c r="AU349" s="18" t="s">
        <v>78</v>
      </c>
    </row>
    <row r="350" s="13" customFormat="1">
      <c r="A350" s="13"/>
      <c r="B350" s="234"/>
      <c r="C350" s="235"/>
      <c r="D350" s="227" t="s">
        <v>248</v>
      </c>
      <c r="E350" s="236" t="s">
        <v>19</v>
      </c>
      <c r="F350" s="237" t="s">
        <v>4460</v>
      </c>
      <c r="G350" s="235"/>
      <c r="H350" s="236" t="s">
        <v>19</v>
      </c>
      <c r="I350" s="238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248</v>
      </c>
      <c r="AU350" s="243" t="s">
        <v>78</v>
      </c>
      <c r="AV350" s="13" t="s">
        <v>76</v>
      </c>
      <c r="AW350" s="13" t="s">
        <v>32</v>
      </c>
      <c r="AX350" s="13" t="s">
        <v>69</v>
      </c>
      <c r="AY350" s="243" t="s">
        <v>238</v>
      </c>
    </row>
    <row r="351" s="13" customFormat="1">
      <c r="A351" s="13"/>
      <c r="B351" s="234"/>
      <c r="C351" s="235"/>
      <c r="D351" s="227" t="s">
        <v>248</v>
      </c>
      <c r="E351" s="236" t="s">
        <v>19</v>
      </c>
      <c r="F351" s="237" t="s">
        <v>4452</v>
      </c>
      <c r="G351" s="235"/>
      <c r="H351" s="236" t="s">
        <v>19</v>
      </c>
      <c r="I351" s="238"/>
      <c r="J351" s="235"/>
      <c r="K351" s="235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248</v>
      </c>
      <c r="AU351" s="243" t="s">
        <v>78</v>
      </c>
      <c r="AV351" s="13" t="s">
        <v>76</v>
      </c>
      <c r="AW351" s="13" t="s">
        <v>32</v>
      </c>
      <c r="AX351" s="13" t="s">
        <v>69</v>
      </c>
      <c r="AY351" s="243" t="s">
        <v>238</v>
      </c>
    </row>
    <row r="352" s="14" customFormat="1">
      <c r="A352" s="14"/>
      <c r="B352" s="244"/>
      <c r="C352" s="245"/>
      <c r="D352" s="227" t="s">
        <v>248</v>
      </c>
      <c r="E352" s="246" t="s">
        <v>19</v>
      </c>
      <c r="F352" s="247" t="s">
        <v>4461</v>
      </c>
      <c r="G352" s="245"/>
      <c r="H352" s="248">
        <v>35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248</v>
      </c>
      <c r="AU352" s="254" t="s">
        <v>78</v>
      </c>
      <c r="AV352" s="14" t="s">
        <v>78</v>
      </c>
      <c r="AW352" s="14" t="s">
        <v>32</v>
      </c>
      <c r="AX352" s="14" t="s">
        <v>69</v>
      </c>
      <c r="AY352" s="254" t="s">
        <v>238</v>
      </c>
    </row>
    <row r="353" s="15" customFormat="1">
      <c r="A353" s="15"/>
      <c r="B353" s="255"/>
      <c r="C353" s="256"/>
      <c r="D353" s="227" t="s">
        <v>248</v>
      </c>
      <c r="E353" s="257" t="s">
        <v>19</v>
      </c>
      <c r="F353" s="258" t="s">
        <v>253</v>
      </c>
      <c r="G353" s="256"/>
      <c r="H353" s="259">
        <v>35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248</v>
      </c>
      <c r="AU353" s="265" t="s">
        <v>78</v>
      </c>
      <c r="AV353" s="15" t="s">
        <v>244</v>
      </c>
      <c r="AW353" s="15" t="s">
        <v>32</v>
      </c>
      <c r="AX353" s="15" t="s">
        <v>76</v>
      </c>
      <c r="AY353" s="265" t="s">
        <v>238</v>
      </c>
    </row>
    <row r="354" s="2" customFormat="1" ht="16.5" customHeight="1">
      <c r="A354" s="39"/>
      <c r="B354" s="40"/>
      <c r="C354" s="214" t="s">
        <v>488</v>
      </c>
      <c r="D354" s="214" t="s">
        <v>240</v>
      </c>
      <c r="E354" s="215" t="s">
        <v>4462</v>
      </c>
      <c r="F354" s="216" t="s">
        <v>4463</v>
      </c>
      <c r="G354" s="217" t="s">
        <v>112</v>
      </c>
      <c r="H354" s="218">
        <v>52.5</v>
      </c>
      <c r="I354" s="219"/>
      <c r="J354" s="220">
        <f>ROUND(I354*H354,2)</f>
        <v>0</v>
      </c>
      <c r="K354" s="216" t="s">
        <v>243</v>
      </c>
      <c r="L354" s="45"/>
      <c r="M354" s="221" t="s">
        <v>19</v>
      </c>
      <c r="N354" s="222" t="s">
        <v>40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244</v>
      </c>
      <c r="AT354" s="225" t="s">
        <v>240</v>
      </c>
      <c r="AU354" s="225" t="s">
        <v>78</v>
      </c>
      <c r="AY354" s="18" t="s">
        <v>238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76</v>
      </c>
      <c r="BK354" s="226">
        <f>ROUND(I354*H354,2)</f>
        <v>0</v>
      </c>
      <c r="BL354" s="18" t="s">
        <v>244</v>
      </c>
      <c r="BM354" s="225" t="s">
        <v>518</v>
      </c>
    </row>
    <row r="355" s="2" customFormat="1">
      <c r="A355" s="39"/>
      <c r="B355" s="40"/>
      <c r="C355" s="41"/>
      <c r="D355" s="227" t="s">
        <v>245</v>
      </c>
      <c r="E355" s="41"/>
      <c r="F355" s="228" t="s">
        <v>4463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245</v>
      </c>
      <c r="AU355" s="18" t="s">
        <v>78</v>
      </c>
    </row>
    <row r="356" s="2" customFormat="1">
      <c r="A356" s="39"/>
      <c r="B356" s="40"/>
      <c r="C356" s="41"/>
      <c r="D356" s="232" t="s">
        <v>246</v>
      </c>
      <c r="E356" s="41"/>
      <c r="F356" s="233" t="s">
        <v>4464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246</v>
      </c>
      <c r="AU356" s="18" t="s">
        <v>78</v>
      </c>
    </row>
    <row r="357" s="13" customFormat="1">
      <c r="A357" s="13"/>
      <c r="B357" s="234"/>
      <c r="C357" s="235"/>
      <c r="D357" s="227" t="s">
        <v>248</v>
      </c>
      <c r="E357" s="236" t="s">
        <v>19</v>
      </c>
      <c r="F357" s="237" t="s">
        <v>4465</v>
      </c>
      <c r="G357" s="235"/>
      <c r="H357" s="236" t="s">
        <v>19</v>
      </c>
      <c r="I357" s="238"/>
      <c r="J357" s="235"/>
      <c r="K357" s="235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248</v>
      </c>
      <c r="AU357" s="243" t="s">
        <v>78</v>
      </c>
      <c r="AV357" s="13" t="s">
        <v>76</v>
      </c>
      <c r="AW357" s="13" t="s">
        <v>32</v>
      </c>
      <c r="AX357" s="13" t="s">
        <v>69</v>
      </c>
      <c r="AY357" s="243" t="s">
        <v>238</v>
      </c>
    </row>
    <row r="358" s="13" customFormat="1">
      <c r="A358" s="13"/>
      <c r="B358" s="234"/>
      <c r="C358" s="235"/>
      <c r="D358" s="227" t="s">
        <v>248</v>
      </c>
      <c r="E358" s="236" t="s">
        <v>19</v>
      </c>
      <c r="F358" s="237" t="s">
        <v>4452</v>
      </c>
      <c r="G358" s="235"/>
      <c r="H358" s="236" t="s">
        <v>19</v>
      </c>
      <c r="I358" s="238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248</v>
      </c>
      <c r="AU358" s="243" t="s">
        <v>78</v>
      </c>
      <c r="AV358" s="13" t="s">
        <v>76</v>
      </c>
      <c r="AW358" s="13" t="s">
        <v>32</v>
      </c>
      <c r="AX358" s="13" t="s">
        <v>69</v>
      </c>
      <c r="AY358" s="243" t="s">
        <v>238</v>
      </c>
    </row>
    <row r="359" s="14" customFormat="1">
      <c r="A359" s="14"/>
      <c r="B359" s="244"/>
      <c r="C359" s="245"/>
      <c r="D359" s="227" t="s">
        <v>248</v>
      </c>
      <c r="E359" s="246" t="s">
        <v>19</v>
      </c>
      <c r="F359" s="247" t="s">
        <v>4466</v>
      </c>
      <c r="G359" s="245"/>
      <c r="H359" s="248">
        <v>52.5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248</v>
      </c>
      <c r="AU359" s="254" t="s">
        <v>78</v>
      </c>
      <c r="AV359" s="14" t="s">
        <v>78</v>
      </c>
      <c r="AW359" s="14" t="s">
        <v>32</v>
      </c>
      <c r="AX359" s="14" t="s">
        <v>69</v>
      </c>
      <c r="AY359" s="254" t="s">
        <v>238</v>
      </c>
    </row>
    <row r="360" s="15" customFormat="1">
      <c r="A360" s="15"/>
      <c r="B360" s="255"/>
      <c r="C360" s="256"/>
      <c r="D360" s="227" t="s">
        <v>248</v>
      </c>
      <c r="E360" s="257" t="s">
        <v>19</v>
      </c>
      <c r="F360" s="258" t="s">
        <v>253</v>
      </c>
      <c r="G360" s="256"/>
      <c r="H360" s="259">
        <v>52.5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248</v>
      </c>
      <c r="AU360" s="265" t="s">
        <v>78</v>
      </c>
      <c r="AV360" s="15" t="s">
        <v>244</v>
      </c>
      <c r="AW360" s="15" t="s">
        <v>32</v>
      </c>
      <c r="AX360" s="15" t="s">
        <v>76</v>
      </c>
      <c r="AY360" s="265" t="s">
        <v>238</v>
      </c>
    </row>
    <row r="361" s="2" customFormat="1" ht="24.15" customHeight="1">
      <c r="A361" s="39"/>
      <c r="B361" s="40"/>
      <c r="C361" s="214" t="s">
        <v>385</v>
      </c>
      <c r="D361" s="214" t="s">
        <v>240</v>
      </c>
      <c r="E361" s="215" t="s">
        <v>4467</v>
      </c>
      <c r="F361" s="216" t="s">
        <v>4468</v>
      </c>
      <c r="G361" s="217" t="s">
        <v>112</v>
      </c>
      <c r="H361" s="218">
        <v>17.5</v>
      </c>
      <c r="I361" s="219"/>
      <c r="J361" s="220">
        <f>ROUND(I361*H361,2)</f>
        <v>0</v>
      </c>
      <c r="K361" s="216" t="s">
        <v>243</v>
      </c>
      <c r="L361" s="45"/>
      <c r="M361" s="221" t="s">
        <v>19</v>
      </c>
      <c r="N361" s="222" t="s">
        <v>40</v>
      </c>
      <c r="O361" s="85"/>
      <c r="P361" s="223">
        <f>O361*H361</f>
        <v>0</v>
      </c>
      <c r="Q361" s="223">
        <v>2.9999999999999999E-07</v>
      </c>
      <c r="R361" s="223">
        <f>Q361*H361</f>
        <v>5.2499999999999997E-06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244</v>
      </c>
      <c r="AT361" s="225" t="s">
        <v>240</v>
      </c>
      <c r="AU361" s="225" t="s">
        <v>78</v>
      </c>
      <c r="AY361" s="18" t="s">
        <v>238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76</v>
      </c>
      <c r="BK361" s="226">
        <f>ROUND(I361*H361,2)</f>
        <v>0</v>
      </c>
      <c r="BL361" s="18" t="s">
        <v>244</v>
      </c>
      <c r="BM361" s="225" t="s">
        <v>524</v>
      </c>
    </row>
    <row r="362" s="2" customFormat="1">
      <c r="A362" s="39"/>
      <c r="B362" s="40"/>
      <c r="C362" s="41"/>
      <c r="D362" s="227" t="s">
        <v>245</v>
      </c>
      <c r="E362" s="41"/>
      <c r="F362" s="228" t="s">
        <v>4468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245</v>
      </c>
      <c r="AU362" s="18" t="s">
        <v>78</v>
      </c>
    </row>
    <row r="363" s="2" customFormat="1">
      <c r="A363" s="39"/>
      <c r="B363" s="40"/>
      <c r="C363" s="41"/>
      <c r="D363" s="232" t="s">
        <v>246</v>
      </c>
      <c r="E363" s="41"/>
      <c r="F363" s="233" t="s">
        <v>4469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246</v>
      </c>
      <c r="AU363" s="18" t="s">
        <v>78</v>
      </c>
    </row>
    <row r="364" s="13" customFormat="1">
      <c r="A364" s="13"/>
      <c r="B364" s="234"/>
      <c r="C364" s="235"/>
      <c r="D364" s="227" t="s">
        <v>248</v>
      </c>
      <c r="E364" s="236" t="s">
        <v>19</v>
      </c>
      <c r="F364" s="237" t="s">
        <v>4452</v>
      </c>
      <c r="G364" s="235"/>
      <c r="H364" s="236" t="s">
        <v>19</v>
      </c>
      <c r="I364" s="238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248</v>
      </c>
      <c r="AU364" s="243" t="s">
        <v>78</v>
      </c>
      <c r="AV364" s="13" t="s">
        <v>76</v>
      </c>
      <c r="AW364" s="13" t="s">
        <v>32</v>
      </c>
      <c r="AX364" s="13" t="s">
        <v>69</v>
      </c>
      <c r="AY364" s="243" t="s">
        <v>238</v>
      </c>
    </row>
    <row r="365" s="14" customFormat="1">
      <c r="A365" s="14"/>
      <c r="B365" s="244"/>
      <c r="C365" s="245"/>
      <c r="D365" s="227" t="s">
        <v>248</v>
      </c>
      <c r="E365" s="246" t="s">
        <v>19</v>
      </c>
      <c r="F365" s="247" t="s">
        <v>4453</v>
      </c>
      <c r="G365" s="245"/>
      <c r="H365" s="248">
        <v>17.5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248</v>
      </c>
      <c r="AU365" s="254" t="s">
        <v>78</v>
      </c>
      <c r="AV365" s="14" t="s">
        <v>78</v>
      </c>
      <c r="AW365" s="14" t="s">
        <v>32</v>
      </c>
      <c r="AX365" s="14" t="s">
        <v>69</v>
      </c>
      <c r="AY365" s="254" t="s">
        <v>238</v>
      </c>
    </row>
    <row r="366" s="15" customFormat="1">
      <c r="A366" s="15"/>
      <c r="B366" s="255"/>
      <c r="C366" s="256"/>
      <c r="D366" s="227" t="s">
        <v>248</v>
      </c>
      <c r="E366" s="257" t="s">
        <v>19</v>
      </c>
      <c r="F366" s="258" t="s">
        <v>253</v>
      </c>
      <c r="G366" s="256"/>
      <c r="H366" s="259">
        <v>17.5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248</v>
      </c>
      <c r="AU366" s="265" t="s">
        <v>78</v>
      </c>
      <c r="AV366" s="15" t="s">
        <v>244</v>
      </c>
      <c r="AW366" s="15" t="s">
        <v>32</v>
      </c>
      <c r="AX366" s="15" t="s">
        <v>76</v>
      </c>
      <c r="AY366" s="265" t="s">
        <v>238</v>
      </c>
    </row>
    <row r="367" s="2" customFormat="1" ht="21.75" customHeight="1">
      <c r="A367" s="39"/>
      <c r="B367" s="40"/>
      <c r="C367" s="214" t="s">
        <v>503</v>
      </c>
      <c r="D367" s="214" t="s">
        <v>240</v>
      </c>
      <c r="E367" s="215" t="s">
        <v>4470</v>
      </c>
      <c r="F367" s="216" t="s">
        <v>4471</v>
      </c>
      <c r="G367" s="217" t="s">
        <v>112</v>
      </c>
      <c r="H367" s="218">
        <v>17.5</v>
      </c>
      <c r="I367" s="219"/>
      <c r="J367" s="220">
        <f>ROUND(I367*H367,2)</f>
        <v>0</v>
      </c>
      <c r="K367" s="216" t="s">
        <v>243</v>
      </c>
      <c r="L367" s="45"/>
      <c r="M367" s="221" t="s">
        <v>19</v>
      </c>
      <c r="N367" s="222" t="s">
        <v>40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244</v>
      </c>
      <c r="AT367" s="225" t="s">
        <v>240</v>
      </c>
      <c r="AU367" s="225" t="s">
        <v>78</v>
      </c>
      <c r="AY367" s="18" t="s">
        <v>238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76</v>
      </c>
      <c r="BK367" s="226">
        <f>ROUND(I367*H367,2)</f>
        <v>0</v>
      </c>
      <c r="BL367" s="18" t="s">
        <v>244</v>
      </c>
      <c r="BM367" s="225" t="s">
        <v>537</v>
      </c>
    </row>
    <row r="368" s="2" customFormat="1">
      <c r="A368" s="39"/>
      <c r="B368" s="40"/>
      <c r="C368" s="41"/>
      <c r="D368" s="227" t="s">
        <v>245</v>
      </c>
      <c r="E368" s="41"/>
      <c r="F368" s="228" t="s">
        <v>4471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245</v>
      </c>
      <c r="AU368" s="18" t="s">
        <v>78</v>
      </c>
    </row>
    <row r="369" s="2" customFormat="1">
      <c r="A369" s="39"/>
      <c r="B369" s="40"/>
      <c r="C369" s="41"/>
      <c r="D369" s="232" t="s">
        <v>246</v>
      </c>
      <c r="E369" s="41"/>
      <c r="F369" s="233" t="s">
        <v>4472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246</v>
      </c>
      <c r="AU369" s="18" t="s">
        <v>78</v>
      </c>
    </row>
    <row r="370" s="13" customFormat="1">
      <c r="A370" s="13"/>
      <c r="B370" s="234"/>
      <c r="C370" s="235"/>
      <c r="D370" s="227" t="s">
        <v>248</v>
      </c>
      <c r="E370" s="236" t="s">
        <v>19</v>
      </c>
      <c r="F370" s="237" t="s">
        <v>4473</v>
      </c>
      <c r="G370" s="235"/>
      <c r="H370" s="236" t="s">
        <v>19</v>
      </c>
      <c r="I370" s="238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248</v>
      </c>
      <c r="AU370" s="243" t="s">
        <v>78</v>
      </c>
      <c r="AV370" s="13" t="s">
        <v>76</v>
      </c>
      <c r="AW370" s="13" t="s">
        <v>32</v>
      </c>
      <c r="AX370" s="13" t="s">
        <v>69</v>
      </c>
      <c r="AY370" s="243" t="s">
        <v>238</v>
      </c>
    </row>
    <row r="371" s="13" customFormat="1">
      <c r="A371" s="13"/>
      <c r="B371" s="234"/>
      <c r="C371" s="235"/>
      <c r="D371" s="227" t="s">
        <v>248</v>
      </c>
      <c r="E371" s="236" t="s">
        <v>19</v>
      </c>
      <c r="F371" s="237" t="s">
        <v>4452</v>
      </c>
      <c r="G371" s="235"/>
      <c r="H371" s="236" t="s">
        <v>19</v>
      </c>
      <c r="I371" s="238"/>
      <c r="J371" s="235"/>
      <c r="K371" s="235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248</v>
      </c>
      <c r="AU371" s="243" t="s">
        <v>78</v>
      </c>
      <c r="AV371" s="13" t="s">
        <v>76</v>
      </c>
      <c r="AW371" s="13" t="s">
        <v>32</v>
      </c>
      <c r="AX371" s="13" t="s">
        <v>69</v>
      </c>
      <c r="AY371" s="243" t="s">
        <v>238</v>
      </c>
    </row>
    <row r="372" s="14" customFormat="1">
      <c r="A372" s="14"/>
      <c r="B372" s="244"/>
      <c r="C372" s="245"/>
      <c r="D372" s="227" t="s">
        <v>248</v>
      </c>
      <c r="E372" s="246" t="s">
        <v>19</v>
      </c>
      <c r="F372" s="247" t="s">
        <v>4453</v>
      </c>
      <c r="G372" s="245"/>
      <c r="H372" s="248">
        <v>17.5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248</v>
      </c>
      <c r="AU372" s="254" t="s">
        <v>78</v>
      </c>
      <c r="AV372" s="14" t="s">
        <v>78</v>
      </c>
      <c r="AW372" s="14" t="s">
        <v>32</v>
      </c>
      <c r="AX372" s="14" t="s">
        <v>69</v>
      </c>
      <c r="AY372" s="254" t="s">
        <v>238</v>
      </c>
    </row>
    <row r="373" s="15" customFormat="1">
      <c r="A373" s="15"/>
      <c r="B373" s="255"/>
      <c r="C373" s="256"/>
      <c r="D373" s="227" t="s">
        <v>248</v>
      </c>
      <c r="E373" s="257" t="s">
        <v>19</v>
      </c>
      <c r="F373" s="258" t="s">
        <v>253</v>
      </c>
      <c r="G373" s="256"/>
      <c r="H373" s="259">
        <v>17.5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248</v>
      </c>
      <c r="AU373" s="265" t="s">
        <v>78</v>
      </c>
      <c r="AV373" s="15" t="s">
        <v>244</v>
      </c>
      <c r="AW373" s="15" t="s">
        <v>32</v>
      </c>
      <c r="AX373" s="15" t="s">
        <v>76</v>
      </c>
      <c r="AY373" s="265" t="s">
        <v>238</v>
      </c>
    </row>
    <row r="374" s="2" customFormat="1" ht="33" customHeight="1">
      <c r="A374" s="39"/>
      <c r="B374" s="40"/>
      <c r="C374" s="214" t="s">
        <v>391</v>
      </c>
      <c r="D374" s="214" t="s">
        <v>240</v>
      </c>
      <c r="E374" s="215" t="s">
        <v>4474</v>
      </c>
      <c r="F374" s="216" t="s">
        <v>4475</v>
      </c>
      <c r="G374" s="217" t="s">
        <v>112</v>
      </c>
      <c r="H374" s="218">
        <v>17.5</v>
      </c>
      <c r="I374" s="219"/>
      <c r="J374" s="220">
        <f>ROUND(I374*H374,2)</f>
        <v>0</v>
      </c>
      <c r="K374" s="216" t="s">
        <v>243</v>
      </c>
      <c r="L374" s="45"/>
      <c r="M374" s="221" t="s">
        <v>19</v>
      </c>
      <c r="N374" s="222" t="s">
        <v>40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244</v>
      </c>
      <c r="AT374" s="225" t="s">
        <v>240</v>
      </c>
      <c r="AU374" s="225" t="s">
        <v>78</v>
      </c>
      <c r="AY374" s="18" t="s">
        <v>238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76</v>
      </c>
      <c r="BK374" s="226">
        <f>ROUND(I374*H374,2)</f>
        <v>0</v>
      </c>
      <c r="BL374" s="18" t="s">
        <v>244</v>
      </c>
      <c r="BM374" s="225" t="s">
        <v>545</v>
      </c>
    </row>
    <row r="375" s="2" customFormat="1">
      <c r="A375" s="39"/>
      <c r="B375" s="40"/>
      <c r="C375" s="41"/>
      <c r="D375" s="227" t="s">
        <v>245</v>
      </c>
      <c r="E375" s="41"/>
      <c r="F375" s="228" t="s">
        <v>4475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245</v>
      </c>
      <c r="AU375" s="18" t="s">
        <v>78</v>
      </c>
    </row>
    <row r="376" s="2" customFormat="1">
      <c r="A376" s="39"/>
      <c r="B376" s="40"/>
      <c r="C376" s="41"/>
      <c r="D376" s="232" t="s">
        <v>246</v>
      </c>
      <c r="E376" s="41"/>
      <c r="F376" s="233" t="s">
        <v>4476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246</v>
      </c>
      <c r="AU376" s="18" t="s">
        <v>78</v>
      </c>
    </row>
    <row r="377" s="13" customFormat="1">
      <c r="A377" s="13"/>
      <c r="B377" s="234"/>
      <c r="C377" s="235"/>
      <c r="D377" s="227" t="s">
        <v>248</v>
      </c>
      <c r="E377" s="236" t="s">
        <v>19</v>
      </c>
      <c r="F377" s="237" t="s">
        <v>4473</v>
      </c>
      <c r="G377" s="235"/>
      <c r="H377" s="236" t="s">
        <v>19</v>
      </c>
      <c r="I377" s="238"/>
      <c r="J377" s="235"/>
      <c r="K377" s="235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248</v>
      </c>
      <c r="AU377" s="243" t="s">
        <v>78</v>
      </c>
      <c r="AV377" s="13" t="s">
        <v>76</v>
      </c>
      <c r="AW377" s="13" t="s">
        <v>32</v>
      </c>
      <c r="AX377" s="13" t="s">
        <v>69</v>
      </c>
      <c r="AY377" s="243" t="s">
        <v>238</v>
      </c>
    </row>
    <row r="378" s="13" customFormat="1">
      <c r="A378" s="13"/>
      <c r="B378" s="234"/>
      <c r="C378" s="235"/>
      <c r="D378" s="227" t="s">
        <v>248</v>
      </c>
      <c r="E378" s="236" t="s">
        <v>19</v>
      </c>
      <c r="F378" s="237" t="s">
        <v>4452</v>
      </c>
      <c r="G378" s="235"/>
      <c r="H378" s="236" t="s">
        <v>19</v>
      </c>
      <c r="I378" s="238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248</v>
      </c>
      <c r="AU378" s="243" t="s">
        <v>78</v>
      </c>
      <c r="AV378" s="13" t="s">
        <v>76</v>
      </c>
      <c r="AW378" s="13" t="s">
        <v>32</v>
      </c>
      <c r="AX378" s="13" t="s">
        <v>69</v>
      </c>
      <c r="AY378" s="243" t="s">
        <v>238</v>
      </c>
    </row>
    <row r="379" s="14" customFormat="1">
      <c r="A379" s="14"/>
      <c r="B379" s="244"/>
      <c r="C379" s="245"/>
      <c r="D379" s="227" t="s">
        <v>248</v>
      </c>
      <c r="E379" s="246" t="s">
        <v>19</v>
      </c>
      <c r="F379" s="247" t="s">
        <v>4453</v>
      </c>
      <c r="G379" s="245"/>
      <c r="H379" s="248">
        <v>17.5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248</v>
      </c>
      <c r="AU379" s="254" t="s">
        <v>78</v>
      </c>
      <c r="AV379" s="14" t="s">
        <v>78</v>
      </c>
      <c r="AW379" s="14" t="s">
        <v>32</v>
      </c>
      <c r="AX379" s="14" t="s">
        <v>69</v>
      </c>
      <c r="AY379" s="254" t="s">
        <v>238</v>
      </c>
    </row>
    <row r="380" s="15" customFormat="1">
      <c r="A380" s="15"/>
      <c r="B380" s="255"/>
      <c r="C380" s="256"/>
      <c r="D380" s="227" t="s">
        <v>248</v>
      </c>
      <c r="E380" s="257" t="s">
        <v>19</v>
      </c>
      <c r="F380" s="258" t="s">
        <v>253</v>
      </c>
      <c r="G380" s="256"/>
      <c r="H380" s="259">
        <v>17.5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5" t="s">
        <v>248</v>
      </c>
      <c r="AU380" s="265" t="s">
        <v>78</v>
      </c>
      <c r="AV380" s="15" t="s">
        <v>244</v>
      </c>
      <c r="AW380" s="15" t="s">
        <v>32</v>
      </c>
      <c r="AX380" s="15" t="s">
        <v>76</v>
      </c>
      <c r="AY380" s="265" t="s">
        <v>238</v>
      </c>
    </row>
    <row r="381" s="2" customFormat="1" ht="16.5" customHeight="1">
      <c r="A381" s="39"/>
      <c r="B381" s="40"/>
      <c r="C381" s="214" t="s">
        <v>515</v>
      </c>
      <c r="D381" s="214" t="s">
        <v>240</v>
      </c>
      <c r="E381" s="215" t="s">
        <v>4477</v>
      </c>
      <c r="F381" s="216" t="s">
        <v>4478</v>
      </c>
      <c r="G381" s="217" t="s">
        <v>308</v>
      </c>
      <c r="H381" s="218">
        <v>3.9380000000000002</v>
      </c>
      <c r="I381" s="219"/>
      <c r="J381" s="220">
        <f>ROUND(I381*H381,2)</f>
        <v>0</v>
      </c>
      <c r="K381" s="216" t="s">
        <v>243</v>
      </c>
      <c r="L381" s="45"/>
      <c r="M381" s="221" t="s">
        <v>19</v>
      </c>
      <c r="N381" s="222" t="s">
        <v>40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244</v>
      </c>
      <c r="AT381" s="225" t="s">
        <v>240</v>
      </c>
      <c r="AU381" s="225" t="s">
        <v>78</v>
      </c>
      <c r="AY381" s="18" t="s">
        <v>238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76</v>
      </c>
      <c r="BK381" s="226">
        <f>ROUND(I381*H381,2)</f>
        <v>0</v>
      </c>
      <c r="BL381" s="18" t="s">
        <v>244</v>
      </c>
      <c r="BM381" s="225" t="s">
        <v>553</v>
      </c>
    </row>
    <row r="382" s="2" customFormat="1">
      <c r="A382" s="39"/>
      <c r="B382" s="40"/>
      <c r="C382" s="41"/>
      <c r="D382" s="227" t="s">
        <v>245</v>
      </c>
      <c r="E382" s="41"/>
      <c r="F382" s="228" t="s">
        <v>4478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245</v>
      </c>
      <c r="AU382" s="18" t="s">
        <v>78</v>
      </c>
    </row>
    <row r="383" s="2" customFormat="1">
      <c r="A383" s="39"/>
      <c r="B383" s="40"/>
      <c r="C383" s="41"/>
      <c r="D383" s="232" t="s">
        <v>246</v>
      </c>
      <c r="E383" s="41"/>
      <c r="F383" s="233" t="s">
        <v>4479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246</v>
      </c>
      <c r="AU383" s="18" t="s">
        <v>78</v>
      </c>
    </row>
    <row r="384" s="13" customFormat="1">
      <c r="A384" s="13"/>
      <c r="B384" s="234"/>
      <c r="C384" s="235"/>
      <c r="D384" s="227" t="s">
        <v>248</v>
      </c>
      <c r="E384" s="236" t="s">
        <v>19</v>
      </c>
      <c r="F384" s="237" t="s">
        <v>4480</v>
      </c>
      <c r="G384" s="235"/>
      <c r="H384" s="236" t="s">
        <v>19</v>
      </c>
      <c r="I384" s="238"/>
      <c r="J384" s="235"/>
      <c r="K384" s="235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248</v>
      </c>
      <c r="AU384" s="243" t="s">
        <v>78</v>
      </c>
      <c r="AV384" s="13" t="s">
        <v>76</v>
      </c>
      <c r="AW384" s="13" t="s">
        <v>32</v>
      </c>
      <c r="AX384" s="13" t="s">
        <v>69</v>
      </c>
      <c r="AY384" s="243" t="s">
        <v>238</v>
      </c>
    </row>
    <row r="385" s="13" customFormat="1">
      <c r="A385" s="13"/>
      <c r="B385" s="234"/>
      <c r="C385" s="235"/>
      <c r="D385" s="227" t="s">
        <v>248</v>
      </c>
      <c r="E385" s="236" t="s">
        <v>19</v>
      </c>
      <c r="F385" s="237" t="s">
        <v>4452</v>
      </c>
      <c r="G385" s="235"/>
      <c r="H385" s="236" t="s">
        <v>19</v>
      </c>
      <c r="I385" s="238"/>
      <c r="J385" s="235"/>
      <c r="K385" s="235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248</v>
      </c>
      <c r="AU385" s="243" t="s">
        <v>78</v>
      </c>
      <c r="AV385" s="13" t="s">
        <v>76</v>
      </c>
      <c r="AW385" s="13" t="s">
        <v>32</v>
      </c>
      <c r="AX385" s="13" t="s">
        <v>69</v>
      </c>
      <c r="AY385" s="243" t="s">
        <v>238</v>
      </c>
    </row>
    <row r="386" s="14" customFormat="1">
      <c r="A386" s="14"/>
      <c r="B386" s="244"/>
      <c r="C386" s="245"/>
      <c r="D386" s="227" t="s">
        <v>248</v>
      </c>
      <c r="E386" s="246" t="s">
        <v>19</v>
      </c>
      <c r="F386" s="247" t="s">
        <v>4481</v>
      </c>
      <c r="G386" s="245"/>
      <c r="H386" s="248">
        <v>3.6749999999999998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248</v>
      </c>
      <c r="AU386" s="254" t="s">
        <v>78</v>
      </c>
      <c r="AV386" s="14" t="s">
        <v>78</v>
      </c>
      <c r="AW386" s="14" t="s">
        <v>32</v>
      </c>
      <c r="AX386" s="14" t="s">
        <v>69</v>
      </c>
      <c r="AY386" s="254" t="s">
        <v>238</v>
      </c>
    </row>
    <row r="387" s="16" customFormat="1">
      <c r="A387" s="16"/>
      <c r="B387" s="266"/>
      <c r="C387" s="267"/>
      <c r="D387" s="227" t="s">
        <v>248</v>
      </c>
      <c r="E387" s="268" t="s">
        <v>19</v>
      </c>
      <c r="F387" s="269" t="s">
        <v>4482</v>
      </c>
      <c r="G387" s="267"/>
      <c r="H387" s="270">
        <v>3.6749999999999998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6" t="s">
        <v>248</v>
      </c>
      <c r="AU387" s="276" t="s">
        <v>78</v>
      </c>
      <c r="AV387" s="16" t="s">
        <v>109</v>
      </c>
      <c r="AW387" s="16" t="s">
        <v>32</v>
      </c>
      <c r="AX387" s="16" t="s">
        <v>69</v>
      </c>
      <c r="AY387" s="276" t="s">
        <v>238</v>
      </c>
    </row>
    <row r="388" s="13" customFormat="1">
      <c r="A388" s="13"/>
      <c r="B388" s="234"/>
      <c r="C388" s="235"/>
      <c r="D388" s="227" t="s">
        <v>248</v>
      </c>
      <c r="E388" s="236" t="s">
        <v>19</v>
      </c>
      <c r="F388" s="237" t="s">
        <v>4483</v>
      </c>
      <c r="G388" s="235"/>
      <c r="H388" s="236" t="s">
        <v>19</v>
      </c>
      <c r="I388" s="238"/>
      <c r="J388" s="235"/>
      <c r="K388" s="235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248</v>
      </c>
      <c r="AU388" s="243" t="s">
        <v>78</v>
      </c>
      <c r="AV388" s="13" t="s">
        <v>76</v>
      </c>
      <c r="AW388" s="13" t="s">
        <v>32</v>
      </c>
      <c r="AX388" s="13" t="s">
        <v>69</v>
      </c>
      <c r="AY388" s="243" t="s">
        <v>238</v>
      </c>
    </row>
    <row r="389" s="13" customFormat="1">
      <c r="A389" s="13"/>
      <c r="B389" s="234"/>
      <c r="C389" s="235"/>
      <c r="D389" s="227" t="s">
        <v>248</v>
      </c>
      <c r="E389" s="236" t="s">
        <v>19</v>
      </c>
      <c r="F389" s="237" t="s">
        <v>4452</v>
      </c>
      <c r="G389" s="235"/>
      <c r="H389" s="236" t="s">
        <v>19</v>
      </c>
      <c r="I389" s="238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248</v>
      </c>
      <c r="AU389" s="243" t="s">
        <v>78</v>
      </c>
      <c r="AV389" s="13" t="s">
        <v>76</v>
      </c>
      <c r="AW389" s="13" t="s">
        <v>32</v>
      </c>
      <c r="AX389" s="13" t="s">
        <v>69</v>
      </c>
      <c r="AY389" s="243" t="s">
        <v>238</v>
      </c>
    </row>
    <row r="390" s="14" customFormat="1">
      <c r="A390" s="14"/>
      <c r="B390" s="244"/>
      <c r="C390" s="245"/>
      <c r="D390" s="227" t="s">
        <v>248</v>
      </c>
      <c r="E390" s="246" t="s">
        <v>19</v>
      </c>
      <c r="F390" s="247" t="s">
        <v>4484</v>
      </c>
      <c r="G390" s="245"/>
      <c r="H390" s="248">
        <v>0.26250000000000001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248</v>
      </c>
      <c r="AU390" s="254" t="s">
        <v>78</v>
      </c>
      <c r="AV390" s="14" t="s">
        <v>78</v>
      </c>
      <c r="AW390" s="14" t="s">
        <v>32</v>
      </c>
      <c r="AX390" s="14" t="s">
        <v>69</v>
      </c>
      <c r="AY390" s="254" t="s">
        <v>238</v>
      </c>
    </row>
    <row r="391" s="16" customFormat="1">
      <c r="A391" s="16"/>
      <c r="B391" s="266"/>
      <c r="C391" s="267"/>
      <c r="D391" s="227" t="s">
        <v>248</v>
      </c>
      <c r="E391" s="268" t="s">
        <v>19</v>
      </c>
      <c r="F391" s="269" t="s">
        <v>4485</v>
      </c>
      <c r="G391" s="267"/>
      <c r="H391" s="270">
        <v>0.26250000000000001</v>
      </c>
      <c r="I391" s="271"/>
      <c r="J391" s="267"/>
      <c r="K391" s="267"/>
      <c r="L391" s="272"/>
      <c r="M391" s="273"/>
      <c r="N391" s="274"/>
      <c r="O391" s="274"/>
      <c r="P391" s="274"/>
      <c r="Q391" s="274"/>
      <c r="R391" s="274"/>
      <c r="S391" s="274"/>
      <c r="T391" s="275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6" t="s">
        <v>248</v>
      </c>
      <c r="AU391" s="276" t="s">
        <v>78</v>
      </c>
      <c r="AV391" s="16" t="s">
        <v>109</v>
      </c>
      <c r="AW391" s="16" t="s">
        <v>32</v>
      </c>
      <c r="AX391" s="16" t="s">
        <v>69</v>
      </c>
      <c r="AY391" s="276" t="s">
        <v>238</v>
      </c>
    </row>
    <row r="392" s="15" customFormat="1">
      <c r="A392" s="15"/>
      <c r="B392" s="255"/>
      <c r="C392" s="256"/>
      <c r="D392" s="227" t="s">
        <v>248</v>
      </c>
      <c r="E392" s="257" t="s">
        <v>19</v>
      </c>
      <c r="F392" s="258" t="s">
        <v>253</v>
      </c>
      <c r="G392" s="256"/>
      <c r="H392" s="259">
        <v>3.9375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5" t="s">
        <v>248</v>
      </c>
      <c r="AU392" s="265" t="s">
        <v>78</v>
      </c>
      <c r="AV392" s="15" t="s">
        <v>244</v>
      </c>
      <c r="AW392" s="15" t="s">
        <v>32</v>
      </c>
      <c r="AX392" s="15" t="s">
        <v>76</v>
      </c>
      <c r="AY392" s="265" t="s">
        <v>238</v>
      </c>
    </row>
    <row r="393" s="2" customFormat="1" ht="21.75" customHeight="1">
      <c r="A393" s="39"/>
      <c r="B393" s="40"/>
      <c r="C393" s="214" t="s">
        <v>396</v>
      </c>
      <c r="D393" s="214" t="s">
        <v>240</v>
      </c>
      <c r="E393" s="215" t="s">
        <v>4486</v>
      </c>
      <c r="F393" s="216" t="s">
        <v>4487</v>
      </c>
      <c r="G393" s="217" t="s">
        <v>308</v>
      </c>
      <c r="H393" s="218">
        <v>3.9380000000000002</v>
      </c>
      <c r="I393" s="219"/>
      <c r="J393" s="220">
        <f>ROUND(I393*H393,2)</f>
        <v>0</v>
      </c>
      <c r="K393" s="216" t="s">
        <v>243</v>
      </c>
      <c r="L393" s="45"/>
      <c r="M393" s="221" t="s">
        <v>19</v>
      </c>
      <c r="N393" s="222" t="s">
        <v>40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244</v>
      </c>
      <c r="AT393" s="225" t="s">
        <v>240</v>
      </c>
      <c r="AU393" s="225" t="s">
        <v>78</v>
      </c>
      <c r="AY393" s="18" t="s">
        <v>238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76</v>
      </c>
      <c r="BK393" s="226">
        <f>ROUND(I393*H393,2)</f>
        <v>0</v>
      </c>
      <c r="BL393" s="18" t="s">
        <v>244</v>
      </c>
      <c r="BM393" s="225" t="s">
        <v>565</v>
      </c>
    </row>
    <row r="394" s="2" customFormat="1">
      <c r="A394" s="39"/>
      <c r="B394" s="40"/>
      <c r="C394" s="41"/>
      <c r="D394" s="227" t="s">
        <v>245</v>
      </c>
      <c r="E394" s="41"/>
      <c r="F394" s="228" t="s">
        <v>4487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245</v>
      </c>
      <c r="AU394" s="18" t="s">
        <v>78</v>
      </c>
    </row>
    <row r="395" s="2" customFormat="1">
      <c r="A395" s="39"/>
      <c r="B395" s="40"/>
      <c r="C395" s="41"/>
      <c r="D395" s="232" t="s">
        <v>246</v>
      </c>
      <c r="E395" s="41"/>
      <c r="F395" s="233" t="s">
        <v>4488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246</v>
      </c>
      <c r="AU395" s="18" t="s">
        <v>78</v>
      </c>
    </row>
    <row r="396" s="13" customFormat="1">
      <c r="A396" s="13"/>
      <c r="B396" s="234"/>
      <c r="C396" s="235"/>
      <c r="D396" s="227" t="s">
        <v>248</v>
      </c>
      <c r="E396" s="236" t="s">
        <v>19</v>
      </c>
      <c r="F396" s="237" t="s">
        <v>4489</v>
      </c>
      <c r="G396" s="235"/>
      <c r="H396" s="236" t="s">
        <v>19</v>
      </c>
      <c r="I396" s="238"/>
      <c r="J396" s="235"/>
      <c r="K396" s="235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248</v>
      </c>
      <c r="AU396" s="243" t="s">
        <v>78</v>
      </c>
      <c r="AV396" s="13" t="s">
        <v>76</v>
      </c>
      <c r="AW396" s="13" t="s">
        <v>32</v>
      </c>
      <c r="AX396" s="13" t="s">
        <v>69</v>
      </c>
      <c r="AY396" s="243" t="s">
        <v>238</v>
      </c>
    </row>
    <row r="397" s="14" customFormat="1">
      <c r="A397" s="14"/>
      <c r="B397" s="244"/>
      <c r="C397" s="245"/>
      <c r="D397" s="227" t="s">
        <v>248</v>
      </c>
      <c r="E397" s="246" t="s">
        <v>19</v>
      </c>
      <c r="F397" s="247" t="s">
        <v>4490</v>
      </c>
      <c r="G397" s="245"/>
      <c r="H397" s="248">
        <v>3.9380000000000002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248</v>
      </c>
      <c r="AU397" s="254" t="s">
        <v>78</v>
      </c>
      <c r="AV397" s="14" t="s">
        <v>78</v>
      </c>
      <c r="AW397" s="14" t="s">
        <v>32</v>
      </c>
      <c r="AX397" s="14" t="s">
        <v>69</v>
      </c>
      <c r="AY397" s="254" t="s">
        <v>238</v>
      </c>
    </row>
    <row r="398" s="15" customFormat="1">
      <c r="A398" s="15"/>
      <c r="B398" s="255"/>
      <c r="C398" s="256"/>
      <c r="D398" s="227" t="s">
        <v>248</v>
      </c>
      <c r="E398" s="257" t="s">
        <v>19</v>
      </c>
      <c r="F398" s="258" t="s">
        <v>253</v>
      </c>
      <c r="G398" s="256"/>
      <c r="H398" s="259">
        <v>3.9380000000000002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248</v>
      </c>
      <c r="AU398" s="265" t="s">
        <v>78</v>
      </c>
      <c r="AV398" s="15" t="s">
        <v>244</v>
      </c>
      <c r="AW398" s="15" t="s">
        <v>32</v>
      </c>
      <c r="AX398" s="15" t="s">
        <v>76</v>
      </c>
      <c r="AY398" s="265" t="s">
        <v>238</v>
      </c>
    </row>
    <row r="399" s="2" customFormat="1" ht="24.15" customHeight="1">
      <c r="A399" s="39"/>
      <c r="B399" s="40"/>
      <c r="C399" s="214" t="s">
        <v>528</v>
      </c>
      <c r="D399" s="214" t="s">
        <v>240</v>
      </c>
      <c r="E399" s="215" t="s">
        <v>4491</v>
      </c>
      <c r="F399" s="216" t="s">
        <v>4492</v>
      </c>
      <c r="G399" s="217" t="s">
        <v>308</v>
      </c>
      <c r="H399" s="218">
        <v>15.752000000000001</v>
      </c>
      <c r="I399" s="219"/>
      <c r="J399" s="220">
        <f>ROUND(I399*H399,2)</f>
        <v>0</v>
      </c>
      <c r="K399" s="216" t="s">
        <v>243</v>
      </c>
      <c r="L399" s="45"/>
      <c r="M399" s="221" t="s">
        <v>19</v>
      </c>
      <c r="N399" s="222" t="s">
        <v>40</v>
      </c>
      <c r="O399" s="85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244</v>
      </c>
      <c r="AT399" s="225" t="s">
        <v>240</v>
      </c>
      <c r="AU399" s="225" t="s">
        <v>78</v>
      </c>
      <c r="AY399" s="18" t="s">
        <v>238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76</v>
      </c>
      <c r="BK399" s="226">
        <f>ROUND(I399*H399,2)</f>
        <v>0</v>
      </c>
      <c r="BL399" s="18" t="s">
        <v>244</v>
      </c>
      <c r="BM399" s="225" t="s">
        <v>586</v>
      </c>
    </row>
    <row r="400" s="2" customFormat="1">
      <c r="A400" s="39"/>
      <c r="B400" s="40"/>
      <c r="C400" s="41"/>
      <c r="D400" s="227" t="s">
        <v>245</v>
      </c>
      <c r="E400" s="41"/>
      <c r="F400" s="228" t="s">
        <v>4492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245</v>
      </c>
      <c r="AU400" s="18" t="s">
        <v>78</v>
      </c>
    </row>
    <row r="401" s="2" customFormat="1">
      <c r="A401" s="39"/>
      <c r="B401" s="40"/>
      <c r="C401" s="41"/>
      <c r="D401" s="232" t="s">
        <v>246</v>
      </c>
      <c r="E401" s="41"/>
      <c r="F401" s="233" t="s">
        <v>4493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246</v>
      </c>
      <c r="AU401" s="18" t="s">
        <v>78</v>
      </c>
    </row>
    <row r="402" s="13" customFormat="1">
      <c r="A402" s="13"/>
      <c r="B402" s="234"/>
      <c r="C402" s="235"/>
      <c r="D402" s="227" t="s">
        <v>248</v>
      </c>
      <c r="E402" s="236" t="s">
        <v>19</v>
      </c>
      <c r="F402" s="237" t="s">
        <v>4489</v>
      </c>
      <c r="G402" s="235"/>
      <c r="H402" s="236" t="s">
        <v>19</v>
      </c>
      <c r="I402" s="238"/>
      <c r="J402" s="235"/>
      <c r="K402" s="235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248</v>
      </c>
      <c r="AU402" s="243" t="s">
        <v>78</v>
      </c>
      <c r="AV402" s="13" t="s">
        <v>76</v>
      </c>
      <c r="AW402" s="13" t="s">
        <v>32</v>
      </c>
      <c r="AX402" s="13" t="s">
        <v>69</v>
      </c>
      <c r="AY402" s="243" t="s">
        <v>238</v>
      </c>
    </row>
    <row r="403" s="14" customFormat="1">
      <c r="A403" s="14"/>
      <c r="B403" s="244"/>
      <c r="C403" s="245"/>
      <c r="D403" s="227" t="s">
        <v>248</v>
      </c>
      <c r="E403" s="246" t="s">
        <v>19</v>
      </c>
      <c r="F403" s="247" t="s">
        <v>4494</v>
      </c>
      <c r="G403" s="245"/>
      <c r="H403" s="248">
        <v>15.752000000000001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248</v>
      </c>
      <c r="AU403" s="254" t="s">
        <v>78</v>
      </c>
      <c r="AV403" s="14" t="s">
        <v>78</v>
      </c>
      <c r="AW403" s="14" t="s">
        <v>32</v>
      </c>
      <c r="AX403" s="14" t="s">
        <v>69</v>
      </c>
      <c r="AY403" s="254" t="s">
        <v>238</v>
      </c>
    </row>
    <row r="404" s="15" customFormat="1">
      <c r="A404" s="15"/>
      <c r="B404" s="255"/>
      <c r="C404" s="256"/>
      <c r="D404" s="227" t="s">
        <v>248</v>
      </c>
      <c r="E404" s="257" t="s">
        <v>19</v>
      </c>
      <c r="F404" s="258" t="s">
        <v>253</v>
      </c>
      <c r="G404" s="256"/>
      <c r="H404" s="259">
        <v>15.752000000000001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5" t="s">
        <v>248</v>
      </c>
      <c r="AU404" s="265" t="s">
        <v>78</v>
      </c>
      <c r="AV404" s="15" t="s">
        <v>244</v>
      </c>
      <c r="AW404" s="15" t="s">
        <v>32</v>
      </c>
      <c r="AX404" s="15" t="s">
        <v>76</v>
      </c>
      <c r="AY404" s="265" t="s">
        <v>238</v>
      </c>
    </row>
    <row r="405" s="12" customFormat="1" ht="22.8" customHeight="1">
      <c r="A405" s="12"/>
      <c r="B405" s="198"/>
      <c r="C405" s="199"/>
      <c r="D405" s="200" t="s">
        <v>68</v>
      </c>
      <c r="E405" s="212" t="s">
        <v>78</v>
      </c>
      <c r="F405" s="212" t="s">
        <v>416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SUM(P406:P514)</f>
        <v>0</v>
      </c>
      <c r="Q405" s="206"/>
      <c r="R405" s="207">
        <f>SUM(R406:R514)</f>
        <v>47.562273286220012</v>
      </c>
      <c r="S405" s="206"/>
      <c r="T405" s="208">
        <f>SUM(T406:T514)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76</v>
      </c>
      <c r="AT405" s="210" t="s">
        <v>68</v>
      </c>
      <c r="AU405" s="210" t="s">
        <v>76</v>
      </c>
      <c r="AY405" s="209" t="s">
        <v>238</v>
      </c>
      <c r="BK405" s="211">
        <f>SUM(BK406:BK514)</f>
        <v>0</v>
      </c>
    </row>
    <row r="406" s="2" customFormat="1" ht="16.5" customHeight="1">
      <c r="A406" s="39"/>
      <c r="B406" s="40"/>
      <c r="C406" s="214" t="s">
        <v>407</v>
      </c>
      <c r="D406" s="214" t="s">
        <v>240</v>
      </c>
      <c r="E406" s="215" t="s">
        <v>4495</v>
      </c>
      <c r="F406" s="216" t="s">
        <v>4496</v>
      </c>
      <c r="G406" s="217" t="s">
        <v>308</v>
      </c>
      <c r="H406" s="218">
        <v>0.122</v>
      </c>
      <c r="I406" s="219"/>
      <c r="J406" s="220">
        <f>ROUND(I406*H406,2)</f>
        <v>0</v>
      </c>
      <c r="K406" s="216" t="s">
        <v>243</v>
      </c>
      <c r="L406" s="45"/>
      <c r="M406" s="221" t="s">
        <v>19</v>
      </c>
      <c r="N406" s="222" t="s">
        <v>40</v>
      </c>
      <c r="O406" s="85"/>
      <c r="P406" s="223">
        <f>O406*H406</f>
        <v>0</v>
      </c>
      <c r="Q406" s="223">
        <v>2.3010222040000001</v>
      </c>
      <c r="R406" s="223">
        <f>Q406*H406</f>
        <v>0.280724708888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244</v>
      </c>
      <c r="AT406" s="225" t="s">
        <v>240</v>
      </c>
      <c r="AU406" s="225" t="s">
        <v>78</v>
      </c>
      <c r="AY406" s="18" t="s">
        <v>238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76</v>
      </c>
      <c r="BK406" s="226">
        <f>ROUND(I406*H406,2)</f>
        <v>0</v>
      </c>
      <c r="BL406" s="18" t="s">
        <v>244</v>
      </c>
      <c r="BM406" s="225" t="s">
        <v>594</v>
      </c>
    </row>
    <row r="407" s="2" customFormat="1">
      <c r="A407" s="39"/>
      <c r="B407" s="40"/>
      <c r="C407" s="41"/>
      <c r="D407" s="227" t="s">
        <v>245</v>
      </c>
      <c r="E407" s="41"/>
      <c r="F407" s="228" t="s">
        <v>4496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245</v>
      </c>
      <c r="AU407" s="18" t="s">
        <v>78</v>
      </c>
    </row>
    <row r="408" s="2" customFormat="1">
      <c r="A408" s="39"/>
      <c r="B408" s="40"/>
      <c r="C408" s="41"/>
      <c r="D408" s="232" t="s">
        <v>246</v>
      </c>
      <c r="E408" s="41"/>
      <c r="F408" s="233" t="s">
        <v>4497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246</v>
      </c>
      <c r="AU408" s="18" t="s">
        <v>78</v>
      </c>
    </row>
    <row r="409" s="13" customFormat="1">
      <c r="A409" s="13"/>
      <c r="B409" s="234"/>
      <c r="C409" s="235"/>
      <c r="D409" s="227" t="s">
        <v>248</v>
      </c>
      <c r="E409" s="236" t="s">
        <v>19</v>
      </c>
      <c r="F409" s="237" t="s">
        <v>4498</v>
      </c>
      <c r="G409" s="235"/>
      <c r="H409" s="236" t="s">
        <v>19</v>
      </c>
      <c r="I409" s="238"/>
      <c r="J409" s="235"/>
      <c r="K409" s="235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248</v>
      </c>
      <c r="AU409" s="243" t="s">
        <v>78</v>
      </c>
      <c r="AV409" s="13" t="s">
        <v>76</v>
      </c>
      <c r="AW409" s="13" t="s">
        <v>32</v>
      </c>
      <c r="AX409" s="13" t="s">
        <v>69</v>
      </c>
      <c r="AY409" s="243" t="s">
        <v>238</v>
      </c>
    </row>
    <row r="410" s="13" customFormat="1">
      <c r="A410" s="13"/>
      <c r="B410" s="234"/>
      <c r="C410" s="235"/>
      <c r="D410" s="227" t="s">
        <v>248</v>
      </c>
      <c r="E410" s="236" t="s">
        <v>19</v>
      </c>
      <c r="F410" s="237" t="s">
        <v>4499</v>
      </c>
      <c r="G410" s="235"/>
      <c r="H410" s="236" t="s">
        <v>19</v>
      </c>
      <c r="I410" s="238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248</v>
      </c>
      <c r="AU410" s="243" t="s">
        <v>78</v>
      </c>
      <c r="AV410" s="13" t="s">
        <v>76</v>
      </c>
      <c r="AW410" s="13" t="s">
        <v>32</v>
      </c>
      <c r="AX410" s="13" t="s">
        <v>69</v>
      </c>
      <c r="AY410" s="243" t="s">
        <v>238</v>
      </c>
    </row>
    <row r="411" s="13" customFormat="1">
      <c r="A411" s="13"/>
      <c r="B411" s="234"/>
      <c r="C411" s="235"/>
      <c r="D411" s="227" t="s">
        <v>248</v>
      </c>
      <c r="E411" s="236" t="s">
        <v>19</v>
      </c>
      <c r="F411" s="237" t="s">
        <v>4500</v>
      </c>
      <c r="G411" s="235"/>
      <c r="H411" s="236" t="s">
        <v>19</v>
      </c>
      <c r="I411" s="238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248</v>
      </c>
      <c r="AU411" s="243" t="s">
        <v>78</v>
      </c>
      <c r="AV411" s="13" t="s">
        <v>76</v>
      </c>
      <c r="AW411" s="13" t="s">
        <v>32</v>
      </c>
      <c r="AX411" s="13" t="s">
        <v>69</v>
      </c>
      <c r="AY411" s="243" t="s">
        <v>238</v>
      </c>
    </row>
    <row r="412" s="14" customFormat="1">
      <c r="A412" s="14"/>
      <c r="B412" s="244"/>
      <c r="C412" s="245"/>
      <c r="D412" s="227" t="s">
        <v>248</v>
      </c>
      <c r="E412" s="246" t="s">
        <v>19</v>
      </c>
      <c r="F412" s="247" t="s">
        <v>4501</v>
      </c>
      <c r="G412" s="245"/>
      <c r="H412" s="248">
        <v>0.1224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248</v>
      </c>
      <c r="AU412" s="254" t="s">
        <v>78</v>
      </c>
      <c r="AV412" s="14" t="s">
        <v>78</v>
      </c>
      <c r="AW412" s="14" t="s">
        <v>32</v>
      </c>
      <c r="AX412" s="14" t="s">
        <v>69</v>
      </c>
      <c r="AY412" s="254" t="s">
        <v>238</v>
      </c>
    </row>
    <row r="413" s="15" customFormat="1">
      <c r="A413" s="15"/>
      <c r="B413" s="255"/>
      <c r="C413" s="256"/>
      <c r="D413" s="227" t="s">
        <v>248</v>
      </c>
      <c r="E413" s="257" t="s">
        <v>19</v>
      </c>
      <c r="F413" s="258" t="s">
        <v>253</v>
      </c>
      <c r="G413" s="256"/>
      <c r="H413" s="259">
        <v>0.1224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248</v>
      </c>
      <c r="AU413" s="265" t="s">
        <v>78</v>
      </c>
      <c r="AV413" s="15" t="s">
        <v>244</v>
      </c>
      <c r="AW413" s="15" t="s">
        <v>32</v>
      </c>
      <c r="AX413" s="15" t="s">
        <v>76</v>
      </c>
      <c r="AY413" s="265" t="s">
        <v>238</v>
      </c>
    </row>
    <row r="414" s="2" customFormat="1" ht="16.5" customHeight="1">
      <c r="A414" s="39"/>
      <c r="B414" s="40"/>
      <c r="C414" s="214" t="s">
        <v>542</v>
      </c>
      <c r="D414" s="214" t="s">
        <v>240</v>
      </c>
      <c r="E414" s="215" t="s">
        <v>4502</v>
      </c>
      <c r="F414" s="216" t="s">
        <v>4503</v>
      </c>
      <c r="G414" s="217" t="s">
        <v>112</v>
      </c>
      <c r="H414" s="218">
        <v>0.313</v>
      </c>
      <c r="I414" s="219"/>
      <c r="J414" s="220">
        <f>ROUND(I414*H414,2)</f>
        <v>0</v>
      </c>
      <c r="K414" s="216" t="s">
        <v>243</v>
      </c>
      <c r="L414" s="45"/>
      <c r="M414" s="221" t="s">
        <v>19</v>
      </c>
      <c r="N414" s="222" t="s">
        <v>40</v>
      </c>
      <c r="O414" s="85"/>
      <c r="P414" s="223">
        <f>O414*H414</f>
        <v>0</v>
      </c>
      <c r="Q414" s="223">
        <v>0.0024719</v>
      </c>
      <c r="R414" s="223">
        <f>Q414*H414</f>
        <v>0.00077370469999999997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244</v>
      </c>
      <c r="AT414" s="225" t="s">
        <v>240</v>
      </c>
      <c r="AU414" s="225" t="s">
        <v>78</v>
      </c>
      <c r="AY414" s="18" t="s">
        <v>238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76</v>
      </c>
      <c r="BK414" s="226">
        <f>ROUND(I414*H414,2)</f>
        <v>0</v>
      </c>
      <c r="BL414" s="18" t="s">
        <v>244</v>
      </c>
      <c r="BM414" s="225" t="s">
        <v>602</v>
      </c>
    </row>
    <row r="415" s="2" customFormat="1">
      <c r="A415" s="39"/>
      <c r="B415" s="40"/>
      <c r="C415" s="41"/>
      <c r="D415" s="227" t="s">
        <v>245</v>
      </c>
      <c r="E415" s="41"/>
      <c r="F415" s="228" t="s">
        <v>4503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245</v>
      </c>
      <c r="AU415" s="18" t="s">
        <v>78</v>
      </c>
    </row>
    <row r="416" s="2" customFormat="1">
      <c r="A416" s="39"/>
      <c r="B416" s="40"/>
      <c r="C416" s="41"/>
      <c r="D416" s="232" t="s">
        <v>246</v>
      </c>
      <c r="E416" s="41"/>
      <c r="F416" s="233" t="s">
        <v>4504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246</v>
      </c>
      <c r="AU416" s="18" t="s">
        <v>78</v>
      </c>
    </row>
    <row r="417" s="13" customFormat="1">
      <c r="A417" s="13"/>
      <c r="B417" s="234"/>
      <c r="C417" s="235"/>
      <c r="D417" s="227" t="s">
        <v>248</v>
      </c>
      <c r="E417" s="236" t="s">
        <v>19</v>
      </c>
      <c r="F417" s="237" t="s">
        <v>4498</v>
      </c>
      <c r="G417" s="235"/>
      <c r="H417" s="236" t="s">
        <v>19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248</v>
      </c>
      <c r="AU417" s="243" t="s">
        <v>78</v>
      </c>
      <c r="AV417" s="13" t="s">
        <v>76</v>
      </c>
      <c r="AW417" s="13" t="s">
        <v>32</v>
      </c>
      <c r="AX417" s="13" t="s">
        <v>69</v>
      </c>
      <c r="AY417" s="243" t="s">
        <v>238</v>
      </c>
    </row>
    <row r="418" s="13" customFormat="1">
      <c r="A418" s="13"/>
      <c r="B418" s="234"/>
      <c r="C418" s="235"/>
      <c r="D418" s="227" t="s">
        <v>248</v>
      </c>
      <c r="E418" s="236" t="s">
        <v>19</v>
      </c>
      <c r="F418" s="237" t="s">
        <v>4499</v>
      </c>
      <c r="G418" s="235"/>
      <c r="H418" s="236" t="s">
        <v>19</v>
      </c>
      <c r="I418" s="238"/>
      <c r="J418" s="235"/>
      <c r="K418" s="235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248</v>
      </c>
      <c r="AU418" s="243" t="s">
        <v>78</v>
      </c>
      <c r="AV418" s="13" t="s">
        <v>76</v>
      </c>
      <c r="AW418" s="13" t="s">
        <v>32</v>
      </c>
      <c r="AX418" s="13" t="s">
        <v>69</v>
      </c>
      <c r="AY418" s="243" t="s">
        <v>238</v>
      </c>
    </row>
    <row r="419" s="13" customFormat="1">
      <c r="A419" s="13"/>
      <c r="B419" s="234"/>
      <c r="C419" s="235"/>
      <c r="D419" s="227" t="s">
        <v>248</v>
      </c>
      <c r="E419" s="236" t="s">
        <v>19</v>
      </c>
      <c r="F419" s="237" t="s">
        <v>4500</v>
      </c>
      <c r="G419" s="235"/>
      <c r="H419" s="236" t="s">
        <v>19</v>
      </c>
      <c r="I419" s="238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248</v>
      </c>
      <c r="AU419" s="243" t="s">
        <v>78</v>
      </c>
      <c r="AV419" s="13" t="s">
        <v>76</v>
      </c>
      <c r="AW419" s="13" t="s">
        <v>32</v>
      </c>
      <c r="AX419" s="13" t="s">
        <v>69</v>
      </c>
      <c r="AY419" s="243" t="s">
        <v>238</v>
      </c>
    </row>
    <row r="420" s="14" customFormat="1">
      <c r="A420" s="14"/>
      <c r="B420" s="244"/>
      <c r="C420" s="245"/>
      <c r="D420" s="227" t="s">
        <v>248</v>
      </c>
      <c r="E420" s="246" t="s">
        <v>19</v>
      </c>
      <c r="F420" s="247" t="s">
        <v>4505</v>
      </c>
      <c r="G420" s="245"/>
      <c r="H420" s="248">
        <v>0.313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248</v>
      </c>
      <c r="AU420" s="254" t="s">
        <v>78</v>
      </c>
      <c r="AV420" s="14" t="s">
        <v>78</v>
      </c>
      <c r="AW420" s="14" t="s">
        <v>32</v>
      </c>
      <c r="AX420" s="14" t="s">
        <v>69</v>
      </c>
      <c r="AY420" s="254" t="s">
        <v>238</v>
      </c>
    </row>
    <row r="421" s="15" customFormat="1">
      <c r="A421" s="15"/>
      <c r="B421" s="255"/>
      <c r="C421" s="256"/>
      <c r="D421" s="227" t="s">
        <v>248</v>
      </c>
      <c r="E421" s="257" t="s">
        <v>19</v>
      </c>
      <c r="F421" s="258" t="s">
        <v>253</v>
      </c>
      <c r="G421" s="256"/>
      <c r="H421" s="259">
        <v>0.313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5" t="s">
        <v>248</v>
      </c>
      <c r="AU421" s="265" t="s">
        <v>78</v>
      </c>
      <c r="AV421" s="15" t="s">
        <v>244</v>
      </c>
      <c r="AW421" s="15" t="s">
        <v>32</v>
      </c>
      <c r="AX421" s="15" t="s">
        <v>76</v>
      </c>
      <c r="AY421" s="265" t="s">
        <v>238</v>
      </c>
    </row>
    <row r="422" s="2" customFormat="1" ht="16.5" customHeight="1">
      <c r="A422" s="39"/>
      <c r="B422" s="40"/>
      <c r="C422" s="214" t="s">
        <v>414</v>
      </c>
      <c r="D422" s="214" t="s">
        <v>240</v>
      </c>
      <c r="E422" s="215" t="s">
        <v>4506</v>
      </c>
      <c r="F422" s="216" t="s">
        <v>4507</v>
      </c>
      <c r="G422" s="217" t="s">
        <v>112</v>
      </c>
      <c r="H422" s="218">
        <v>0.313</v>
      </c>
      <c r="I422" s="219"/>
      <c r="J422" s="220">
        <f>ROUND(I422*H422,2)</f>
        <v>0</v>
      </c>
      <c r="K422" s="216" t="s">
        <v>243</v>
      </c>
      <c r="L422" s="45"/>
      <c r="M422" s="221" t="s">
        <v>19</v>
      </c>
      <c r="N422" s="222" t="s">
        <v>40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244</v>
      </c>
      <c r="AT422" s="225" t="s">
        <v>240</v>
      </c>
      <c r="AU422" s="225" t="s">
        <v>78</v>
      </c>
      <c r="AY422" s="18" t="s">
        <v>238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76</v>
      </c>
      <c r="BK422" s="226">
        <f>ROUND(I422*H422,2)</f>
        <v>0</v>
      </c>
      <c r="BL422" s="18" t="s">
        <v>244</v>
      </c>
      <c r="BM422" s="225" t="s">
        <v>610</v>
      </c>
    </row>
    <row r="423" s="2" customFormat="1">
      <c r="A423" s="39"/>
      <c r="B423" s="40"/>
      <c r="C423" s="41"/>
      <c r="D423" s="227" t="s">
        <v>245</v>
      </c>
      <c r="E423" s="41"/>
      <c r="F423" s="228" t="s">
        <v>4507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245</v>
      </c>
      <c r="AU423" s="18" t="s">
        <v>78</v>
      </c>
    </row>
    <row r="424" s="2" customFormat="1">
      <c r="A424" s="39"/>
      <c r="B424" s="40"/>
      <c r="C424" s="41"/>
      <c r="D424" s="232" t="s">
        <v>246</v>
      </c>
      <c r="E424" s="41"/>
      <c r="F424" s="233" t="s">
        <v>4508</v>
      </c>
      <c r="G424" s="41"/>
      <c r="H424" s="41"/>
      <c r="I424" s="229"/>
      <c r="J424" s="41"/>
      <c r="K424" s="41"/>
      <c r="L424" s="45"/>
      <c r="M424" s="230"/>
      <c r="N424" s="23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246</v>
      </c>
      <c r="AU424" s="18" t="s">
        <v>78</v>
      </c>
    </row>
    <row r="425" s="13" customFormat="1">
      <c r="A425" s="13"/>
      <c r="B425" s="234"/>
      <c r="C425" s="235"/>
      <c r="D425" s="227" t="s">
        <v>248</v>
      </c>
      <c r="E425" s="236" t="s">
        <v>19</v>
      </c>
      <c r="F425" s="237" t="s">
        <v>4509</v>
      </c>
      <c r="G425" s="235"/>
      <c r="H425" s="236" t="s">
        <v>19</v>
      </c>
      <c r="I425" s="238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248</v>
      </c>
      <c r="AU425" s="243" t="s">
        <v>78</v>
      </c>
      <c r="AV425" s="13" t="s">
        <v>76</v>
      </c>
      <c r="AW425" s="13" t="s">
        <v>32</v>
      </c>
      <c r="AX425" s="13" t="s">
        <v>69</v>
      </c>
      <c r="AY425" s="243" t="s">
        <v>238</v>
      </c>
    </row>
    <row r="426" s="14" customFormat="1">
      <c r="A426" s="14"/>
      <c r="B426" s="244"/>
      <c r="C426" s="245"/>
      <c r="D426" s="227" t="s">
        <v>248</v>
      </c>
      <c r="E426" s="246" t="s">
        <v>19</v>
      </c>
      <c r="F426" s="247" t="s">
        <v>4510</v>
      </c>
      <c r="G426" s="245"/>
      <c r="H426" s="248">
        <v>0.313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248</v>
      </c>
      <c r="AU426" s="254" t="s">
        <v>78</v>
      </c>
      <c r="AV426" s="14" t="s">
        <v>78</v>
      </c>
      <c r="AW426" s="14" t="s">
        <v>32</v>
      </c>
      <c r="AX426" s="14" t="s">
        <v>69</v>
      </c>
      <c r="AY426" s="254" t="s">
        <v>238</v>
      </c>
    </row>
    <row r="427" s="15" customFormat="1">
      <c r="A427" s="15"/>
      <c r="B427" s="255"/>
      <c r="C427" s="256"/>
      <c r="D427" s="227" t="s">
        <v>248</v>
      </c>
      <c r="E427" s="257" t="s">
        <v>19</v>
      </c>
      <c r="F427" s="258" t="s">
        <v>253</v>
      </c>
      <c r="G427" s="256"/>
      <c r="H427" s="259">
        <v>0.313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248</v>
      </c>
      <c r="AU427" s="265" t="s">
        <v>78</v>
      </c>
      <c r="AV427" s="15" t="s">
        <v>244</v>
      </c>
      <c r="AW427" s="15" t="s">
        <v>32</v>
      </c>
      <c r="AX427" s="15" t="s">
        <v>76</v>
      </c>
      <c r="AY427" s="265" t="s">
        <v>238</v>
      </c>
    </row>
    <row r="428" s="2" customFormat="1" ht="24.15" customHeight="1">
      <c r="A428" s="39"/>
      <c r="B428" s="40"/>
      <c r="C428" s="214" t="s">
        <v>562</v>
      </c>
      <c r="D428" s="214" t="s">
        <v>240</v>
      </c>
      <c r="E428" s="215" t="s">
        <v>4511</v>
      </c>
      <c r="F428" s="216" t="s">
        <v>4512</v>
      </c>
      <c r="G428" s="217" t="s">
        <v>308</v>
      </c>
      <c r="H428" s="218">
        <v>16.283000000000001</v>
      </c>
      <c r="I428" s="219"/>
      <c r="J428" s="220">
        <f>ROUND(I428*H428,2)</f>
        <v>0</v>
      </c>
      <c r="K428" s="216" t="s">
        <v>243</v>
      </c>
      <c r="L428" s="45"/>
      <c r="M428" s="221" t="s">
        <v>19</v>
      </c>
      <c r="N428" s="222" t="s">
        <v>40</v>
      </c>
      <c r="O428" s="85"/>
      <c r="P428" s="223">
        <f>O428*H428</f>
        <v>0</v>
      </c>
      <c r="Q428" s="223">
        <v>2.5018722040000001</v>
      </c>
      <c r="R428" s="223">
        <f>Q428*H428</f>
        <v>40.737985097732007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244</v>
      </c>
      <c r="AT428" s="225" t="s">
        <v>240</v>
      </c>
      <c r="AU428" s="225" t="s">
        <v>78</v>
      </c>
      <c r="AY428" s="18" t="s">
        <v>238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76</v>
      </c>
      <c r="BK428" s="226">
        <f>ROUND(I428*H428,2)</f>
        <v>0</v>
      </c>
      <c r="BL428" s="18" t="s">
        <v>244</v>
      </c>
      <c r="BM428" s="225" t="s">
        <v>618</v>
      </c>
    </row>
    <row r="429" s="2" customFormat="1">
      <c r="A429" s="39"/>
      <c r="B429" s="40"/>
      <c r="C429" s="41"/>
      <c r="D429" s="227" t="s">
        <v>245</v>
      </c>
      <c r="E429" s="41"/>
      <c r="F429" s="228" t="s">
        <v>4512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245</v>
      </c>
      <c r="AU429" s="18" t="s">
        <v>78</v>
      </c>
    </row>
    <row r="430" s="2" customFormat="1">
      <c r="A430" s="39"/>
      <c r="B430" s="40"/>
      <c r="C430" s="41"/>
      <c r="D430" s="232" t="s">
        <v>246</v>
      </c>
      <c r="E430" s="41"/>
      <c r="F430" s="233" t="s">
        <v>4513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246</v>
      </c>
      <c r="AU430" s="18" t="s">
        <v>78</v>
      </c>
    </row>
    <row r="431" s="2" customFormat="1" ht="16.5" customHeight="1">
      <c r="A431" s="39"/>
      <c r="B431" s="40"/>
      <c r="C431" s="214" t="s">
        <v>419</v>
      </c>
      <c r="D431" s="214" t="s">
        <v>240</v>
      </c>
      <c r="E431" s="215" t="s">
        <v>465</v>
      </c>
      <c r="F431" s="216" t="s">
        <v>466</v>
      </c>
      <c r="G431" s="217" t="s">
        <v>112</v>
      </c>
      <c r="H431" s="218">
        <v>60.198999999999998</v>
      </c>
      <c r="I431" s="219"/>
      <c r="J431" s="220">
        <f>ROUND(I431*H431,2)</f>
        <v>0</v>
      </c>
      <c r="K431" s="216" t="s">
        <v>243</v>
      </c>
      <c r="L431" s="45"/>
      <c r="M431" s="221" t="s">
        <v>19</v>
      </c>
      <c r="N431" s="222" t="s">
        <v>40</v>
      </c>
      <c r="O431" s="85"/>
      <c r="P431" s="223">
        <f>O431*H431</f>
        <v>0</v>
      </c>
      <c r="Q431" s="223">
        <v>0.0026919000000000001</v>
      </c>
      <c r="R431" s="223">
        <f>Q431*H431</f>
        <v>0.16204968810000001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244</v>
      </c>
      <c r="AT431" s="225" t="s">
        <v>240</v>
      </c>
      <c r="AU431" s="225" t="s">
        <v>78</v>
      </c>
      <c r="AY431" s="18" t="s">
        <v>238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76</v>
      </c>
      <c r="BK431" s="226">
        <f>ROUND(I431*H431,2)</f>
        <v>0</v>
      </c>
      <c r="BL431" s="18" t="s">
        <v>244</v>
      </c>
      <c r="BM431" s="225" t="s">
        <v>637</v>
      </c>
    </row>
    <row r="432" s="2" customFormat="1">
      <c r="A432" s="39"/>
      <c r="B432" s="40"/>
      <c r="C432" s="41"/>
      <c r="D432" s="227" t="s">
        <v>245</v>
      </c>
      <c r="E432" s="41"/>
      <c r="F432" s="228" t="s">
        <v>466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245</v>
      </c>
      <c r="AU432" s="18" t="s">
        <v>78</v>
      </c>
    </row>
    <row r="433" s="2" customFormat="1">
      <c r="A433" s="39"/>
      <c r="B433" s="40"/>
      <c r="C433" s="41"/>
      <c r="D433" s="232" t="s">
        <v>246</v>
      </c>
      <c r="E433" s="41"/>
      <c r="F433" s="233" t="s">
        <v>468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246</v>
      </c>
      <c r="AU433" s="18" t="s">
        <v>78</v>
      </c>
    </row>
    <row r="434" s="13" customFormat="1">
      <c r="A434" s="13"/>
      <c r="B434" s="234"/>
      <c r="C434" s="235"/>
      <c r="D434" s="227" t="s">
        <v>248</v>
      </c>
      <c r="E434" s="236" t="s">
        <v>19</v>
      </c>
      <c r="F434" s="237" t="s">
        <v>4334</v>
      </c>
      <c r="G434" s="235"/>
      <c r="H434" s="236" t="s">
        <v>19</v>
      </c>
      <c r="I434" s="238"/>
      <c r="J434" s="235"/>
      <c r="K434" s="235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248</v>
      </c>
      <c r="AU434" s="243" t="s">
        <v>78</v>
      </c>
      <c r="AV434" s="13" t="s">
        <v>76</v>
      </c>
      <c r="AW434" s="13" t="s">
        <v>32</v>
      </c>
      <c r="AX434" s="13" t="s">
        <v>69</v>
      </c>
      <c r="AY434" s="243" t="s">
        <v>238</v>
      </c>
    </row>
    <row r="435" s="13" customFormat="1">
      <c r="A435" s="13"/>
      <c r="B435" s="234"/>
      <c r="C435" s="235"/>
      <c r="D435" s="227" t="s">
        <v>248</v>
      </c>
      <c r="E435" s="236" t="s">
        <v>19</v>
      </c>
      <c r="F435" s="237" t="s">
        <v>4514</v>
      </c>
      <c r="G435" s="235"/>
      <c r="H435" s="236" t="s">
        <v>19</v>
      </c>
      <c r="I435" s="238"/>
      <c r="J435" s="235"/>
      <c r="K435" s="235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248</v>
      </c>
      <c r="AU435" s="243" t="s">
        <v>78</v>
      </c>
      <c r="AV435" s="13" t="s">
        <v>76</v>
      </c>
      <c r="AW435" s="13" t="s">
        <v>32</v>
      </c>
      <c r="AX435" s="13" t="s">
        <v>69</v>
      </c>
      <c r="AY435" s="243" t="s">
        <v>238</v>
      </c>
    </row>
    <row r="436" s="14" customFormat="1">
      <c r="A436" s="14"/>
      <c r="B436" s="244"/>
      <c r="C436" s="245"/>
      <c r="D436" s="227" t="s">
        <v>248</v>
      </c>
      <c r="E436" s="246" t="s">
        <v>19</v>
      </c>
      <c r="F436" s="247" t="s">
        <v>4515</v>
      </c>
      <c r="G436" s="245"/>
      <c r="H436" s="248">
        <v>9.7200000000000006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248</v>
      </c>
      <c r="AU436" s="254" t="s">
        <v>78</v>
      </c>
      <c r="AV436" s="14" t="s">
        <v>78</v>
      </c>
      <c r="AW436" s="14" t="s">
        <v>32</v>
      </c>
      <c r="AX436" s="14" t="s">
        <v>69</v>
      </c>
      <c r="AY436" s="254" t="s">
        <v>238</v>
      </c>
    </row>
    <row r="437" s="13" customFormat="1">
      <c r="A437" s="13"/>
      <c r="B437" s="234"/>
      <c r="C437" s="235"/>
      <c r="D437" s="227" t="s">
        <v>248</v>
      </c>
      <c r="E437" s="236" t="s">
        <v>19</v>
      </c>
      <c r="F437" s="237" t="s">
        <v>4516</v>
      </c>
      <c r="G437" s="235"/>
      <c r="H437" s="236" t="s">
        <v>19</v>
      </c>
      <c r="I437" s="238"/>
      <c r="J437" s="235"/>
      <c r="K437" s="235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248</v>
      </c>
      <c r="AU437" s="243" t="s">
        <v>78</v>
      </c>
      <c r="AV437" s="13" t="s">
        <v>76</v>
      </c>
      <c r="AW437" s="13" t="s">
        <v>32</v>
      </c>
      <c r="AX437" s="13" t="s">
        <v>69</v>
      </c>
      <c r="AY437" s="243" t="s">
        <v>238</v>
      </c>
    </row>
    <row r="438" s="14" customFormat="1">
      <c r="A438" s="14"/>
      <c r="B438" s="244"/>
      <c r="C438" s="245"/>
      <c r="D438" s="227" t="s">
        <v>248</v>
      </c>
      <c r="E438" s="246" t="s">
        <v>19</v>
      </c>
      <c r="F438" s="247" t="s">
        <v>4517</v>
      </c>
      <c r="G438" s="245"/>
      <c r="H438" s="248">
        <v>3.7719999999999998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248</v>
      </c>
      <c r="AU438" s="254" t="s">
        <v>78</v>
      </c>
      <c r="AV438" s="14" t="s">
        <v>78</v>
      </c>
      <c r="AW438" s="14" t="s">
        <v>32</v>
      </c>
      <c r="AX438" s="14" t="s">
        <v>69</v>
      </c>
      <c r="AY438" s="254" t="s">
        <v>238</v>
      </c>
    </row>
    <row r="439" s="13" customFormat="1">
      <c r="A439" s="13"/>
      <c r="B439" s="234"/>
      <c r="C439" s="235"/>
      <c r="D439" s="227" t="s">
        <v>248</v>
      </c>
      <c r="E439" s="236" t="s">
        <v>19</v>
      </c>
      <c r="F439" s="237" t="s">
        <v>4518</v>
      </c>
      <c r="G439" s="235"/>
      <c r="H439" s="236" t="s">
        <v>19</v>
      </c>
      <c r="I439" s="238"/>
      <c r="J439" s="235"/>
      <c r="K439" s="235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248</v>
      </c>
      <c r="AU439" s="243" t="s">
        <v>78</v>
      </c>
      <c r="AV439" s="13" t="s">
        <v>76</v>
      </c>
      <c r="AW439" s="13" t="s">
        <v>32</v>
      </c>
      <c r="AX439" s="13" t="s">
        <v>69</v>
      </c>
      <c r="AY439" s="243" t="s">
        <v>238</v>
      </c>
    </row>
    <row r="440" s="14" customFormat="1">
      <c r="A440" s="14"/>
      <c r="B440" s="244"/>
      <c r="C440" s="245"/>
      <c r="D440" s="227" t="s">
        <v>248</v>
      </c>
      <c r="E440" s="246" t="s">
        <v>19</v>
      </c>
      <c r="F440" s="247" t="s">
        <v>4519</v>
      </c>
      <c r="G440" s="245"/>
      <c r="H440" s="248">
        <v>9.1195000000000004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248</v>
      </c>
      <c r="AU440" s="254" t="s">
        <v>78</v>
      </c>
      <c r="AV440" s="14" t="s">
        <v>78</v>
      </c>
      <c r="AW440" s="14" t="s">
        <v>32</v>
      </c>
      <c r="AX440" s="14" t="s">
        <v>69</v>
      </c>
      <c r="AY440" s="254" t="s">
        <v>238</v>
      </c>
    </row>
    <row r="441" s="14" customFormat="1">
      <c r="A441" s="14"/>
      <c r="B441" s="244"/>
      <c r="C441" s="245"/>
      <c r="D441" s="227" t="s">
        <v>248</v>
      </c>
      <c r="E441" s="246" t="s">
        <v>19</v>
      </c>
      <c r="F441" s="247" t="s">
        <v>4520</v>
      </c>
      <c r="G441" s="245"/>
      <c r="H441" s="248">
        <v>20.1084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248</v>
      </c>
      <c r="AU441" s="254" t="s">
        <v>78</v>
      </c>
      <c r="AV441" s="14" t="s">
        <v>78</v>
      </c>
      <c r="AW441" s="14" t="s">
        <v>32</v>
      </c>
      <c r="AX441" s="14" t="s">
        <v>69</v>
      </c>
      <c r="AY441" s="254" t="s">
        <v>238</v>
      </c>
    </row>
    <row r="442" s="14" customFormat="1">
      <c r="A442" s="14"/>
      <c r="B442" s="244"/>
      <c r="C442" s="245"/>
      <c r="D442" s="227" t="s">
        <v>248</v>
      </c>
      <c r="E442" s="246" t="s">
        <v>19</v>
      </c>
      <c r="F442" s="247" t="s">
        <v>4521</v>
      </c>
      <c r="G442" s="245"/>
      <c r="H442" s="248">
        <v>8.2628000000000004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248</v>
      </c>
      <c r="AU442" s="254" t="s">
        <v>78</v>
      </c>
      <c r="AV442" s="14" t="s">
        <v>78</v>
      </c>
      <c r="AW442" s="14" t="s">
        <v>32</v>
      </c>
      <c r="AX442" s="14" t="s">
        <v>69</v>
      </c>
      <c r="AY442" s="254" t="s">
        <v>238</v>
      </c>
    </row>
    <row r="443" s="14" customFormat="1">
      <c r="A443" s="14"/>
      <c r="B443" s="244"/>
      <c r="C443" s="245"/>
      <c r="D443" s="227" t="s">
        <v>248</v>
      </c>
      <c r="E443" s="246" t="s">
        <v>19</v>
      </c>
      <c r="F443" s="247" t="s">
        <v>4522</v>
      </c>
      <c r="G443" s="245"/>
      <c r="H443" s="248">
        <v>9.2162000000000006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248</v>
      </c>
      <c r="AU443" s="254" t="s">
        <v>78</v>
      </c>
      <c r="AV443" s="14" t="s">
        <v>78</v>
      </c>
      <c r="AW443" s="14" t="s">
        <v>32</v>
      </c>
      <c r="AX443" s="14" t="s">
        <v>69</v>
      </c>
      <c r="AY443" s="254" t="s">
        <v>238</v>
      </c>
    </row>
    <row r="444" s="15" customFormat="1">
      <c r="A444" s="15"/>
      <c r="B444" s="255"/>
      <c r="C444" s="256"/>
      <c r="D444" s="227" t="s">
        <v>248</v>
      </c>
      <c r="E444" s="257" t="s">
        <v>19</v>
      </c>
      <c r="F444" s="258" t="s">
        <v>253</v>
      </c>
      <c r="G444" s="256"/>
      <c r="H444" s="259">
        <v>60.198900000000002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248</v>
      </c>
      <c r="AU444" s="265" t="s">
        <v>78</v>
      </c>
      <c r="AV444" s="15" t="s">
        <v>244</v>
      </c>
      <c r="AW444" s="15" t="s">
        <v>32</v>
      </c>
      <c r="AX444" s="15" t="s">
        <v>76</v>
      </c>
      <c r="AY444" s="265" t="s">
        <v>238</v>
      </c>
    </row>
    <row r="445" s="2" customFormat="1" ht="16.5" customHeight="1">
      <c r="A445" s="39"/>
      <c r="B445" s="40"/>
      <c r="C445" s="214" t="s">
        <v>578</v>
      </c>
      <c r="D445" s="214" t="s">
        <v>240</v>
      </c>
      <c r="E445" s="215" t="s">
        <v>470</v>
      </c>
      <c r="F445" s="216" t="s">
        <v>471</v>
      </c>
      <c r="G445" s="217" t="s">
        <v>112</v>
      </c>
      <c r="H445" s="218">
        <v>60.198999999999998</v>
      </c>
      <c r="I445" s="219"/>
      <c r="J445" s="220">
        <f>ROUND(I445*H445,2)</f>
        <v>0</v>
      </c>
      <c r="K445" s="216" t="s">
        <v>243</v>
      </c>
      <c r="L445" s="45"/>
      <c r="M445" s="221" t="s">
        <v>19</v>
      </c>
      <c r="N445" s="222" t="s">
        <v>40</v>
      </c>
      <c r="O445" s="85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5" t="s">
        <v>244</v>
      </c>
      <c r="AT445" s="225" t="s">
        <v>240</v>
      </c>
      <c r="AU445" s="225" t="s">
        <v>78</v>
      </c>
      <c r="AY445" s="18" t="s">
        <v>238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8" t="s">
        <v>76</v>
      </c>
      <c r="BK445" s="226">
        <f>ROUND(I445*H445,2)</f>
        <v>0</v>
      </c>
      <c r="BL445" s="18" t="s">
        <v>244</v>
      </c>
      <c r="BM445" s="225" t="s">
        <v>645</v>
      </c>
    </row>
    <row r="446" s="2" customFormat="1">
      <c r="A446" s="39"/>
      <c r="B446" s="40"/>
      <c r="C446" s="41"/>
      <c r="D446" s="227" t="s">
        <v>245</v>
      </c>
      <c r="E446" s="41"/>
      <c r="F446" s="228" t="s">
        <v>471</v>
      </c>
      <c r="G446" s="41"/>
      <c r="H446" s="41"/>
      <c r="I446" s="229"/>
      <c r="J446" s="41"/>
      <c r="K446" s="41"/>
      <c r="L446" s="45"/>
      <c r="M446" s="230"/>
      <c r="N446" s="231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245</v>
      </c>
      <c r="AU446" s="18" t="s">
        <v>78</v>
      </c>
    </row>
    <row r="447" s="2" customFormat="1">
      <c r="A447" s="39"/>
      <c r="B447" s="40"/>
      <c r="C447" s="41"/>
      <c r="D447" s="232" t="s">
        <v>246</v>
      </c>
      <c r="E447" s="41"/>
      <c r="F447" s="233" t="s">
        <v>473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246</v>
      </c>
      <c r="AU447" s="18" t="s">
        <v>78</v>
      </c>
    </row>
    <row r="448" s="13" customFormat="1">
      <c r="A448" s="13"/>
      <c r="B448" s="234"/>
      <c r="C448" s="235"/>
      <c r="D448" s="227" t="s">
        <v>248</v>
      </c>
      <c r="E448" s="236" t="s">
        <v>19</v>
      </c>
      <c r="F448" s="237" t="s">
        <v>474</v>
      </c>
      <c r="G448" s="235"/>
      <c r="H448" s="236" t="s">
        <v>19</v>
      </c>
      <c r="I448" s="238"/>
      <c r="J448" s="235"/>
      <c r="K448" s="235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248</v>
      </c>
      <c r="AU448" s="243" t="s">
        <v>78</v>
      </c>
      <c r="AV448" s="13" t="s">
        <v>76</v>
      </c>
      <c r="AW448" s="13" t="s">
        <v>32</v>
      </c>
      <c r="AX448" s="13" t="s">
        <v>69</v>
      </c>
      <c r="AY448" s="243" t="s">
        <v>238</v>
      </c>
    </row>
    <row r="449" s="14" customFormat="1">
      <c r="A449" s="14"/>
      <c r="B449" s="244"/>
      <c r="C449" s="245"/>
      <c r="D449" s="227" t="s">
        <v>248</v>
      </c>
      <c r="E449" s="246" t="s">
        <v>19</v>
      </c>
      <c r="F449" s="247" t="s">
        <v>4523</v>
      </c>
      <c r="G449" s="245"/>
      <c r="H449" s="248">
        <v>60.198999999999998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248</v>
      </c>
      <c r="AU449" s="254" t="s">
        <v>78</v>
      </c>
      <c r="AV449" s="14" t="s">
        <v>78</v>
      </c>
      <c r="AW449" s="14" t="s">
        <v>32</v>
      </c>
      <c r="AX449" s="14" t="s">
        <v>69</v>
      </c>
      <c r="AY449" s="254" t="s">
        <v>238</v>
      </c>
    </row>
    <row r="450" s="15" customFormat="1">
      <c r="A450" s="15"/>
      <c r="B450" s="255"/>
      <c r="C450" s="256"/>
      <c r="D450" s="227" t="s">
        <v>248</v>
      </c>
      <c r="E450" s="257" t="s">
        <v>19</v>
      </c>
      <c r="F450" s="258" t="s">
        <v>253</v>
      </c>
      <c r="G450" s="256"/>
      <c r="H450" s="259">
        <v>60.198999999999998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248</v>
      </c>
      <c r="AU450" s="265" t="s">
        <v>78</v>
      </c>
      <c r="AV450" s="15" t="s">
        <v>244</v>
      </c>
      <c r="AW450" s="15" t="s">
        <v>32</v>
      </c>
      <c r="AX450" s="15" t="s">
        <v>76</v>
      </c>
      <c r="AY450" s="265" t="s">
        <v>238</v>
      </c>
    </row>
    <row r="451" s="2" customFormat="1" ht="21.75" customHeight="1">
      <c r="A451" s="39"/>
      <c r="B451" s="40"/>
      <c r="C451" s="214" t="s">
        <v>428</v>
      </c>
      <c r="D451" s="214" t="s">
        <v>240</v>
      </c>
      <c r="E451" s="215" t="s">
        <v>4524</v>
      </c>
      <c r="F451" s="216" t="s">
        <v>4525</v>
      </c>
      <c r="G451" s="217" t="s">
        <v>384</v>
      </c>
      <c r="H451" s="218">
        <v>0.34599999999999997</v>
      </c>
      <c r="I451" s="219"/>
      <c r="J451" s="220">
        <f>ROUND(I451*H451,2)</f>
        <v>0</v>
      </c>
      <c r="K451" s="216" t="s">
        <v>243</v>
      </c>
      <c r="L451" s="45"/>
      <c r="M451" s="221" t="s">
        <v>19</v>
      </c>
      <c r="N451" s="222" t="s">
        <v>40</v>
      </c>
      <c r="O451" s="85"/>
      <c r="P451" s="223">
        <f>O451*H451</f>
        <v>0</v>
      </c>
      <c r="Q451" s="223">
        <v>1.0606207999999999</v>
      </c>
      <c r="R451" s="223">
        <f>Q451*H451</f>
        <v>0.36697479679999995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244</v>
      </c>
      <c r="AT451" s="225" t="s">
        <v>240</v>
      </c>
      <c r="AU451" s="225" t="s">
        <v>78</v>
      </c>
      <c r="AY451" s="18" t="s">
        <v>238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76</v>
      </c>
      <c r="BK451" s="226">
        <f>ROUND(I451*H451,2)</f>
        <v>0</v>
      </c>
      <c r="BL451" s="18" t="s">
        <v>244</v>
      </c>
      <c r="BM451" s="225" t="s">
        <v>661</v>
      </c>
    </row>
    <row r="452" s="2" customFormat="1">
      <c r="A452" s="39"/>
      <c r="B452" s="40"/>
      <c r="C452" s="41"/>
      <c r="D452" s="227" t="s">
        <v>245</v>
      </c>
      <c r="E452" s="41"/>
      <c r="F452" s="228" t="s">
        <v>4525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245</v>
      </c>
      <c r="AU452" s="18" t="s">
        <v>78</v>
      </c>
    </row>
    <row r="453" s="2" customFormat="1">
      <c r="A453" s="39"/>
      <c r="B453" s="40"/>
      <c r="C453" s="41"/>
      <c r="D453" s="232" t="s">
        <v>246</v>
      </c>
      <c r="E453" s="41"/>
      <c r="F453" s="233" t="s">
        <v>4526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246</v>
      </c>
      <c r="AU453" s="18" t="s">
        <v>78</v>
      </c>
    </row>
    <row r="454" s="13" customFormat="1">
      <c r="A454" s="13"/>
      <c r="B454" s="234"/>
      <c r="C454" s="235"/>
      <c r="D454" s="227" t="s">
        <v>248</v>
      </c>
      <c r="E454" s="236" t="s">
        <v>19</v>
      </c>
      <c r="F454" s="237" t="s">
        <v>4334</v>
      </c>
      <c r="G454" s="235"/>
      <c r="H454" s="236" t="s">
        <v>19</v>
      </c>
      <c r="I454" s="238"/>
      <c r="J454" s="235"/>
      <c r="K454" s="235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248</v>
      </c>
      <c r="AU454" s="243" t="s">
        <v>78</v>
      </c>
      <c r="AV454" s="13" t="s">
        <v>76</v>
      </c>
      <c r="AW454" s="13" t="s">
        <v>32</v>
      </c>
      <c r="AX454" s="13" t="s">
        <v>69</v>
      </c>
      <c r="AY454" s="243" t="s">
        <v>238</v>
      </c>
    </row>
    <row r="455" s="13" customFormat="1">
      <c r="A455" s="13"/>
      <c r="B455" s="234"/>
      <c r="C455" s="235"/>
      <c r="D455" s="227" t="s">
        <v>248</v>
      </c>
      <c r="E455" s="236" t="s">
        <v>19</v>
      </c>
      <c r="F455" s="237" t="s">
        <v>4514</v>
      </c>
      <c r="G455" s="235"/>
      <c r="H455" s="236" t="s">
        <v>19</v>
      </c>
      <c r="I455" s="238"/>
      <c r="J455" s="235"/>
      <c r="K455" s="235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248</v>
      </c>
      <c r="AU455" s="243" t="s">
        <v>78</v>
      </c>
      <c r="AV455" s="13" t="s">
        <v>76</v>
      </c>
      <c r="AW455" s="13" t="s">
        <v>32</v>
      </c>
      <c r="AX455" s="13" t="s">
        <v>69</v>
      </c>
      <c r="AY455" s="243" t="s">
        <v>238</v>
      </c>
    </row>
    <row r="456" s="13" customFormat="1">
      <c r="A456" s="13"/>
      <c r="B456" s="234"/>
      <c r="C456" s="235"/>
      <c r="D456" s="227" t="s">
        <v>248</v>
      </c>
      <c r="E456" s="236" t="s">
        <v>19</v>
      </c>
      <c r="F456" s="237" t="s">
        <v>4527</v>
      </c>
      <c r="G456" s="235"/>
      <c r="H456" s="236" t="s">
        <v>19</v>
      </c>
      <c r="I456" s="238"/>
      <c r="J456" s="235"/>
      <c r="K456" s="235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248</v>
      </c>
      <c r="AU456" s="243" t="s">
        <v>78</v>
      </c>
      <c r="AV456" s="13" t="s">
        <v>76</v>
      </c>
      <c r="AW456" s="13" t="s">
        <v>32</v>
      </c>
      <c r="AX456" s="13" t="s">
        <v>69</v>
      </c>
      <c r="AY456" s="243" t="s">
        <v>238</v>
      </c>
    </row>
    <row r="457" s="14" customFormat="1">
      <c r="A457" s="14"/>
      <c r="B457" s="244"/>
      <c r="C457" s="245"/>
      <c r="D457" s="227" t="s">
        <v>248</v>
      </c>
      <c r="E457" s="246" t="s">
        <v>19</v>
      </c>
      <c r="F457" s="247" t="s">
        <v>4528</v>
      </c>
      <c r="G457" s="245"/>
      <c r="H457" s="248">
        <v>0.15551999999999999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248</v>
      </c>
      <c r="AU457" s="254" t="s">
        <v>78</v>
      </c>
      <c r="AV457" s="14" t="s">
        <v>78</v>
      </c>
      <c r="AW457" s="14" t="s">
        <v>32</v>
      </c>
      <c r="AX457" s="14" t="s">
        <v>69</v>
      </c>
      <c r="AY457" s="254" t="s">
        <v>238</v>
      </c>
    </row>
    <row r="458" s="13" customFormat="1">
      <c r="A458" s="13"/>
      <c r="B458" s="234"/>
      <c r="C458" s="235"/>
      <c r="D458" s="227" t="s">
        <v>248</v>
      </c>
      <c r="E458" s="236" t="s">
        <v>19</v>
      </c>
      <c r="F458" s="237" t="s">
        <v>4529</v>
      </c>
      <c r="G458" s="235"/>
      <c r="H458" s="236" t="s">
        <v>19</v>
      </c>
      <c r="I458" s="238"/>
      <c r="J458" s="235"/>
      <c r="K458" s="235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248</v>
      </c>
      <c r="AU458" s="243" t="s">
        <v>78</v>
      </c>
      <c r="AV458" s="13" t="s">
        <v>76</v>
      </c>
      <c r="AW458" s="13" t="s">
        <v>32</v>
      </c>
      <c r="AX458" s="13" t="s">
        <v>69</v>
      </c>
      <c r="AY458" s="243" t="s">
        <v>238</v>
      </c>
    </row>
    <row r="459" s="13" customFormat="1">
      <c r="A459" s="13"/>
      <c r="B459" s="234"/>
      <c r="C459" s="235"/>
      <c r="D459" s="227" t="s">
        <v>248</v>
      </c>
      <c r="E459" s="236" t="s">
        <v>19</v>
      </c>
      <c r="F459" s="237" t="s">
        <v>4530</v>
      </c>
      <c r="G459" s="235"/>
      <c r="H459" s="236" t="s">
        <v>19</v>
      </c>
      <c r="I459" s="238"/>
      <c r="J459" s="235"/>
      <c r="K459" s="235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248</v>
      </c>
      <c r="AU459" s="243" t="s">
        <v>78</v>
      </c>
      <c r="AV459" s="13" t="s">
        <v>76</v>
      </c>
      <c r="AW459" s="13" t="s">
        <v>32</v>
      </c>
      <c r="AX459" s="13" t="s">
        <v>69</v>
      </c>
      <c r="AY459" s="243" t="s">
        <v>238</v>
      </c>
    </row>
    <row r="460" s="14" customFormat="1">
      <c r="A460" s="14"/>
      <c r="B460" s="244"/>
      <c r="C460" s="245"/>
      <c r="D460" s="227" t="s">
        <v>248</v>
      </c>
      <c r="E460" s="246" t="s">
        <v>19</v>
      </c>
      <c r="F460" s="247" t="s">
        <v>4531</v>
      </c>
      <c r="G460" s="245"/>
      <c r="H460" s="248">
        <v>0.0064346999999999998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248</v>
      </c>
      <c r="AU460" s="254" t="s">
        <v>78</v>
      </c>
      <c r="AV460" s="14" t="s">
        <v>78</v>
      </c>
      <c r="AW460" s="14" t="s">
        <v>32</v>
      </c>
      <c r="AX460" s="14" t="s">
        <v>69</v>
      </c>
      <c r="AY460" s="254" t="s">
        <v>238</v>
      </c>
    </row>
    <row r="461" s="14" customFormat="1">
      <c r="A461" s="14"/>
      <c r="B461" s="244"/>
      <c r="C461" s="245"/>
      <c r="D461" s="227" t="s">
        <v>248</v>
      </c>
      <c r="E461" s="246" t="s">
        <v>19</v>
      </c>
      <c r="F461" s="247" t="s">
        <v>4532</v>
      </c>
      <c r="G461" s="245"/>
      <c r="H461" s="248">
        <v>0.0103596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248</v>
      </c>
      <c r="AU461" s="254" t="s">
        <v>78</v>
      </c>
      <c r="AV461" s="14" t="s">
        <v>78</v>
      </c>
      <c r="AW461" s="14" t="s">
        <v>32</v>
      </c>
      <c r="AX461" s="14" t="s">
        <v>69</v>
      </c>
      <c r="AY461" s="254" t="s">
        <v>238</v>
      </c>
    </row>
    <row r="462" s="14" customFormat="1">
      <c r="A462" s="14"/>
      <c r="B462" s="244"/>
      <c r="C462" s="245"/>
      <c r="D462" s="227" t="s">
        <v>248</v>
      </c>
      <c r="E462" s="246" t="s">
        <v>19</v>
      </c>
      <c r="F462" s="247" t="s">
        <v>4533</v>
      </c>
      <c r="G462" s="245"/>
      <c r="H462" s="248">
        <v>0.1335356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248</v>
      </c>
      <c r="AU462" s="254" t="s">
        <v>78</v>
      </c>
      <c r="AV462" s="14" t="s">
        <v>78</v>
      </c>
      <c r="AW462" s="14" t="s">
        <v>32</v>
      </c>
      <c r="AX462" s="14" t="s">
        <v>69</v>
      </c>
      <c r="AY462" s="254" t="s">
        <v>238</v>
      </c>
    </row>
    <row r="463" s="14" customFormat="1">
      <c r="A463" s="14"/>
      <c r="B463" s="244"/>
      <c r="C463" s="245"/>
      <c r="D463" s="227" t="s">
        <v>248</v>
      </c>
      <c r="E463" s="246" t="s">
        <v>19</v>
      </c>
      <c r="F463" s="247" t="s">
        <v>4534</v>
      </c>
      <c r="G463" s="245"/>
      <c r="H463" s="248">
        <v>0.040018850000000002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248</v>
      </c>
      <c r="AU463" s="254" t="s">
        <v>78</v>
      </c>
      <c r="AV463" s="14" t="s">
        <v>78</v>
      </c>
      <c r="AW463" s="14" t="s">
        <v>32</v>
      </c>
      <c r="AX463" s="14" t="s">
        <v>69</v>
      </c>
      <c r="AY463" s="254" t="s">
        <v>238</v>
      </c>
    </row>
    <row r="464" s="15" customFormat="1">
      <c r="A464" s="15"/>
      <c r="B464" s="255"/>
      <c r="C464" s="256"/>
      <c r="D464" s="227" t="s">
        <v>248</v>
      </c>
      <c r="E464" s="257" t="s">
        <v>19</v>
      </c>
      <c r="F464" s="258" t="s">
        <v>253</v>
      </c>
      <c r="G464" s="256"/>
      <c r="H464" s="259">
        <v>0.34586875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248</v>
      </c>
      <c r="AU464" s="265" t="s">
        <v>78</v>
      </c>
      <c r="AV464" s="15" t="s">
        <v>244</v>
      </c>
      <c r="AW464" s="15" t="s">
        <v>32</v>
      </c>
      <c r="AX464" s="15" t="s">
        <v>76</v>
      </c>
      <c r="AY464" s="265" t="s">
        <v>238</v>
      </c>
    </row>
    <row r="465" s="2" customFormat="1" ht="16.5" customHeight="1">
      <c r="A465" s="39"/>
      <c r="B465" s="40"/>
      <c r="C465" s="214" t="s">
        <v>591</v>
      </c>
      <c r="D465" s="214" t="s">
        <v>240</v>
      </c>
      <c r="E465" s="215" t="s">
        <v>477</v>
      </c>
      <c r="F465" s="216" t="s">
        <v>478</v>
      </c>
      <c r="G465" s="217" t="s">
        <v>308</v>
      </c>
      <c r="H465" s="218">
        <v>1.3799999999999999</v>
      </c>
      <c r="I465" s="219"/>
      <c r="J465" s="220">
        <f>ROUND(I465*H465,2)</f>
        <v>0</v>
      </c>
      <c r="K465" s="216" t="s">
        <v>243</v>
      </c>
      <c r="L465" s="45"/>
      <c r="M465" s="221" t="s">
        <v>19</v>
      </c>
      <c r="N465" s="222" t="s">
        <v>40</v>
      </c>
      <c r="O465" s="85"/>
      <c r="P465" s="223">
        <f>O465*H465</f>
        <v>0</v>
      </c>
      <c r="Q465" s="223">
        <v>2.2563399999999998</v>
      </c>
      <c r="R465" s="223">
        <f>Q465*H465</f>
        <v>3.1137491999999996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244</v>
      </c>
      <c r="AT465" s="225" t="s">
        <v>240</v>
      </c>
      <c r="AU465" s="225" t="s">
        <v>78</v>
      </c>
      <c r="AY465" s="18" t="s">
        <v>238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76</v>
      </c>
      <c r="BK465" s="226">
        <f>ROUND(I465*H465,2)</f>
        <v>0</v>
      </c>
      <c r="BL465" s="18" t="s">
        <v>244</v>
      </c>
      <c r="BM465" s="225" t="s">
        <v>4535</v>
      </c>
    </row>
    <row r="466" s="2" customFormat="1">
      <c r="A466" s="39"/>
      <c r="B466" s="40"/>
      <c r="C466" s="41"/>
      <c r="D466" s="227" t="s">
        <v>245</v>
      </c>
      <c r="E466" s="41"/>
      <c r="F466" s="228" t="s">
        <v>478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245</v>
      </c>
      <c r="AU466" s="18" t="s">
        <v>78</v>
      </c>
    </row>
    <row r="467" s="2" customFormat="1">
      <c r="A467" s="39"/>
      <c r="B467" s="40"/>
      <c r="C467" s="41"/>
      <c r="D467" s="232" t="s">
        <v>246</v>
      </c>
      <c r="E467" s="41"/>
      <c r="F467" s="233" t="s">
        <v>480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246</v>
      </c>
      <c r="AU467" s="18" t="s">
        <v>78</v>
      </c>
    </row>
    <row r="468" s="13" customFormat="1">
      <c r="A468" s="13"/>
      <c r="B468" s="234"/>
      <c r="C468" s="235"/>
      <c r="D468" s="227" t="s">
        <v>248</v>
      </c>
      <c r="E468" s="236" t="s">
        <v>19</v>
      </c>
      <c r="F468" s="237" t="s">
        <v>321</v>
      </c>
      <c r="G468" s="235"/>
      <c r="H468" s="236" t="s">
        <v>19</v>
      </c>
      <c r="I468" s="238"/>
      <c r="J468" s="235"/>
      <c r="K468" s="235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248</v>
      </c>
      <c r="AU468" s="243" t="s">
        <v>78</v>
      </c>
      <c r="AV468" s="13" t="s">
        <v>76</v>
      </c>
      <c r="AW468" s="13" t="s">
        <v>32</v>
      </c>
      <c r="AX468" s="13" t="s">
        <v>69</v>
      </c>
      <c r="AY468" s="243" t="s">
        <v>238</v>
      </c>
    </row>
    <row r="469" s="13" customFormat="1">
      <c r="A469" s="13"/>
      <c r="B469" s="234"/>
      <c r="C469" s="235"/>
      <c r="D469" s="227" t="s">
        <v>248</v>
      </c>
      <c r="E469" s="236" t="s">
        <v>19</v>
      </c>
      <c r="F469" s="237" t="s">
        <v>4391</v>
      </c>
      <c r="G469" s="235"/>
      <c r="H469" s="236" t="s">
        <v>19</v>
      </c>
      <c r="I469" s="238"/>
      <c r="J469" s="235"/>
      <c r="K469" s="235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248</v>
      </c>
      <c r="AU469" s="243" t="s">
        <v>78</v>
      </c>
      <c r="AV469" s="13" t="s">
        <v>76</v>
      </c>
      <c r="AW469" s="13" t="s">
        <v>32</v>
      </c>
      <c r="AX469" s="13" t="s">
        <v>69</v>
      </c>
      <c r="AY469" s="243" t="s">
        <v>238</v>
      </c>
    </row>
    <row r="470" s="14" customFormat="1">
      <c r="A470" s="14"/>
      <c r="B470" s="244"/>
      <c r="C470" s="245"/>
      <c r="D470" s="227" t="s">
        <v>248</v>
      </c>
      <c r="E470" s="246" t="s">
        <v>19</v>
      </c>
      <c r="F470" s="247" t="s">
        <v>323</v>
      </c>
      <c r="G470" s="245"/>
      <c r="H470" s="248">
        <v>0.126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248</v>
      </c>
      <c r="AU470" s="254" t="s">
        <v>78</v>
      </c>
      <c r="AV470" s="14" t="s">
        <v>78</v>
      </c>
      <c r="AW470" s="14" t="s">
        <v>32</v>
      </c>
      <c r="AX470" s="14" t="s">
        <v>69</v>
      </c>
      <c r="AY470" s="254" t="s">
        <v>238</v>
      </c>
    </row>
    <row r="471" s="13" customFormat="1">
      <c r="A471" s="13"/>
      <c r="B471" s="234"/>
      <c r="C471" s="235"/>
      <c r="D471" s="227" t="s">
        <v>248</v>
      </c>
      <c r="E471" s="236" t="s">
        <v>19</v>
      </c>
      <c r="F471" s="237" t="s">
        <v>4392</v>
      </c>
      <c r="G471" s="235"/>
      <c r="H471" s="236" t="s">
        <v>19</v>
      </c>
      <c r="I471" s="238"/>
      <c r="J471" s="235"/>
      <c r="K471" s="235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248</v>
      </c>
      <c r="AU471" s="243" t="s">
        <v>78</v>
      </c>
      <c r="AV471" s="13" t="s">
        <v>76</v>
      </c>
      <c r="AW471" s="13" t="s">
        <v>32</v>
      </c>
      <c r="AX471" s="13" t="s">
        <v>69</v>
      </c>
      <c r="AY471" s="243" t="s">
        <v>238</v>
      </c>
    </row>
    <row r="472" s="14" customFormat="1">
      <c r="A472" s="14"/>
      <c r="B472" s="244"/>
      <c r="C472" s="245"/>
      <c r="D472" s="227" t="s">
        <v>248</v>
      </c>
      <c r="E472" s="246" t="s">
        <v>19</v>
      </c>
      <c r="F472" s="247" t="s">
        <v>4393</v>
      </c>
      <c r="G472" s="245"/>
      <c r="H472" s="248">
        <v>1.254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248</v>
      </c>
      <c r="AU472" s="254" t="s">
        <v>78</v>
      </c>
      <c r="AV472" s="14" t="s">
        <v>78</v>
      </c>
      <c r="AW472" s="14" t="s">
        <v>32</v>
      </c>
      <c r="AX472" s="14" t="s">
        <v>69</v>
      </c>
      <c r="AY472" s="254" t="s">
        <v>238</v>
      </c>
    </row>
    <row r="473" s="15" customFormat="1">
      <c r="A473" s="15"/>
      <c r="B473" s="255"/>
      <c r="C473" s="256"/>
      <c r="D473" s="227" t="s">
        <v>248</v>
      </c>
      <c r="E473" s="257" t="s">
        <v>19</v>
      </c>
      <c r="F473" s="258" t="s">
        <v>253</v>
      </c>
      <c r="G473" s="256"/>
      <c r="H473" s="259">
        <v>1.3799999999999999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248</v>
      </c>
      <c r="AU473" s="265" t="s">
        <v>78</v>
      </c>
      <c r="AV473" s="15" t="s">
        <v>244</v>
      </c>
      <c r="AW473" s="15" t="s">
        <v>32</v>
      </c>
      <c r="AX473" s="15" t="s">
        <v>76</v>
      </c>
      <c r="AY473" s="265" t="s">
        <v>238</v>
      </c>
    </row>
    <row r="474" s="2" customFormat="1" ht="16.5" customHeight="1">
      <c r="A474" s="39"/>
      <c r="B474" s="40"/>
      <c r="C474" s="214" t="s">
        <v>432</v>
      </c>
      <c r="D474" s="214" t="s">
        <v>240</v>
      </c>
      <c r="E474" s="215" t="s">
        <v>489</v>
      </c>
      <c r="F474" s="216" t="s">
        <v>490</v>
      </c>
      <c r="G474" s="217" t="s">
        <v>112</v>
      </c>
      <c r="H474" s="218">
        <v>7.4400000000000004</v>
      </c>
      <c r="I474" s="219"/>
      <c r="J474" s="220">
        <f>ROUND(I474*H474,2)</f>
        <v>0</v>
      </c>
      <c r="K474" s="216" t="s">
        <v>243</v>
      </c>
      <c r="L474" s="45"/>
      <c r="M474" s="221" t="s">
        <v>19</v>
      </c>
      <c r="N474" s="222" t="s">
        <v>40</v>
      </c>
      <c r="O474" s="85"/>
      <c r="P474" s="223">
        <f>O474*H474</f>
        <v>0</v>
      </c>
      <c r="Q474" s="223">
        <v>0.00264</v>
      </c>
      <c r="R474" s="223">
        <f>Q474*H474</f>
        <v>0.019641600000000002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244</v>
      </c>
      <c r="AT474" s="225" t="s">
        <v>240</v>
      </c>
      <c r="AU474" s="225" t="s">
        <v>78</v>
      </c>
      <c r="AY474" s="18" t="s">
        <v>238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76</v>
      </c>
      <c r="BK474" s="226">
        <f>ROUND(I474*H474,2)</f>
        <v>0</v>
      </c>
      <c r="BL474" s="18" t="s">
        <v>244</v>
      </c>
      <c r="BM474" s="225" t="s">
        <v>4536</v>
      </c>
    </row>
    <row r="475" s="2" customFormat="1">
      <c r="A475" s="39"/>
      <c r="B475" s="40"/>
      <c r="C475" s="41"/>
      <c r="D475" s="227" t="s">
        <v>245</v>
      </c>
      <c r="E475" s="41"/>
      <c r="F475" s="228" t="s">
        <v>490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245</v>
      </c>
      <c r="AU475" s="18" t="s">
        <v>78</v>
      </c>
    </row>
    <row r="476" s="2" customFormat="1">
      <c r="A476" s="39"/>
      <c r="B476" s="40"/>
      <c r="C476" s="41"/>
      <c r="D476" s="232" t="s">
        <v>246</v>
      </c>
      <c r="E476" s="41"/>
      <c r="F476" s="233" t="s">
        <v>492</v>
      </c>
      <c r="G476" s="41"/>
      <c r="H476" s="41"/>
      <c r="I476" s="229"/>
      <c r="J476" s="41"/>
      <c r="K476" s="41"/>
      <c r="L476" s="45"/>
      <c r="M476" s="230"/>
      <c r="N476" s="231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246</v>
      </c>
      <c r="AU476" s="18" t="s">
        <v>78</v>
      </c>
    </row>
    <row r="477" s="13" customFormat="1">
      <c r="A477" s="13"/>
      <c r="B477" s="234"/>
      <c r="C477" s="235"/>
      <c r="D477" s="227" t="s">
        <v>248</v>
      </c>
      <c r="E477" s="236" t="s">
        <v>19</v>
      </c>
      <c r="F477" s="237" t="s">
        <v>321</v>
      </c>
      <c r="G477" s="235"/>
      <c r="H477" s="236" t="s">
        <v>19</v>
      </c>
      <c r="I477" s="238"/>
      <c r="J477" s="235"/>
      <c r="K477" s="235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248</v>
      </c>
      <c r="AU477" s="243" t="s">
        <v>78</v>
      </c>
      <c r="AV477" s="13" t="s">
        <v>76</v>
      </c>
      <c r="AW477" s="13" t="s">
        <v>32</v>
      </c>
      <c r="AX477" s="13" t="s">
        <v>69</v>
      </c>
      <c r="AY477" s="243" t="s">
        <v>238</v>
      </c>
    </row>
    <row r="478" s="13" customFormat="1">
      <c r="A478" s="13"/>
      <c r="B478" s="234"/>
      <c r="C478" s="235"/>
      <c r="D478" s="227" t="s">
        <v>248</v>
      </c>
      <c r="E478" s="236" t="s">
        <v>19</v>
      </c>
      <c r="F478" s="237" t="s">
        <v>4391</v>
      </c>
      <c r="G478" s="235"/>
      <c r="H478" s="236" t="s">
        <v>19</v>
      </c>
      <c r="I478" s="238"/>
      <c r="J478" s="235"/>
      <c r="K478" s="235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248</v>
      </c>
      <c r="AU478" s="243" t="s">
        <v>78</v>
      </c>
      <c r="AV478" s="13" t="s">
        <v>76</v>
      </c>
      <c r="AW478" s="13" t="s">
        <v>32</v>
      </c>
      <c r="AX478" s="13" t="s">
        <v>69</v>
      </c>
      <c r="AY478" s="243" t="s">
        <v>238</v>
      </c>
    </row>
    <row r="479" s="14" customFormat="1">
      <c r="A479" s="14"/>
      <c r="B479" s="244"/>
      <c r="C479" s="245"/>
      <c r="D479" s="227" t="s">
        <v>248</v>
      </c>
      <c r="E479" s="246" t="s">
        <v>19</v>
      </c>
      <c r="F479" s="247" t="s">
        <v>4537</v>
      </c>
      <c r="G479" s="245"/>
      <c r="H479" s="248">
        <v>1.5600000000000001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248</v>
      </c>
      <c r="AU479" s="254" t="s">
        <v>78</v>
      </c>
      <c r="AV479" s="14" t="s">
        <v>78</v>
      </c>
      <c r="AW479" s="14" t="s">
        <v>32</v>
      </c>
      <c r="AX479" s="14" t="s">
        <v>69</v>
      </c>
      <c r="AY479" s="254" t="s">
        <v>238</v>
      </c>
    </row>
    <row r="480" s="13" customFormat="1">
      <c r="A480" s="13"/>
      <c r="B480" s="234"/>
      <c r="C480" s="235"/>
      <c r="D480" s="227" t="s">
        <v>248</v>
      </c>
      <c r="E480" s="236" t="s">
        <v>19</v>
      </c>
      <c r="F480" s="237" t="s">
        <v>4392</v>
      </c>
      <c r="G480" s="235"/>
      <c r="H480" s="236" t="s">
        <v>19</v>
      </c>
      <c r="I480" s="238"/>
      <c r="J480" s="235"/>
      <c r="K480" s="235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248</v>
      </c>
      <c r="AU480" s="243" t="s">
        <v>78</v>
      </c>
      <c r="AV480" s="13" t="s">
        <v>76</v>
      </c>
      <c r="AW480" s="13" t="s">
        <v>32</v>
      </c>
      <c r="AX480" s="13" t="s">
        <v>69</v>
      </c>
      <c r="AY480" s="243" t="s">
        <v>238</v>
      </c>
    </row>
    <row r="481" s="14" customFormat="1">
      <c r="A481" s="14"/>
      <c r="B481" s="244"/>
      <c r="C481" s="245"/>
      <c r="D481" s="227" t="s">
        <v>248</v>
      </c>
      <c r="E481" s="246" t="s">
        <v>19</v>
      </c>
      <c r="F481" s="247" t="s">
        <v>4538</v>
      </c>
      <c r="G481" s="245"/>
      <c r="H481" s="248">
        <v>5.8799999999999999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248</v>
      </c>
      <c r="AU481" s="254" t="s">
        <v>78</v>
      </c>
      <c r="AV481" s="14" t="s">
        <v>78</v>
      </c>
      <c r="AW481" s="14" t="s">
        <v>32</v>
      </c>
      <c r="AX481" s="14" t="s">
        <v>69</v>
      </c>
      <c r="AY481" s="254" t="s">
        <v>238</v>
      </c>
    </row>
    <row r="482" s="15" customFormat="1">
      <c r="A482" s="15"/>
      <c r="B482" s="255"/>
      <c r="C482" s="256"/>
      <c r="D482" s="227" t="s">
        <v>248</v>
      </c>
      <c r="E482" s="257" t="s">
        <v>19</v>
      </c>
      <c r="F482" s="258" t="s">
        <v>253</v>
      </c>
      <c r="G482" s="256"/>
      <c r="H482" s="259">
        <v>7.4400000000000004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248</v>
      </c>
      <c r="AU482" s="265" t="s">
        <v>78</v>
      </c>
      <c r="AV482" s="15" t="s">
        <v>244</v>
      </c>
      <c r="AW482" s="15" t="s">
        <v>32</v>
      </c>
      <c r="AX482" s="15" t="s">
        <v>76</v>
      </c>
      <c r="AY482" s="265" t="s">
        <v>238</v>
      </c>
    </row>
    <row r="483" s="2" customFormat="1" ht="16.5" customHeight="1">
      <c r="A483" s="39"/>
      <c r="B483" s="40"/>
      <c r="C483" s="214" t="s">
        <v>607</v>
      </c>
      <c r="D483" s="214" t="s">
        <v>240</v>
      </c>
      <c r="E483" s="215" t="s">
        <v>497</v>
      </c>
      <c r="F483" s="216" t="s">
        <v>498</v>
      </c>
      <c r="G483" s="217" t="s">
        <v>112</v>
      </c>
      <c r="H483" s="218">
        <v>7.444</v>
      </c>
      <c r="I483" s="219"/>
      <c r="J483" s="220">
        <f>ROUND(I483*H483,2)</f>
        <v>0</v>
      </c>
      <c r="K483" s="216" t="s">
        <v>243</v>
      </c>
      <c r="L483" s="45"/>
      <c r="M483" s="221" t="s">
        <v>19</v>
      </c>
      <c r="N483" s="222" t="s">
        <v>40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244</v>
      </c>
      <c r="AT483" s="225" t="s">
        <v>240</v>
      </c>
      <c r="AU483" s="225" t="s">
        <v>78</v>
      </c>
      <c r="AY483" s="18" t="s">
        <v>238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76</v>
      </c>
      <c r="BK483" s="226">
        <f>ROUND(I483*H483,2)</f>
        <v>0</v>
      </c>
      <c r="BL483" s="18" t="s">
        <v>244</v>
      </c>
      <c r="BM483" s="225" t="s">
        <v>4539</v>
      </c>
    </row>
    <row r="484" s="2" customFormat="1">
      <c r="A484" s="39"/>
      <c r="B484" s="40"/>
      <c r="C484" s="41"/>
      <c r="D484" s="227" t="s">
        <v>245</v>
      </c>
      <c r="E484" s="41"/>
      <c r="F484" s="228" t="s">
        <v>498</v>
      </c>
      <c r="G484" s="41"/>
      <c r="H484" s="41"/>
      <c r="I484" s="229"/>
      <c r="J484" s="41"/>
      <c r="K484" s="41"/>
      <c r="L484" s="45"/>
      <c r="M484" s="230"/>
      <c r="N484" s="231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245</v>
      </c>
      <c r="AU484" s="18" t="s">
        <v>78</v>
      </c>
    </row>
    <row r="485" s="2" customFormat="1">
      <c r="A485" s="39"/>
      <c r="B485" s="40"/>
      <c r="C485" s="41"/>
      <c r="D485" s="232" t="s">
        <v>246</v>
      </c>
      <c r="E485" s="41"/>
      <c r="F485" s="233" t="s">
        <v>500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246</v>
      </c>
      <c r="AU485" s="18" t="s">
        <v>78</v>
      </c>
    </row>
    <row r="486" s="2" customFormat="1" ht="21.75" customHeight="1">
      <c r="A486" s="39"/>
      <c r="B486" s="40"/>
      <c r="C486" s="214" t="s">
        <v>439</v>
      </c>
      <c r="D486" s="214" t="s">
        <v>240</v>
      </c>
      <c r="E486" s="215" t="s">
        <v>481</v>
      </c>
      <c r="F486" s="216" t="s">
        <v>482</v>
      </c>
      <c r="G486" s="217" t="s">
        <v>384</v>
      </c>
      <c r="H486" s="218">
        <v>0.055</v>
      </c>
      <c r="I486" s="219"/>
      <c r="J486" s="220">
        <f>ROUND(I486*H486,2)</f>
        <v>0</v>
      </c>
      <c r="K486" s="216" t="s">
        <v>243</v>
      </c>
      <c r="L486" s="45"/>
      <c r="M486" s="221" t="s">
        <v>19</v>
      </c>
      <c r="N486" s="222" t="s">
        <v>40</v>
      </c>
      <c r="O486" s="85"/>
      <c r="P486" s="223">
        <f>O486*H486</f>
        <v>0</v>
      </c>
      <c r="Q486" s="223">
        <v>1.0606199999999999</v>
      </c>
      <c r="R486" s="223">
        <f>Q486*H486</f>
        <v>0.058334099999999993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244</v>
      </c>
      <c r="AT486" s="225" t="s">
        <v>240</v>
      </c>
      <c r="AU486" s="225" t="s">
        <v>78</v>
      </c>
      <c r="AY486" s="18" t="s">
        <v>238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76</v>
      </c>
      <c r="BK486" s="226">
        <f>ROUND(I486*H486,2)</f>
        <v>0</v>
      </c>
      <c r="BL486" s="18" t="s">
        <v>244</v>
      </c>
      <c r="BM486" s="225" t="s">
        <v>4540</v>
      </c>
    </row>
    <row r="487" s="2" customFormat="1">
      <c r="A487" s="39"/>
      <c r="B487" s="40"/>
      <c r="C487" s="41"/>
      <c r="D487" s="227" t="s">
        <v>245</v>
      </c>
      <c r="E487" s="41"/>
      <c r="F487" s="228" t="s">
        <v>482</v>
      </c>
      <c r="G487" s="41"/>
      <c r="H487" s="41"/>
      <c r="I487" s="229"/>
      <c r="J487" s="41"/>
      <c r="K487" s="41"/>
      <c r="L487" s="45"/>
      <c r="M487" s="230"/>
      <c r="N487" s="231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245</v>
      </c>
      <c r="AU487" s="18" t="s">
        <v>78</v>
      </c>
    </row>
    <row r="488" s="2" customFormat="1">
      <c r="A488" s="39"/>
      <c r="B488" s="40"/>
      <c r="C488" s="41"/>
      <c r="D488" s="232" t="s">
        <v>246</v>
      </c>
      <c r="E488" s="41"/>
      <c r="F488" s="233" t="s">
        <v>484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246</v>
      </c>
      <c r="AU488" s="18" t="s">
        <v>78</v>
      </c>
    </row>
    <row r="489" s="13" customFormat="1">
      <c r="A489" s="13"/>
      <c r="B489" s="234"/>
      <c r="C489" s="235"/>
      <c r="D489" s="227" t="s">
        <v>248</v>
      </c>
      <c r="E489" s="236" t="s">
        <v>19</v>
      </c>
      <c r="F489" s="237" t="s">
        <v>321</v>
      </c>
      <c r="G489" s="235"/>
      <c r="H489" s="236" t="s">
        <v>19</v>
      </c>
      <c r="I489" s="238"/>
      <c r="J489" s="235"/>
      <c r="K489" s="235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248</v>
      </c>
      <c r="AU489" s="243" t="s">
        <v>78</v>
      </c>
      <c r="AV489" s="13" t="s">
        <v>76</v>
      </c>
      <c r="AW489" s="13" t="s">
        <v>32</v>
      </c>
      <c r="AX489" s="13" t="s">
        <v>69</v>
      </c>
      <c r="AY489" s="243" t="s">
        <v>238</v>
      </c>
    </row>
    <row r="490" s="13" customFormat="1">
      <c r="A490" s="13"/>
      <c r="B490" s="234"/>
      <c r="C490" s="235"/>
      <c r="D490" s="227" t="s">
        <v>248</v>
      </c>
      <c r="E490" s="236" t="s">
        <v>19</v>
      </c>
      <c r="F490" s="237" t="s">
        <v>4391</v>
      </c>
      <c r="G490" s="235"/>
      <c r="H490" s="236" t="s">
        <v>19</v>
      </c>
      <c r="I490" s="238"/>
      <c r="J490" s="235"/>
      <c r="K490" s="235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248</v>
      </c>
      <c r="AU490" s="243" t="s">
        <v>78</v>
      </c>
      <c r="AV490" s="13" t="s">
        <v>76</v>
      </c>
      <c r="AW490" s="13" t="s">
        <v>32</v>
      </c>
      <c r="AX490" s="13" t="s">
        <v>69</v>
      </c>
      <c r="AY490" s="243" t="s">
        <v>238</v>
      </c>
    </row>
    <row r="491" s="14" customFormat="1">
      <c r="A491" s="14"/>
      <c r="B491" s="244"/>
      <c r="C491" s="245"/>
      <c r="D491" s="227" t="s">
        <v>248</v>
      </c>
      <c r="E491" s="246" t="s">
        <v>19</v>
      </c>
      <c r="F491" s="247" t="s">
        <v>485</v>
      </c>
      <c r="G491" s="245"/>
      <c r="H491" s="248">
        <v>0.0050400000000000002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248</v>
      </c>
      <c r="AU491" s="254" t="s">
        <v>78</v>
      </c>
      <c r="AV491" s="14" t="s">
        <v>78</v>
      </c>
      <c r="AW491" s="14" t="s">
        <v>32</v>
      </c>
      <c r="AX491" s="14" t="s">
        <v>69</v>
      </c>
      <c r="AY491" s="254" t="s">
        <v>238</v>
      </c>
    </row>
    <row r="492" s="13" customFormat="1">
      <c r="A492" s="13"/>
      <c r="B492" s="234"/>
      <c r="C492" s="235"/>
      <c r="D492" s="227" t="s">
        <v>248</v>
      </c>
      <c r="E492" s="236" t="s">
        <v>19</v>
      </c>
      <c r="F492" s="237" t="s">
        <v>4392</v>
      </c>
      <c r="G492" s="235"/>
      <c r="H492" s="236" t="s">
        <v>19</v>
      </c>
      <c r="I492" s="238"/>
      <c r="J492" s="235"/>
      <c r="K492" s="235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248</v>
      </c>
      <c r="AU492" s="243" t="s">
        <v>78</v>
      </c>
      <c r="AV492" s="13" t="s">
        <v>76</v>
      </c>
      <c r="AW492" s="13" t="s">
        <v>32</v>
      </c>
      <c r="AX492" s="13" t="s">
        <v>69</v>
      </c>
      <c r="AY492" s="243" t="s">
        <v>238</v>
      </c>
    </row>
    <row r="493" s="14" customFormat="1">
      <c r="A493" s="14"/>
      <c r="B493" s="244"/>
      <c r="C493" s="245"/>
      <c r="D493" s="227" t="s">
        <v>248</v>
      </c>
      <c r="E493" s="246" t="s">
        <v>19</v>
      </c>
      <c r="F493" s="247" t="s">
        <v>4541</v>
      </c>
      <c r="G493" s="245"/>
      <c r="H493" s="248">
        <v>0.050160000000000003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248</v>
      </c>
      <c r="AU493" s="254" t="s">
        <v>78</v>
      </c>
      <c r="AV493" s="14" t="s">
        <v>78</v>
      </c>
      <c r="AW493" s="14" t="s">
        <v>32</v>
      </c>
      <c r="AX493" s="14" t="s">
        <v>69</v>
      </c>
      <c r="AY493" s="254" t="s">
        <v>238</v>
      </c>
    </row>
    <row r="494" s="15" customFormat="1">
      <c r="A494" s="15"/>
      <c r="B494" s="255"/>
      <c r="C494" s="256"/>
      <c r="D494" s="227" t="s">
        <v>248</v>
      </c>
      <c r="E494" s="257" t="s">
        <v>19</v>
      </c>
      <c r="F494" s="258" t="s">
        <v>253</v>
      </c>
      <c r="G494" s="256"/>
      <c r="H494" s="259">
        <v>0.055199999999999999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248</v>
      </c>
      <c r="AU494" s="265" t="s">
        <v>78</v>
      </c>
      <c r="AV494" s="15" t="s">
        <v>244</v>
      </c>
      <c r="AW494" s="15" t="s">
        <v>32</v>
      </c>
      <c r="AX494" s="15" t="s">
        <v>76</v>
      </c>
      <c r="AY494" s="265" t="s">
        <v>238</v>
      </c>
    </row>
    <row r="495" s="2" customFormat="1" ht="24.15" customHeight="1">
      <c r="A495" s="39"/>
      <c r="B495" s="40"/>
      <c r="C495" s="214" t="s">
        <v>634</v>
      </c>
      <c r="D495" s="214" t="s">
        <v>240</v>
      </c>
      <c r="E495" s="215" t="s">
        <v>4542</v>
      </c>
      <c r="F495" s="216" t="s">
        <v>4543</v>
      </c>
      <c r="G495" s="217" t="s">
        <v>384</v>
      </c>
      <c r="H495" s="218">
        <v>0.039</v>
      </c>
      <c r="I495" s="219"/>
      <c r="J495" s="220">
        <f>ROUND(I495*H495,2)</f>
        <v>0</v>
      </c>
      <c r="K495" s="216" t="s">
        <v>581</v>
      </c>
      <c r="L495" s="45"/>
      <c r="M495" s="221" t="s">
        <v>19</v>
      </c>
      <c r="N495" s="222" t="s">
        <v>40</v>
      </c>
      <c r="O495" s="85"/>
      <c r="P495" s="223">
        <f>O495*H495</f>
        <v>0</v>
      </c>
      <c r="Q495" s="223">
        <v>1.0398799999999999</v>
      </c>
      <c r="R495" s="223">
        <f>Q495*H495</f>
        <v>0.040555319999999999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244</v>
      </c>
      <c r="AT495" s="225" t="s">
        <v>240</v>
      </c>
      <c r="AU495" s="225" t="s">
        <v>78</v>
      </c>
      <c r="AY495" s="18" t="s">
        <v>238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76</v>
      </c>
      <c r="BK495" s="226">
        <f>ROUND(I495*H495,2)</f>
        <v>0</v>
      </c>
      <c r="BL495" s="18" t="s">
        <v>244</v>
      </c>
      <c r="BM495" s="225" t="s">
        <v>4544</v>
      </c>
    </row>
    <row r="496" s="2" customFormat="1">
      <c r="A496" s="39"/>
      <c r="B496" s="40"/>
      <c r="C496" s="41"/>
      <c r="D496" s="227" t="s">
        <v>245</v>
      </c>
      <c r="E496" s="41"/>
      <c r="F496" s="228" t="s">
        <v>4545</v>
      </c>
      <c r="G496" s="41"/>
      <c r="H496" s="41"/>
      <c r="I496" s="229"/>
      <c r="J496" s="41"/>
      <c r="K496" s="41"/>
      <c r="L496" s="45"/>
      <c r="M496" s="230"/>
      <c r="N496" s="231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245</v>
      </c>
      <c r="AU496" s="18" t="s">
        <v>78</v>
      </c>
    </row>
    <row r="497" s="13" customFormat="1">
      <c r="A497" s="13"/>
      <c r="B497" s="234"/>
      <c r="C497" s="235"/>
      <c r="D497" s="227" t="s">
        <v>248</v>
      </c>
      <c r="E497" s="236" t="s">
        <v>19</v>
      </c>
      <c r="F497" s="237" t="s">
        <v>321</v>
      </c>
      <c r="G497" s="235"/>
      <c r="H497" s="236" t="s">
        <v>19</v>
      </c>
      <c r="I497" s="238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248</v>
      </c>
      <c r="AU497" s="243" t="s">
        <v>78</v>
      </c>
      <c r="AV497" s="13" t="s">
        <v>76</v>
      </c>
      <c r="AW497" s="13" t="s">
        <v>32</v>
      </c>
      <c r="AX497" s="13" t="s">
        <v>69</v>
      </c>
      <c r="AY497" s="243" t="s">
        <v>238</v>
      </c>
    </row>
    <row r="498" s="13" customFormat="1">
      <c r="A498" s="13"/>
      <c r="B498" s="234"/>
      <c r="C498" s="235"/>
      <c r="D498" s="227" t="s">
        <v>248</v>
      </c>
      <c r="E498" s="236" t="s">
        <v>19</v>
      </c>
      <c r="F498" s="237" t="s">
        <v>4546</v>
      </c>
      <c r="G498" s="235"/>
      <c r="H498" s="236" t="s">
        <v>19</v>
      </c>
      <c r="I498" s="238"/>
      <c r="J498" s="235"/>
      <c r="K498" s="235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248</v>
      </c>
      <c r="AU498" s="243" t="s">
        <v>78</v>
      </c>
      <c r="AV498" s="13" t="s">
        <v>76</v>
      </c>
      <c r="AW498" s="13" t="s">
        <v>32</v>
      </c>
      <c r="AX498" s="13" t="s">
        <v>69</v>
      </c>
      <c r="AY498" s="243" t="s">
        <v>238</v>
      </c>
    </row>
    <row r="499" s="14" customFormat="1">
      <c r="A499" s="14"/>
      <c r="B499" s="244"/>
      <c r="C499" s="245"/>
      <c r="D499" s="227" t="s">
        <v>248</v>
      </c>
      <c r="E499" s="246" t="s">
        <v>19</v>
      </c>
      <c r="F499" s="247" t="s">
        <v>4547</v>
      </c>
      <c r="G499" s="245"/>
      <c r="H499" s="248">
        <v>0.038879999999999998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248</v>
      </c>
      <c r="AU499" s="254" t="s">
        <v>78</v>
      </c>
      <c r="AV499" s="14" t="s">
        <v>78</v>
      </c>
      <c r="AW499" s="14" t="s">
        <v>32</v>
      </c>
      <c r="AX499" s="14" t="s">
        <v>69</v>
      </c>
      <c r="AY499" s="254" t="s">
        <v>238</v>
      </c>
    </row>
    <row r="500" s="15" customFormat="1">
      <c r="A500" s="15"/>
      <c r="B500" s="255"/>
      <c r="C500" s="256"/>
      <c r="D500" s="227" t="s">
        <v>248</v>
      </c>
      <c r="E500" s="257" t="s">
        <v>19</v>
      </c>
      <c r="F500" s="258" t="s">
        <v>253</v>
      </c>
      <c r="G500" s="256"/>
      <c r="H500" s="259">
        <v>0.038879999999999998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5" t="s">
        <v>248</v>
      </c>
      <c r="AU500" s="265" t="s">
        <v>78</v>
      </c>
      <c r="AV500" s="15" t="s">
        <v>244</v>
      </c>
      <c r="AW500" s="15" t="s">
        <v>32</v>
      </c>
      <c r="AX500" s="15" t="s">
        <v>76</v>
      </c>
      <c r="AY500" s="265" t="s">
        <v>238</v>
      </c>
    </row>
    <row r="501" s="2" customFormat="1" ht="24.15" customHeight="1">
      <c r="A501" s="39"/>
      <c r="B501" s="40"/>
      <c r="C501" s="214" t="s">
        <v>447</v>
      </c>
      <c r="D501" s="214" t="s">
        <v>240</v>
      </c>
      <c r="E501" s="215" t="s">
        <v>4548</v>
      </c>
      <c r="F501" s="216" t="s">
        <v>4549</v>
      </c>
      <c r="G501" s="217" t="s">
        <v>308</v>
      </c>
      <c r="H501" s="218">
        <v>1.0129999999999999</v>
      </c>
      <c r="I501" s="219"/>
      <c r="J501" s="220">
        <f>ROUND(I501*H501,2)</f>
        <v>0</v>
      </c>
      <c r="K501" s="216" t="s">
        <v>243</v>
      </c>
      <c r="L501" s="45"/>
      <c r="M501" s="221" t="s">
        <v>19</v>
      </c>
      <c r="N501" s="222" t="s">
        <v>40</v>
      </c>
      <c r="O501" s="85"/>
      <c r="P501" s="223">
        <f>O501*H501</f>
        <v>0</v>
      </c>
      <c r="Q501" s="223">
        <v>2.5428899999999999</v>
      </c>
      <c r="R501" s="223">
        <f>Q501*H501</f>
        <v>2.5759475699999994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244</v>
      </c>
      <c r="AT501" s="225" t="s">
        <v>240</v>
      </c>
      <c r="AU501" s="225" t="s">
        <v>78</v>
      </c>
      <c r="AY501" s="18" t="s">
        <v>238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76</v>
      </c>
      <c r="BK501" s="226">
        <f>ROUND(I501*H501,2)</f>
        <v>0</v>
      </c>
      <c r="BL501" s="18" t="s">
        <v>244</v>
      </c>
      <c r="BM501" s="225" t="s">
        <v>4550</v>
      </c>
    </row>
    <row r="502" s="2" customFormat="1">
      <c r="A502" s="39"/>
      <c r="B502" s="40"/>
      <c r="C502" s="41"/>
      <c r="D502" s="227" t="s">
        <v>245</v>
      </c>
      <c r="E502" s="41"/>
      <c r="F502" s="228" t="s">
        <v>4549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245</v>
      </c>
      <c r="AU502" s="18" t="s">
        <v>78</v>
      </c>
    </row>
    <row r="503" s="2" customFormat="1">
      <c r="A503" s="39"/>
      <c r="B503" s="40"/>
      <c r="C503" s="41"/>
      <c r="D503" s="232" t="s">
        <v>246</v>
      </c>
      <c r="E503" s="41"/>
      <c r="F503" s="233" t="s">
        <v>4551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246</v>
      </c>
      <c r="AU503" s="18" t="s">
        <v>78</v>
      </c>
    </row>
    <row r="504" s="13" customFormat="1">
      <c r="A504" s="13"/>
      <c r="B504" s="234"/>
      <c r="C504" s="235"/>
      <c r="D504" s="227" t="s">
        <v>248</v>
      </c>
      <c r="E504" s="236" t="s">
        <v>19</v>
      </c>
      <c r="F504" s="237" t="s">
        <v>321</v>
      </c>
      <c r="G504" s="235"/>
      <c r="H504" s="236" t="s">
        <v>19</v>
      </c>
      <c r="I504" s="238"/>
      <c r="J504" s="235"/>
      <c r="K504" s="235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248</v>
      </c>
      <c r="AU504" s="243" t="s">
        <v>78</v>
      </c>
      <c r="AV504" s="13" t="s">
        <v>76</v>
      </c>
      <c r="AW504" s="13" t="s">
        <v>32</v>
      </c>
      <c r="AX504" s="13" t="s">
        <v>69</v>
      </c>
      <c r="AY504" s="243" t="s">
        <v>238</v>
      </c>
    </row>
    <row r="505" s="13" customFormat="1">
      <c r="A505" s="13"/>
      <c r="B505" s="234"/>
      <c r="C505" s="235"/>
      <c r="D505" s="227" t="s">
        <v>248</v>
      </c>
      <c r="E505" s="236" t="s">
        <v>19</v>
      </c>
      <c r="F505" s="237" t="s">
        <v>4546</v>
      </c>
      <c r="G505" s="235"/>
      <c r="H505" s="236" t="s">
        <v>19</v>
      </c>
      <c r="I505" s="238"/>
      <c r="J505" s="235"/>
      <c r="K505" s="235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248</v>
      </c>
      <c r="AU505" s="243" t="s">
        <v>78</v>
      </c>
      <c r="AV505" s="13" t="s">
        <v>76</v>
      </c>
      <c r="AW505" s="13" t="s">
        <v>32</v>
      </c>
      <c r="AX505" s="13" t="s">
        <v>69</v>
      </c>
      <c r="AY505" s="243" t="s">
        <v>238</v>
      </c>
    </row>
    <row r="506" s="14" customFormat="1">
      <c r="A506" s="14"/>
      <c r="B506" s="244"/>
      <c r="C506" s="245"/>
      <c r="D506" s="227" t="s">
        <v>248</v>
      </c>
      <c r="E506" s="246" t="s">
        <v>19</v>
      </c>
      <c r="F506" s="247" t="s">
        <v>4552</v>
      </c>
      <c r="G506" s="245"/>
      <c r="H506" s="248">
        <v>1.0125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248</v>
      </c>
      <c r="AU506" s="254" t="s">
        <v>78</v>
      </c>
      <c r="AV506" s="14" t="s">
        <v>78</v>
      </c>
      <c r="AW506" s="14" t="s">
        <v>32</v>
      </c>
      <c r="AX506" s="14" t="s">
        <v>69</v>
      </c>
      <c r="AY506" s="254" t="s">
        <v>238</v>
      </c>
    </row>
    <row r="507" s="15" customFormat="1">
      <c r="A507" s="15"/>
      <c r="B507" s="255"/>
      <c r="C507" s="256"/>
      <c r="D507" s="227" t="s">
        <v>248</v>
      </c>
      <c r="E507" s="257" t="s">
        <v>19</v>
      </c>
      <c r="F507" s="258" t="s">
        <v>253</v>
      </c>
      <c r="G507" s="256"/>
      <c r="H507" s="259">
        <v>1.0125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248</v>
      </c>
      <c r="AU507" s="265" t="s">
        <v>78</v>
      </c>
      <c r="AV507" s="15" t="s">
        <v>244</v>
      </c>
      <c r="AW507" s="15" t="s">
        <v>32</v>
      </c>
      <c r="AX507" s="15" t="s">
        <v>76</v>
      </c>
      <c r="AY507" s="265" t="s">
        <v>238</v>
      </c>
    </row>
    <row r="508" s="2" customFormat="1" ht="24.15" customHeight="1">
      <c r="A508" s="39"/>
      <c r="B508" s="40"/>
      <c r="C508" s="214" t="s">
        <v>658</v>
      </c>
      <c r="D508" s="214" t="s">
        <v>240</v>
      </c>
      <c r="E508" s="215" t="s">
        <v>4553</v>
      </c>
      <c r="F508" s="216" t="s">
        <v>4554</v>
      </c>
      <c r="G508" s="217" t="s">
        <v>112</v>
      </c>
      <c r="H508" s="218">
        <v>4.0499999999999998</v>
      </c>
      <c r="I508" s="219"/>
      <c r="J508" s="220">
        <f>ROUND(I508*H508,2)</f>
        <v>0</v>
      </c>
      <c r="K508" s="216" t="s">
        <v>243</v>
      </c>
      <c r="L508" s="45"/>
      <c r="M508" s="221" t="s">
        <v>19</v>
      </c>
      <c r="N508" s="222" t="s">
        <v>40</v>
      </c>
      <c r="O508" s="85"/>
      <c r="P508" s="223">
        <f>O508*H508</f>
        <v>0</v>
      </c>
      <c r="Q508" s="223">
        <v>0.050750000000000003</v>
      </c>
      <c r="R508" s="223">
        <f>Q508*H508</f>
        <v>0.20553750000000001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244</v>
      </c>
      <c r="AT508" s="225" t="s">
        <v>240</v>
      </c>
      <c r="AU508" s="225" t="s">
        <v>78</v>
      </c>
      <c r="AY508" s="18" t="s">
        <v>238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76</v>
      </c>
      <c r="BK508" s="226">
        <f>ROUND(I508*H508,2)</f>
        <v>0</v>
      </c>
      <c r="BL508" s="18" t="s">
        <v>244</v>
      </c>
      <c r="BM508" s="225" t="s">
        <v>4555</v>
      </c>
    </row>
    <row r="509" s="2" customFormat="1">
      <c r="A509" s="39"/>
      <c r="B509" s="40"/>
      <c r="C509" s="41"/>
      <c r="D509" s="227" t="s">
        <v>245</v>
      </c>
      <c r="E509" s="41"/>
      <c r="F509" s="228" t="s">
        <v>4554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245</v>
      </c>
      <c r="AU509" s="18" t="s">
        <v>78</v>
      </c>
    </row>
    <row r="510" s="2" customFormat="1">
      <c r="A510" s="39"/>
      <c r="B510" s="40"/>
      <c r="C510" s="41"/>
      <c r="D510" s="232" t="s">
        <v>246</v>
      </c>
      <c r="E510" s="41"/>
      <c r="F510" s="233" t="s">
        <v>4556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246</v>
      </c>
      <c r="AU510" s="18" t="s">
        <v>78</v>
      </c>
    </row>
    <row r="511" s="13" customFormat="1">
      <c r="A511" s="13"/>
      <c r="B511" s="234"/>
      <c r="C511" s="235"/>
      <c r="D511" s="227" t="s">
        <v>248</v>
      </c>
      <c r="E511" s="236" t="s">
        <v>19</v>
      </c>
      <c r="F511" s="237" t="s">
        <v>321</v>
      </c>
      <c r="G511" s="235"/>
      <c r="H511" s="236" t="s">
        <v>19</v>
      </c>
      <c r="I511" s="238"/>
      <c r="J511" s="235"/>
      <c r="K511" s="235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248</v>
      </c>
      <c r="AU511" s="243" t="s">
        <v>78</v>
      </c>
      <c r="AV511" s="13" t="s">
        <v>76</v>
      </c>
      <c r="AW511" s="13" t="s">
        <v>32</v>
      </c>
      <c r="AX511" s="13" t="s">
        <v>69</v>
      </c>
      <c r="AY511" s="243" t="s">
        <v>238</v>
      </c>
    </row>
    <row r="512" s="13" customFormat="1">
      <c r="A512" s="13"/>
      <c r="B512" s="234"/>
      <c r="C512" s="235"/>
      <c r="D512" s="227" t="s">
        <v>248</v>
      </c>
      <c r="E512" s="236" t="s">
        <v>19</v>
      </c>
      <c r="F512" s="237" t="s">
        <v>4546</v>
      </c>
      <c r="G512" s="235"/>
      <c r="H512" s="236" t="s">
        <v>19</v>
      </c>
      <c r="I512" s="238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248</v>
      </c>
      <c r="AU512" s="243" t="s">
        <v>78</v>
      </c>
      <c r="AV512" s="13" t="s">
        <v>76</v>
      </c>
      <c r="AW512" s="13" t="s">
        <v>32</v>
      </c>
      <c r="AX512" s="13" t="s">
        <v>69</v>
      </c>
      <c r="AY512" s="243" t="s">
        <v>238</v>
      </c>
    </row>
    <row r="513" s="14" customFormat="1">
      <c r="A513" s="14"/>
      <c r="B513" s="244"/>
      <c r="C513" s="245"/>
      <c r="D513" s="227" t="s">
        <v>248</v>
      </c>
      <c r="E513" s="246" t="s">
        <v>19</v>
      </c>
      <c r="F513" s="247" t="s">
        <v>4557</v>
      </c>
      <c r="G513" s="245"/>
      <c r="H513" s="248">
        <v>4.0499999999999998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248</v>
      </c>
      <c r="AU513" s="254" t="s">
        <v>78</v>
      </c>
      <c r="AV513" s="14" t="s">
        <v>78</v>
      </c>
      <c r="AW513" s="14" t="s">
        <v>32</v>
      </c>
      <c r="AX513" s="14" t="s">
        <v>69</v>
      </c>
      <c r="AY513" s="254" t="s">
        <v>238</v>
      </c>
    </row>
    <row r="514" s="15" customFormat="1">
      <c r="A514" s="15"/>
      <c r="B514" s="255"/>
      <c r="C514" s="256"/>
      <c r="D514" s="227" t="s">
        <v>248</v>
      </c>
      <c r="E514" s="257" t="s">
        <v>19</v>
      </c>
      <c r="F514" s="258" t="s">
        <v>253</v>
      </c>
      <c r="G514" s="256"/>
      <c r="H514" s="259">
        <v>4.0499999999999998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5" t="s">
        <v>248</v>
      </c>
      <c r="AU514" s="265" t="s">
        <v>78</v>
      </c>
      <c r="AV514" s="15" t="s">
        <v>244</v>
      </c>
      <c r="AW514" s="15" t="s">
        <v>32</v>
      </c>
      <c r="AX514" s="15" t="s">
        <v>76</v>
      </c>
      <c r="AY514" s="265" t="s">
        <v>238</v>
      </c>
    </row>
    <row r="515" s="12" customFormat="1" ht="22.8" customHeight="1">
      <c r="A515" s="12"/>
      <c r="B515" s="198"/>
      <c r="C515" s="199"/>
      <c r="D515" s="200" t="s">
        <v>68</v>
      </c>
      <c r="E515" s="212" t="s">
        <v>109</v>
      </c>
      <c r="F515" s="212" t="s">
        <v>521</v>
      </c>
      <c r="G515" s="199"/>
      <c r="H515" s="199"/>
      <c r="I515" s="202"/>
      <c r="J515" s="213">
        <f>BK515</f>
        <v>0</v>
      </c>
      <c r="K515" s="199"/>
      <c r="L515" s="204"/>
      <c r="M515" s="205"/>
      <c r="N515" s="206"/>
      <c r="O515" s="206"/>
      <c r="P515" s="207">
        <f>SUM(P516:P577)</f>
        <v>0</v>
      </c>
      <c r="Q515" s="206"/>
      <c r="R515" s="207">
        <f>SUM(R516:R577)</f>
        <v>29.301670726599998</v>
      </c>
      <c r="S515" s="206"/>
      <c r="T515" s="208">
        <f>SUM(T516:T577)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9" t="s">
        <v>76</v>
      </c>
      <c r="AT515" s="210" t="s">
        <v>68</v>
      </c>
      <c r="AU515" s="210" t="s">
        <v>76</v>
      </c>
      <c r="AY515" s="209" t="s">
        <v>238</v>
      </c>
      <c r="BK515" s="211">
        <f>SUM(BK516:BK577)</f>
        <v>0</v>
      </c>
    </row>
    <row r="516" s="2" customFormat="1" ht="33" customHeight="1">
      <c r="A516" s="39"/>
      <c r="B516" s="40"/>
      <c r="C516" s="214" t="s">
        <v>453</v>
      </c>
      <c r="D516" s="214" t="s">
        <v>240</v>
      </c>
      <c r="E516" s="215" t="s">
        <v>4558</v>
      </c>
      <c r="F516" s="216" t="s">
        <v>4559</v>
      </c>
      <c r="G516" s="217" t="s">
        <v>112</v>
      </c>
      <c r="H516" s="218">
        <v>39.049999999999997</v>
      </c>
      <c r="I516" s="219"/>
      <c r="J516" s="220">
        <f>ROUND(I516*H516,2)</f>
        <v>0</v>
      </c>
      <c r="K516" s="216" t="s">
        <v>243</v>
      </c>
      <c r="L516" s="45"/>
      <c r="M516" s="221" t="s">
        <v>19</v>
      </c>
      <c r="N516" s="222" t="s">
        <v>40</v>
      </c>
      <c r="O516" s="85"/>
      <c r="P516" s="223">
        <f>O516*H516</f>
        <v>0</v>
      </c>
      <c r="Q516" s="223">
        <v>0.68271574000000002</v>
      </c>
      <c r="R516" s="223">
        <f>Q516*H516</f>
        <v>26.660049646999997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244</v>
      </c>
      <c r="AT516" s="225" t="s">
        <v>240</v>
      </c>
      <c r="AU516" s="225" t="s">
        <v>78</v>
      </c>
      <c r="AY516" s="18" t="s">
        <v>238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76</v>
      </c>
      <c r="BK516" s="226">
        <f>ROUND(I516*H516,2)</f>
        <v>0</v>
      </c>
      <c r="BL516" s="18" t="s">
        <v>244</v>
      </c>
      <c r="BM516" s="225" t="s">
        <v>668</v>
      </c>
    </row>
    <row r="517" s="2" customFormat="1">
      <c r="A517" s="39"/>
      <c r="B517" s="40"/>
      <c r="C517" s="41"/>
      <c r="D517" s="227" t="s">
        <v>245</v>
      </c>
      <c r="E517" s="41"/>
      <c r="F517" s="228" t="s">
        <v>4559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245</v>
      </c>
      <c r="AU517" s="18" t="s">
        <v>78</v>
      </c>
    </row>
    <row r="518" s="2" customFormat="1">
      <c r="A518" s="39"/>
      <c r="B518" s="40"/>
      <c r="C518" s="41"/>
      <c r="D518" s="232" t="s">
        <v>246</v>
      </c>
      <c r="E518" s="41"/>
      <c r="F518" s="233" t="s">
        <v>4560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246</v>
      </c>
      <c r="AU518" s="18" t="s">
        <v>78</v>
      </c>
    </row>
    <row r="519" s="13" customFormat="1">
      <c r="A519" s="13"/>
      <c r="B519" s="234"/>
      <c r="C519" s="235"/>
      <c r="D519" s="227" t="s">
        <v>248</v>
      </c>
      <c r="E519" s="236" t="s">
        <v>19</v>
      </c>
      <c r="F519" s="237" t="s">
        <v>4334</v>
      </c>
      <c r="G519" s="235"/>
      <c r="H519" s="236" t="s">
        <v>19</v>
      </c>
      <c r="I519" s="238"/>
      <c r="J519" s="235"/>
      <c r="K519" s="235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248</v>
      </c>
      <c r="AU519" s="243" t="s">
        <v>78</v>
      </c>
      <c r="AV519" s="13" t="s">
        <v>76</v>
      </c>
      <c r="AW519" s="13" t="s">
        <v>32</v>
      </c>
      <c r="AX519" s="13" t="s">
        <v>69</v>
      </c>
      <c r="AY519" s="243" t="s">
        <v>238</v>
      </c>
    </row>
    <row r="520" s="13" customFormat="1">
      <c r="A520" s="13"/>
      <c r="B520" s="234"/>
      <c r="C520" s="235"/>
      <c r="D520" s="227" t="s">
        <v>248</v>
      </c>
      <c r="E520" s="236" t="s">
        <v>19</v>
      </c>
      <c r="F520" s="237" t="s">
        <v>4518</v>
      </c>
      <c r="G520" s="235"/>
      <c r="H520" s="236" t="s">
        <v>19</v>
      </c>
      <c r="I520" s="238"/>
      <c r="J520" s="235"/>
      <c r="K520" s="235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248</v>
      </c>
      <c r="AU520" s="243" t="s">
        <v>78</v>
      </c>
      <c r="AV520" s="13" t="s">
        <v>76</v>
      </c>
      <c r="AW520" s="13" t="s">
        <v>32</v>
      </c>
      <c r="AX520" s="13" t="s">
        <v>69</v>
      </c>
      <c r="AY520" s="243" t="s">
        <v>238</v>
      </c>
    </row>
    <row r="521" s="14" customFormat="1">
      <c r="A521" s="14"/>
      <c r="B521" s="244"/>
      <c r="C521" s="245"/>
      <c r="D521" s="227" t="s">
        <v>248</v>
      </c>
      <c r="E521" s="246" t="s">
        <v>19</v>
      </c>
      <c r="F521" s="247" t="s">
        <v>4561</v>
      </c>
      <c r="G521" s="245"/>
      <c r="H521" s="248">
        <v>0.81850000000000001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248</v>
      </c>
      <c r="AU521" s="254" t="s">
        <v>78</v>
      </c>
      <c r="AV521" s="14" t="s">
        <v>78</v>
      </c>
      <c r="AW521" s="14" t="s">
        <v>32</v>
      </c>
      <c r="AX521" s="14" t="s">
        <v>69</v>
      </c>
      <c r="AY521" s="254" t="s">
        <v>238</v>
      </c>
    </row>
    <row r="522" s="14" customFormat="1">
      <c r="A522" s="14"/>
      <c r="B522" s="244"/>
      <c r="C522" s="245"/>
      <c r="D522" s="227" t="s">
        <v>248</v>
      </c>
      <c r="E522" s="246" t="s">
        <v>19</v>
      </c>
      <c r="F522" s="247" t="s">
        <v>4562</v>
      </c>
      <c r="G522" s="245"/>
      <c r="H522" s="248">
        <v>1.5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248</v>
      </c>
      <c r="AU522" s="254" t="s">
        <v>78</v>
      </c>
      <c r="AV522" s="14" t="s">
        <v>78</v>
      </c>
      <c r="AW522" s="14" t="s">
        <v>32</v>
      </c>
      <c r="AX522" s="14" t="s">
        <v>69</v>
      </c>
      <c r="AY522" s="254" t="s">
        <v>238</v>
      </c>
    </row>
    <row r="523" s="14" customFormat="1">
      <c r="A523" s="14"/>
      <c r="B523" s="244"/>
      <c r="C523" s="245"/>
      <c r="D523" s="227" t="s">
        <v>248</v>
      </c>
      <c r="E523" s="246" t="s">
        <v>19</v>
      </c>
      <c r="F523" s="247" t="s">
        <v>4563</v>
      </c>
      <c r="G523" s="245"/>
      <c r="H523" s="248">
        <v>3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248</v>
      </c>
      <c r="AU523" s="254" t="s">
        <v>78</v>
      </c>
      <c r="AV523" s="14" t="s">
        <v>78</v>
      </c>
      <c r="AW523" s="14" t="s">
        <v>32</v>
      </c>
      <c r="AX523" s="14" t="s">
        <v>69</v>
      </c>
      <c r="AY523" s="254" t="s">
        <v>238</v>
      </c>
    </row>
    <row r="524" s="14" customFormat="1">
      <c r="A524" s="14"/>
      <c r="B524" s="244"/>
      <c r="C524" s="245"/>
      <c r="D524" s="227" t="s">
        <v>248</v>
      </c>
      <c r="E524" s="246" t="s">
        <v>19</v>
      </c>
      <c r="F524" s="247" t="s">
        <v>4564</v>
      </c>
      <c r="G524" s="245"/>
      <c r="H524" s="248">
        <v>16.13625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248</v>
      </c>
      <c r="AU524" s="254" t="s">
        <v>78</v>
      </c>
      <c r="AV524" s="14" t="s">
        <v>78</v>
      </c>
      <c r="AW524" s="14" t="s">
        <v>32</v>
      </c>
      <c r="AX524" s="14" t="s">
        <v>69</v>
      </c>
      <c r="AY524" s="254" t="s">
        <v>238</v>
      </c>
    </row>
    <row r="525" s="14" customFormat="1">
      <c r="A525" s="14"/>
      <c r="B525" s="244"/>
      <c r="C525" s="245"/>
      <c r="D525" s="227" t="s">
        <v>248</v>
      </c>
      <c r="E525" s="246" t="s">
        <v>19</v>
      </c>
      <c r="F525" s="247" t="s">
        <v>4565</v>
      </c>
      <c r="G525" s="245"/>
      <c r="H525" s="248">
        <v>17.594999999999999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248</v>
      </c>
      <c r="AU525" s="254" t="s">
        <v>78</v>
      </c>
      <c r="AV525" s="14" t="s">
        <v>78</v>
      </c>
      <c r="AW525" s="14" t="s">
        <v>32</v>
      </c>
      <c r="AX525" s="14" t="s">
        <v>69</v>
      </c>
      <c r="AY525" s="254" t="s">
        <v>238</v>
      </c>
    </row>
    <row r="526" s="15" customFormat="1">
      <c r="A526" s="15"/>
      <c r="B526" s="255"/>
      <c r="C526" s="256"/>
      <c r="D526" s="227" t="s">
        <v>248</v>
      </c>
      <c r="E526" s="257" t="s">
        <v>19</v>
      </c>
      <c r="F526" s="258" t="s">
        <v>253</v>
      </c>
      <c r="G526" s="256"/>
      <c r="H526" s="259">
        <v>39.049750000000003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248</v>
      </c>
      <c r="AU526" s="265" t="s">
        <v>78</v>
      </c>
      <c r="AV526" s="15" t="s">
        <v>244</v>
      </c>
      <c r="AW526" s="15" t="s">
        <v>32</v>
      </c>
      <c r="AX526" s="15" t="s">
        <v>76</v>
      </c>
      <c r="AY526" s="265" t="s">
        <v>238</v>
      </c>
    </row>
    <row r="527" s="2" customFormat="1" ht="16.5" customHeight="1">
      <c r="A527" s="39"/>
      <c r="B527" s="40"/>
      <c r="C527" s="214" t="s">
        <v>677</v>
      </c>
      <c r="D527" s="214" t="s">
        <v>240</v>
      </c>
      <c r="E527" s="215" t="s">
        <v>4566</v>
      </c>
      <c r="F527" s="216" t="s">
        <v>4567</v>
      </c>
      <c r="G527" s="217" t="s">
        <v>384</v>
      </c>
      <c r="H527" s="218">
        <v>0.222</v>
      </c>
      <c r="I527" s="219"/>
      <c r="J527" s="220">
        <f>ROUND(I527*H527,2)</f>
        <v>0</v>
      </c>
      <c r="K527" s="216" t="s">
        <v>243</v>
      </c>
      <c r="L527" s="45"/>
      <c r="M527" s="221" t="s">
        <v>19</v>
      </c>
      <c r="N527" s="222" t="s">
        <v>40</v>
      </c>
      <c r="O527" s="85"/>
      <c r="P527" s="223">
        <f>O527*H527</f>
        <v>0</v>
      </c>
      <c r="Q527" s="223">
        <v>1.0492218</v>
      </c>
      <c r="R527" s="223">
        <f>Q527*H527</f>
        <v>0.2329272396</v>
      </c>
      <c r="S527" s="223">
        <v>0</v>
      </c>
      <c r="T527" s="224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5" t="s">
        <v>244</v>
      </c>
      <c r="AT527" s="225" t="s">
        <v>240</v>
      </c>
      <c r="AU527" s="225" t="s">
        <v>78</v>
      </c>
      <c r="AY527" s="18" t="s">
        <v>238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8" t="s">
        <v>76</v>
      </c>
      <c r="BK527" s="226">
        <f>ROUND(I527*H527,2)</f>
        <v>0</v>
      </c>
      <c r="BL527" s="18" t="s">
        <v>244</v>
      </c>
      <c r="BM527" s="225" t="s">
        <v>680</v>
      </c>
    </row>
    <row r="528" s="2" customFormat="1">
      <c r="A528" s="39"/>
      <c r="B528" s="40"/>
      <c r="C528" s="41"/>
      <c r="D528" s="227" t="s">
        <v>245</v>
      </c>
      <c r="E528" s="41"/>
      <c r="F528" s="228" t="s">
        <v>4567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245</v>
      </c>
      <c r="AU528" s="18" t="s">
        <v>78</v>
      </c>
    </row>
    <row r="529" s="2" customFormat="1">
      <c r="A529" s="39"/>
      <c r="B529" s="40"/>
      <c r="C529" s="41"/>
      <c r="D529" s="232" t="s">
        <v>246</v>
      </c>
      <c r="E529" s="41"/>
      <c r="F529" s="233" t="s">
        <v>4568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246</v>
      </c>
      <c r="AU529" s="18" t="s">
        <v>78</v>
      </c>
    </row>
    <row r="530" s="13" customFormat="1">
      <c r="A530" s="13"/>
      <c r="B530" s="234"/>
      <c r="C530" s="235"/>
      <c r="D530" s="227" t="s">
        <v>248</v>
      </c>
      <c r="E530" s="236" t="s">
        <v>19</v>
      </c>
      <c r="F530" s="237" t="s">
        <v>4334</v>
      </c>
      <c r="G530" s="235"/>
      <c r="H530" s="236" t="s">
        <v>19</v>
      </c>
      <c r="I530" s="238"/>
      <c r="J530" s="235"/>
      <c r="K530" s="235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248</v>
      </c>
      <c r="AU530" s="243" t="s">
        <v>78</v>
      </c>
      <c r="AV530" s="13" t="s">
        <v>76</v>
      </c>
      <c r="AW530" s="13" t="s">
        <v>32</v>
      </c>
      <c r="AX530" s="13" t="s">
        <v>69</v>
      </c>
      <c r="AY530" s="243" t="s">
        <v>238</v>
      </c>
    </row>
    <row r="531" s="13" customFormat="1">
      <c r="A531" s="13"/>
      <c r="B531" s="234"/>
      <c r="C531" s="235"/>
      <c r="D531" s="227" t="s">
        <v>248</v>
      </c>
      <c r="E531" s="236" t="s">
        <v>19</v>
      </c>
      <c r="F531" s="237" t="s">
        <v>4569</v>
      </c>
      <c r="G531" s="235"/>
      <c r="H531" s="236" t="s">
        <v>19</v>
      </c>
      <c r="I531" s="238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248</v>
      </c>
      <c r="AU531" s="243" t="s">
        <v>78</v>
      </c>
      <c r="AV531" s="13" t="s">
        <v>76</v>
      </c>
      <c r="AW531" s="13" t="s">
        <v>32</v>
      </c>
      <c r="AX531" s="13" t="s">
        <v>69</v>
      </c>
      <c r="AY531" s="243" t="s">
        <v>238</v>
      </c>
    </row>
    <row r="532" s="14" customFormat="1">
      <c r="A532" s="14"/>
      <c r="B532" s="244"/>
      <c r="C532" s="245"/>
      <c r="D532" s="227" t="s">
        <v>248</v>
      </c>
      <c r="E532" s="246" t="s">
        <v>19</v>
      </c>
      <c r="F532" s="247" t="s">
        <v>4570</v>
      </c>
      <c r="G532" s="245"/>
      <c r="H532" s="248">
        <v>0.0040401159999999998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248</v>
      </c>
      <c r="AU532" s="254" t="s">
        <v>78</v>
      </c>
      <c r="AV532" s="14" t="s">
        <v>78</v>
      </c>
      <c r="AW532" s="14" t="s">
        <v>32</v>
      </c>
      <c r="AX532" s="14" t="s">
        <v>69</v>
      </c>
      <c r="AY532" s="254" t="s">
        <v>238</v>
      </c>
    </row>
    <row r="533" s="14" customFormat="1">
      <c r="A533" s="14"/>
      <c r="B533" s="244"/>
      <c r="C533" s="245"/>
      <c r="D533" s="227" t="s">
        <v>248</v>
      </c>
      <c r="E533" s="246" t="s">
        <v>19</v>
      </c>
      <c r="F533" s="247" t="s">
        <v>4571</v>
      </c>
      <c r="G533" s="245"/>
      <c r="H533" s="248">
        <v>0.007404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248</v>
      </c>
      <c r="AU533" s="254" t="s">
        <v>78</v>
      </c>
      <c r="AV533" s="14" t="s">
        <v>78</v>
      </c>
      <c r="AW533" s="14" t="s">
        <v>32</v>
      </c>
      <c r="AX533" s="14" t="s">
        <v>69</v>
      </c>
      <c r="AY533" s="254" t="s">
        <v>238</v>
      </c>
    </row>
    <row r="534" s="14" customFormat="1">
      <c r="A534" s="14"/>
      <c r="B534" s="244"/>
      <c r="C534" s="245"/>
      <c r="D534" s="227" t="s">
        <v>248</v>
      </c>
      <c r="E534" s="246" t="s">
        <v>19</v>
      </c>
      <c r="F534" s="247" t="s">
        <v>4572</v>
      </c>
      <c r="G534" s="245"/>
      <c r="H534" s="248">
        <v>0.014808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248</v>
      </c>
      <c r="AU534" s="254" t="s">
        <v>78</v>
      </c>
      <c r="AV534" s="14" t="s">
        <v>78</v>
      </c>
      <c r="AW534" s="14" t="s">
        <v>32</v>
      </c>
      <c r="AX534" s="14" t="s">
        <v>69</v>
      </c>
      <c r="AY534" s="254" t="s">
        <v>238</v>
      </c>
    </row>
    <row r="535" s="14" customFormat="1">
      <c r="A535" s="14"/>
      <c r="B535" s="244"/>
      <c r="C535" s="245"/>
      <c r="D535" s="227" t="s">
        <v>248</v>
      </c>
      <c r="E535" s="246" t="s">
        <v>19</v>
      </c>
      <c r="F535" s="247" t="s">
        <v>4573</v>
      </c>
      <c r="G535" s="245"/>
      <c r="H535" s="248">
        <v>0.079648529999999995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248</v>
      </c>
      <c r="AU535" s="254" t="s">
        <v>78</v>
      </c>
      <c r="AV535" s="14" t="s">
        <v>78</v>
      </c>
      <c r="AW535" s="14" t="s">
        <v>32</v>
      </c>
      <c r="AX535" s="14" t="s">
        <v>69</v>
      </c>
      <c r="AY535" s="254" t="s">
        <v>238</v>
      </c>
    </row>
    <row r="536" s="14" customFormat="1">
      <c r="A536" s="14"/>
      <c r="B536" s="244"/>
      <c r="C536" s="245"/>
      <c r="D536" s="227" t="s">
        <v>248</v>
      </c>
      <c r="E536" s="246" t="s">
        <v>19</v>
      </c>
      <c r="F536" s="247" t="s">
        <v>4574</v>
      </c>
      <c r="G536" s="245"/>
      <c r="H536" s="248">
        <v>0.086848919999999996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248</v>
      </c>
      <c r="AU536" s="254" t="s">
        <v>78</v>
      </c>
      <c r="AV536" s="14" t="s">
        <v>78</v>
      </c>
      <c r="AW536" s="14" t="s">
        <v>32</v>
      </c>
      <c r="AX536" s="14" t="s">
        <v>69</v>
      </c>
      <c r="AY536" s="254" t="s">
        <v>238</v>
      </c>
    </row>
    <row r="537" s="14" customFormat="1">
      <c r="A537" s="14"/>
      <c r="B537" s="244"/>
      <c r="C537" s="245"/>
      <c r="D537" s="227" t="s">
        <v>248</v>
      </c>
      <c r="E537" s="246" t="s">
        <v>19</v>
      </c>
      <c r="F537" s="247" t="s">
        <v>4575</v>
      </c>
      <c r="G537" s="245"/>
      <c r="H537" s="248">
        <v>0.02895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248</v>
      </c>
      <c r="AU537" s="254" t="s">
        <v>78</v>
      </c>
      <c r="AV537" s="14" t="s">
        <v>78</v>
      </c>
      <c r="AW537" s="14" t="s">
        <v>32</v>
      </c>
      <c r="AX537" s="14" t="s">
        <v>69</v>
      </c>
      <c r="AY537" s="254" t="s">
        <v>238</v>
      </c>
    </row>
    <row r="538" s="15" customFormat="1">
      <c r="A538" s="15"/>
      <c r="B538" s="255"/>
      <c r="C538" s="256"/>
      <c r="D538" s="227" t="s">
        <v>248</v>
      </c>
      <c r="E538" s="257" t="s">
        <v>19</v>
      </c>
      <c r="F538" s="258" t="s">
        <v>253</v>
      </c>
      <c r="G538" s="256"/>
      <c r="H538" s="259">
        <v>0.22169956599999999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5" t="s">
        <v>248</v>
      </c>
      <c r="AU538" s="265" t="s">
        <v>78</v>
      </c>
      <c r="AV538" s="15" t="s">
        <v>244</v>
      </c>
      <c r="AW538" s="15" t="s">
        <v>32</v>
      </c>
      <c r="AX538" s="15" t="s">
        <v>76</v>
      </c>
      <c r="AY538" s="265" t="s">
        <v>238</v>
      </c>
    </row>
    <row r="539" s="2" customFormat="1" ht="24.15" customHeight="1">
      <c r="A539" s="39"/>
      <c r="B539" s="40"/>
      <c r="C539" s="214" t="s">
        <v>462</v>
      </c>
      <c r="D539" s="214" t="s">
        <v>240</v>
      </c>
      <c r="E539" s="215" t="s">
        <v>4576</v>
      </c>
      <c r="F539" s="216" t="s">
        <v>4577</v>
      </c>
      <c r="G539" s="217" t="s">
        <v>107</v>
      </c>
      <c r="H539" s="218">
        <v>12</v>
      </c>
      <c r="I539" s="219"/>
      <c r="J539" s="220">
        <f>ROUND(I539*H539,2)</f>
        <v>0</v>
      </c>
      <c r="K539" s="216" t="s">
        <v>243</v>
      </c>
      <c r="L539" s="45"/>
      <c r="M539" s="221" t="s">
        <v>19</v>
      </c>
      <c r="N539" s="222" t="s">
        <v>40</v>
      </c>
      <c r="O539" s="85"/>
      <c r="P539" s="223">
        <f>O539*H539</f>
        <v>0</v>
      </c>
      <c r="Q539" s="223">
        <v>0.00020100000000000001</v>
      </c>
      <c r="R539" s="223">
        <f>Q539*H539</f>
        <v>0.0024120000000000001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244</v>
      </c>
      <c r="AT539" s="225" t="s">
        <v>240</v>
      </c>
      <c r="AU539" s="225" t="s">
        <v>78</v>
      </c>
      <c r="AY539" s="18" t="s">
        <v>238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76</v>
      </c>
      <c r="BK539" s="226">
        <f>ROUND(I539*H539,2)</f>
        <v>0</v>
      </c>
      <c r="BL539" s="18" t="s">
        <v>244</v>
      </c>
      <c r="BM539" s="225" t="s">
        <v>684</v>
      </c>
    </row>
    <row r="540" s="2" customFormat="1">
      <c r="A540" s="39"/>
      <c r="B540" s="40"/>
      <c r="C540" s="41"/>
      <c r="D540" s="227" t="s">
        <v>245</v>
      </c>
      <c r="E540" s="41"/>
      <c r="F540" s="228" t="s">
        <v>4577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245</v>
      </c>
      <c r="AU540" s="18" t="s">
        <v>78</v>
      </c>
    </row>
    <row r="541" s="2" customFormat="1">
      <c r="A541" s="39"/>
      <c r="B541" s="40"/>
      <c r="C541" s="41"/>
      <c r="D541" s="232" t="s">
        <v>246</v>
      </c>
      <c r="E541" s="41"/>
      <c r="F541" s="233" t="s">
        <v>4578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246</v>
      </c>
      <c r="AU541" s="18" t="s">
        <v>78</v>
      </c>
    </row>
    <row r="542" s="13" customFormat="1">
      <c r="A542" s="13"/>
      <c r="B542" s="234"/>
      <c r="C542" s="235"/>
      <c r="D542" s="227" t="s">
        <v>248</v>
      </c>
      <c r="E542" s="236" t="s">
        <v>19</v>
      </c>
      <c r="F542" s="237" t="s">
        <v>4334</v>
      </c>
      <c r="G542" s="235"/>
      <c r="H542" s="236" t="s">
        <v>19</v>
      </c>
      <c r="I542" s="238"/>
      <c r="J542" s="235"/>
      <c r="K542" s="235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248</v>
      </c>
      <c r="AU542" s="243" t="s">
        <v>78</v>
      </c>
      <c r="AV542" s="13" t="s">
        <v>76</v>
      </c>
      <c r="AW542" s="13" t="s">
        <v>32</v>
      </c>
      <c r="AX542" s="13" t="s">
        <v>69</v>
      </c>
      <c r="AY542" s="243" t="s">
        <v>238</v>
      </c>
    </row>
    <row r="543" s="13" customFormat="1">
      <c r="A543" s="13"/>
      <c r="B543" s="234"/>
      <c r="C543" s="235"/>
      <c r="D543" s="227" t="s">
        <v>248</v>
      </c>
      <c r="E543" s="236" t="s">
        <v>19</v>
      </c>
      <c r="F543" s="237" t="s">
        <v>4579</v>
      </c>
      <c r="G543" s="235"/>
      <c r="H543" s="236" t="s">
        <v>19</v>
      </c>
      <c r="I543" s="238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248</v>
      </c>
      <c r="AU543" s="243" t="s">
        <v>78</v>
      </c>
      <c r="AV543" s="13" t="s">
        <v>76</v>
      </c>
      <c r="AW543" s="13" t="s">
        <v>32</v>
      </c>
      <c r="AX543" s="13" t="s">
        <v>69</v>
      </c>
      <c r="AY543" s="243" t="s">
        <v>238</v>
      </c>
    </row>
    <row r="544" s="14" customFormat="1">
      <c r="A544" s="14"/>
      <c r="B544" s="244"/>
      <c r="C544" s="245"/>
      <c r="D544" s="227" t="s">
        <v>248</v>
      </c>
      <c r="E544" s="246" t="s">
        <v>19</v>
      </c>
      <c r="F544" s="247" t="s">
        <v>4580</v>
      </c>
      <c r="G544" s="245"/>
      <c r="H544" s="248">
        <v>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248</v>
      </c>
      <c r="AU544" s="254" t="s">
        <v>78</v>
      </c>
      <c r="AV544" s="14" t="s">
        <v>78</v>
      </c>
      <c r="AW544" s="14" t="s">
        <v>32</v>
      </c>
      <c r="AX544" s="14" t="s">
        <v>69</v>
      </c>
      <c r="AY544" s="254" t="s">
        <v>238</v>
      </c>
    </row>
    <row r="545" s="15" customFormat="1">
      <c r="A545" s="15"/>
      <c r="B545" s="255"/>
      <c r="C545" s="256"/>
      <c r="D545" s="227" t="s">
        <v>248</v>
      </c>
      <c r="E545" s="257" t="s">
        <v>19</v>
      </c>
      <c r="F545" s="258" t="s">
        <v>253</v>
      </c>
      <c r="G545" s="256"/>
      <c r="H545" s="259">
        <v>12</v>
      </c>
      <c r="I545" s="260"/>
      <c r="J545" s="256"/>
      <c r="K545" s="256"/>
      <c r="L545" s="261"/>
      <c r="M545" s="262"/>
      <c r="N545" s="263"/>
      <c r="O545" s="263"/>
      <c r="P545" s="263"/>
      <c r="Q545" s="263"/>
      <c r="R545" s="263"/>
      <c r="S545" s="263"/>
      <c r="T545" s="26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248</v>
      </c>
      <c r="AU545" s="265" t="s">
        <v>78</v>
      </c>
      <c r="AV545" s="15" t="s">
        <v>244</v>
      </c>
      <c r="AW545" s="15" t="s">
        <v>32</v>
      </c>
      <c r="AX545" s="15" t="s">
        <v>76</v>
      </c>
      <c r="AY545" s="265" t="s">
        <v>238</v>
      </c>
    </row>
    <row r="546" s="2" customFormat="1" ht="16.5" customHeight="1">
      <c r="A546" s="39"/>
      <c r="B546" s="40"/>
      <c r="C546" s="277" t="s">
        <v>686</v>
      </c>
      <c r="D546" s="277" t="s">
        <v>425</v>
      </c>
      <c r="E546" s="278" t="s">
        <v>4581</v>
      </c>
      <c r="F546" s="279" t="s">
        <v>4582</v>
      </c>
      <c r="G546" s="280" t="s">
        <v>112</v>
      </c>
      <c r="H546" s="281">
        <v>19.800000000000001</v>
      </c>
      <c r="I546" s="282"/>
      <c r="J546" s="283">
        <f>ROUND(I546*H546,2)</f>
        <v>0</v>
      </c>
      <c r="K546" s="279" t="s">
        <v>243</v>
      </c>
      <c r="L546" s="284"/>
      <c r="M546" s="285" t="s">
        <v>19</v>
      </c>
      <c r="N546" s="286" t="s">
        <v>40</v>
      </c>
      <c r="O546" s="85"/>
      <c r="P546" s="223">
        <f>O546*H546</f>
        <v>0</v>
      </c>
      <c r="Q546" s="223">
        <v>0.00975</v>
      </c>
      <c r="R546" s="223">
        <f>Q546*H546</f>
        <v>0.19305</v>
      </c>
      <c r="S546" s="223">
        <v>0</v>
      </c>
      <c r="T546" s="224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5" t="s">
        <v>267</v>
      </c>
      <c r="AT546" s="225" t="s">
        <v>425</v>
      </c>
      <c r="AU546" s="225" t="s">
        <v>78</v>
      </c>
      <c r="AY546" s="18" t="s">
        <v>238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8" t="s">
        <v>76</v>
      </c>
      <c r="BK546" s="226">
        <f>ROUND(I546*H546,2)</f>
        <v>0</v>
      </c>
      <c r="BL546" s="18" t="s">
        <v>244</v>
      </c>
      <c r="BM546" s="225" t="s">
        <v>689</v>
      </c>
    </row>
    <row r="547" s="2" customFormat="1">
      <c r="A547" s="39"/>
      <c r="B547" s="40"/>
      <c r="C547" s="41"/>
      <c r="D547" s="227" t="s">
        <v>245</v>
      </c>
      <c r="E547" s="41"/>
      <c r="F547" s="228" t="s">
        <v>4582</v>
      </c>
      <c r="G547" s="41"/>
      <c r="H547" s="41"/>
      <c r="I547" s="229"/>
      <c r="J547" s="41"/>
      <c r="K547" s="41"/>
      <c r="L547" s="45"/>
      <c r="M547" s="230"/>
      <c r="N547" s="231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245</v>
      </c>
      <c r="AU547" s="18" t="s">
        <v>78</v>
      </c>
    </row>
    <row r="548" s="2" customFormat="1" ht="24.15" customHeight="1">
      <c r="A548" s="39"/>
      <c r="B548" s="40"/>
      <c r="C548" s="214" t="s">
        <v>467</v>
      </c>
      <c r="D548" s="214" t="s">
        <v>240</v>
      </c>
      <c r="E548" s="215" t="s">
        <v>4583</v>
      </c>
      <c r="F548" s="216" t="s">
        <v>4584</v>
      </c>
      <c r="G548" s="217" t="s">
        <v>281</v>
      </c>
      <c r="H548" s="218">
        <v>1</v>
      </c>
      <c r="I548" s="219"/>
      <c r="J548" s="220">
        <f>ROUND(I548*H548,2)</f>
        <v>0</v>
      </c>
      <c r="K548" s="216" t="s">
        <v>243</v>
      </c>
      <c r="L548" s="45"/>
      <c r="M548" s="221" t="s">
        <v>19</v>
      </c>
      <c r="N548" s="222" t="s">
        <v>40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244</v>
      </c>
      <c r="AT548" s="225" t="s">
        <v>240</v>
      </c>
      <c r="AU548" s="225" t="s">
        <v>78</v>
      </c>
      <c r="AY548" s="18" t="s">
        <v>238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76</v>
      </c>
      <c r="BK548" s="226">
        <f>ROUND(I548*H548,2)</f>
        <v>0</v>
      </c>
      <c r="BL548" s="18" t="s">
        <v>244</v>
      </c>
      <c r="BM548" s="225" t="s">
        <v>698</v>
      </c>
    </row>
    <row r="549" s="2" customFormat="1">
      <c r="A549" s="39"/>
      <c r="B549" s="40"/>
      <c r="C549" s="41"/>
      <c r="D549" s="227" t="s">
        <v>245</v>
      </c>
      <c r="E549" s="41"/>
      <c r="F549" s="228" t="s">
        <v>4584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245</v>
      </c>
      <c r="AU549" s="18" t="s">
        <v>78</v>
      </c>
    </row>
    <row r="550" s="2" customFormat="1">
      <c r="A550" s="39"/>
      <c r="B550" s="40"/>
      <c r="C550" s="41"/>
      <c r="D550" s="232" t="s">
        <v>246</v>
      </c>
      <c r="E550" s="41"/>
      <c r="F550" s="233" t="s">
        <v>4585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246</v>
      </c>
      <c r="AU550" s="18" t="s">
        <v>78</v>
      </c>
    </row>
    <row r="551" s="13" customFormat="1">
      <c r="A551" s="13"/>
      <c r="B551" s="234"/>
      <c r="C551" s="235"/>
      <c r="D551" s="227" t="s">
        <v>248</v>
      </c>
      <c r="E551" s="236" t="s">
        <v>19</v>
      </c>
      <c r="F551" s="237" t="s">
        <v>4334</v>
      </c>
      <c r="G551" s="235"/>
      <c r="H551" s="236" t="s">
        <v>19</v>
      </c>
      <c r="I551" s="238"/>
      <c r="J551" s="235"/>
      <c r="K551" s="235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248</v>
      </c>
      <c r="AU551" s="243" t="s">
        <v>78</v>
      </c>
      <c r="AV551" s="13" t="s">
        <v>76</v>
      </c>
      <c r="AW551" s="13" t="s">
        <v>32</v>
      </c>
      <c r="AX551" s="13" t="s">
        <v>69</v>
      </c>
      <c r="AY551" s="243" t="s">
        <v>238</v>
      </c>
    </row>
    <row r="552" s="13" customFormat="1">
      <c r="A552" s="13"/>
      <c r="B552" s="234"/>
      <c r="C552" s="235"/>
      <c r="D552" s="227" t="s">
        <v>248</v>
      </c>
      <c r="E552" s="236" t="s">
        <v>19</v>
      </c>
      <c r="F552" s="237" t="s">
        <v>4514</v>
      </c>
      <c r="G552" s="235"/>
      <c r="H552" s="236" t="s">
        <v>19</v>
      </c>
      <c r="I552" s="238"/>
      <c r="J552" s="235"/>
      <c r="K552" s="235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248</v>
      </c>
      <c r="AU552" s="243" t="s">
        <v>78</v>
      </c>
      <c r="AV552" s="13" t="s">
        <v>76</v>
      </c>
      <c r="AW552" s="13" t="s">
        <v>32</v>
      </c>
      <c r="AX552" s="13" t="s">
        <v>69</v>
      </c>
      <c r="AY552" s="243" t="s">
        <v>238</v>
      </c>
    </row>
    <row r="553" s="14" customFormat="1">
      <c r="A553" s="14"/>
      <c r="B553" s="244"/>
      <c r="C553" s="245"/>
      <c r="D553" s="227" t="s">
        <v>248</v>
      </c>
      <c r="E553" s="246" t="s">
        <v>19</v>
      </c>
      <c r="F553" s="247" t="s">
        <v>292</v>
      </c>
      <c r="G553" s="245"/>
      <c r="H553" s="248">
        <v>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248</v>
      </c>
      <c r="AU553" s="254" t="s">
        <v>78</v>
      </c>
      <c r="AV553" s="14" t="s">
        <v>78</v>
      </c>
      <c r="AW553" s="14" t="s">
        <v>32</v>
      </c>
      <c r="AX553" s="14" t="s">
        <v>69</v>
      </c>
      <c r="AY553" s="254" t="s">
        <v>238</v>
      </c>
    </row>
    <row r="554" s="15" customFormat="1">
      <c r="A554" s="15"/>
      <c r="B554" s="255"/>
      <c r="C554" s="256"/>
      <c r="D554" s="227" t="s">
        <v>248</v>
      </c>
      <c r="E554" s="257" t="s">
        <v>19</v>
      </c>
      <c r="F554" s="258" t="s">
        <v>253</v>
      </c>
      <c r="G554" s="256"/>
      <c r="H554" s="259">
        <v>1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5" t="s">
        <v>248</v>
      </c>
      <c r="AU554" s="265" t="s">
        <v>78</v>
      </c>
      <c r="AV554" s="15" t="s">
        <v>244</v>
      </c>
      <c r="AW554" s="15" t="s">
        <v>32</v>
      </c>
      <c r="AX554" s="15" t="s">
        <v>76</v>
      </c>
      <c r="AY554" s="265" t="s">
        <v>238</v>
      </c>
    </row>
    <row r="555" s="2" customFormat="1" ht="37.8" customHeight="1">
      <c r="A555" s="39"/>
      <c r="B555" s="40"/>
      <c r="C555" s="277" t="s">
        <v>704</v>
      </c>
      <c r="D555" s="277" t="s">
        <v>425</v>
      </c>
      <c r="E555" s="278" t="s">
        <v>4586</v>
      </c>
      <c r="F555" s="279" t="s">
        <v>4587</v>
      </c>
      <c r="G555" s="280" t="s">
        <v>281</v>
      </c>
      <c r="H555" s="281">
        <v>1</v>
      </c>
      <c r="I555" s="282"/>
      <c r="J555" s="283">
        <f>ROUND(I555*H555,2)</f>
        <v>0</v>
      </c>
      <c r="K555" s="279" t="s">
        <v>581</v>
      </c>
      <c r="L555" s="284"/>
      <c r="M555" s="285" t="s">
        <v>19</v>
      </c>
      <c r="N555" s="286" t="s">
        <v>40</v>
      </c>
      <c r="O555" s="85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267</v>
      </c>
      <c r="AT555" s="225" t="s">
        <v>425</v>
      </c>
      <c r="AU555" s="225" t="s">
        <v>78</v>
      </c>
      <c r="AY555" s="18" t="s">
        <v>238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76</v>
      </c>
      <c r="BK555" s="226">
        <f>ROUND(I555*H555,2)</f>
        <v>0</v>
      </c>
      <c r="BL555" s="18" t="s">
        <v>244</v>
      </c>
      <c r="BM555" s="225" t="s">
        <v>718</v>
      </c>
    </row>
    <row r="556" s="2" customFormat="1">
      <c r="A556" s="39"/>
      <c r="B556" s="40"/>
      <c r="C556" s="41"/>
      <c r="D556" s="227" t="s">
        <v>245</v>
      </c>
      <c r="E556" s="41"/>
      <c r="F556" s="228" t="s">
        <v>4587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245</v>
      </c>
      <c r="AU556" s="18" t="s">
        <v>78</v>
      </c>
    </row>
    <row r="557" s="2" customFormat="1" ht="24.15" customHeight="1">
      <c r="A557" s="39"/>
      <c r="B557" s="40"/>
      <c r="C557" s="214" t="s">
        <v>472</v>
      </c>
      <c r="D557" s="214" t="s">
        <v>240</v>
      </c>
      <c r="E557" s="215" t="s">
        <v>4588</v>
      </c>
      <c r="F557" s="216" t="s">
        <v>4589</v>
      </c>
      <c r="G557" s="217" t="s">
        <v>107</v>
      </c>
      <c r="H557" s="218">
        <v>31.576000000000001</v>
      </c>
      <c r="I557" s="219"/>
      <c r="J557" s="220">
        <f>ROUND(I557*H557,2)</f>
        <v>0</v>
      </c>
      <c r="K557" s="216" t="s">
        <v>243</v>
      </c>
      <c r="L557" s="45"/>
      <c r="M557" s="221" t="s">
        <v>19</v>
      </c>
      <c r="N557" s="222" t="s">
        <v>40</v>
      </c>
      <c r="O557" s="85"/>
      <c r="P557" s="223">
        <f>O557*H557</f>
        <v>0</v>
      </c>
      <c r="Q557" s="223">
        <v>0.046339999999999999</v>
      </c>
      <c r="R557" s="223">
        <f>Q557*H557</f>
        <v>1.46323184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244</v>
      </c>
      <c r="AT557" s="225" t="s">
        <v>240</v>
      </c>
      <c r="AU557" s="225" t="s">
        <v>78</v>
      </c>
      <c r="AY557" s="18" t="s">
        <v>238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76</v>
      </c>
      <c r="BK557" s="226">
        <f>ROUND(I557*H557,2)</f>
        <v>0</v>
      </c>
      <c r="BL557" s="18" t="s">
        <v>244</v>
      </c>
      <c r="BM557" s="225" t="s">
        <v>724</v>
      </c>
    </row>
    <row r="558" s="2" customFormat="1">
      <c r="A558" s="39"/>
      <c r="B558" s="40"/>
      <c r="C558" s="41"/>
      <c r="D558" s="227" t="s">
        <v>245</v>
      </c>
      <c r="E558" s="41"/>
      <c r="F558" s="228" t="s">
        <v>4589</v>
      </c>
      <c r="G558" s="41"/>
      <c r="H558" s="41"/>
      <c r="I558" s="229"/>
      <c r="J558" s="41"/>
      <c r="K558" s="41"/>
      <c r="L558" s="45"/>
      <c r="M558" s="230"/>
      <c r="N558" s="231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245</v>
      </c>
      <c r="AU558" s="18" t="s">
        <v>78</v>
      </c>
    </row>
    <row r="559" s="2" customFormat="1">
      <c r="A559" s="39"/>
      <c r="B559" s="40"/>
      <c r="C559" s="41"/>
      <c r="D559" s="232" t="s">
        <v>246</v>
      </c>
      <c r="E559" s="41"/>
      <c r="F559" s="233" t="s">
        <v>4590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246</v>
      </c>
      <c r="AU559" s="18" t="s">
        <v>78</v>
      </c>
    </row>
    <row r="560" s="13" customFormat="1">
      <c r="A560" s="13"/>
      <c r="B560" s="234"/>
      <c r="C560" s="235"/>
      <c r="D560" s="227" t="s">
        <v>248</v>
      </c>
      <c r="E560" s="236" t="s">
        <v>19</v>
      </c>
      <c r="F560" s="237" t="s">
        <v>4334</v>
      </c>
      <c r="G560" s="235"/>
      <c r="H560" s="236" t="s">
        <v>19</v>
      </c>
      <c r="I560" s="238"/>
      <c r="J560" s="235"/>
      <c r="K560" s="235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248</v>
      </c>
      <c r="AU560" s="243" t="s">
        <v>78</v>
      </c>
      <c r="AV560" s="13" t="s">
        <v>76</v>
      </c>
      <c r="AW560" s="13" t="s">
        <v>32</v>
      </c>
      <c r="AX560" s="13" t="s">
        <v>69</v>
      </c>
      <c r="AY560" s="243" t="s">
        <v>238</v>
      </c>
    </row>
    <row r="561" s="13" customFormat="1">
      <c r="A561" s="13"/>
      <c r="B561" s="234"/>
      <c r="C561" s="235"/>
      <c r="D561" s="227" t="s">
        <v>248</v>
      </c>
      <c r="E561" s="236" t="s">
        <v>19</v>
      </c>
      <c r="F561" s="237" t="s">
        <v>4518</v>
      </c>
      <c r="G561" s="235"/>
      <c r="H561" s="236" t="s">
        <v>19</v>
      </c>
      <c r="I561" s="238"/>
      <c r="J561" s="235"/>
      <c r="K561" s="235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248</v>
      </c>
      <c r="AU561" s="243" t="s">
        <v>78</v>
      </c>
      <c r="AV561" s="13" t="s">
        <v>76</v>
      </c>
      <c r="AW561" s="13" t="s">
        <v>32</v>
      </c>
      <c r="AX561" s="13" t="s">
        <v>69</v>
      </c>
      <c r="AY561" s="243" t="s">
        <v>238</v>
      </c>
    </row>
    <row r="562" s="14" customFormat="1">
      <c r="A562" s="14"/>
      <c r="B562" s="244"/>
      <c r="C562" s="245"/>
      <c r="D562" s="227" t="s">
        <v>248</v>
      </c>
      <c r="E562" s="246" t="s">
        <v>19</v>
      </c>
      <c r="F562" s="247" t="s">
        <v>4591</v>
      </c>
      <c r="G562" s="245"/>
      <c r="H562" s="248">
        <v>31.576000000000001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248</v>
      </c>
      <c r="AU562" s="254" t="s">
        <v>78</v>
      </c>
      <c r="AV562" s="14" t="s">
        <v>78</v>
      </c>
      <c r="AW562" s="14" t="s">
        <v>32</v>
      </c>
      <c r="AX562" s="14" t="s">
        <v>69</v>
      </c>
      <c r="AY562" s="254" t="s">
        <v>238</v>
      </c>
    </row>
    <row r="563" s="15" customFormat="1">
      <c r="A563" s="15"/>
      <c r="B563" s="255"/>
      <c r="C563" s="256"/>
      <c r="D563" s="227" t="s">
        <v>248</v>
      </c>
      <c r="E563" s="257" t="s">
        <v>19</v>
      </c>
      <c r="F563" s="258" t="s">
        <v>253</v>
      </c>
      <c r="G563" s="256"/>
      <c r="H563" s="259">
        <v>31.576000000000001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5" t="s">
        <v>248</v>
      </c>
      <c r="AU563" s="265" t="s">
        <v>78</v>
      </c>
      <c r="AV563" s="15" t="s">
        <v>244</v>
      </c>
      <c r="AW563" s="15" t="s">
        <v>32</v>
      </c>
      <c r="AX563" s="15" t="s">
        <v>76</v>
      </c>
      <c r="AY563" s="265" t="s">
        <v>238</v>
      </c>
    </row>
    <row r="564" s="2" customFormat="1" ht="37.8" customHeight="1">
      <c r="A564" s="39"/>
      <c r="B564" s="40"/>
      <c r="C564" s="214" t="s">
        <v>715</v>
      </c>
      <c r="D564" s="214" t="s">
        <v>240</v>
      </c>
      <c r="E564" s="215" t="s">
        <v>4592</v>
      </c>
      <c r="F564" s="216" t="s">
        <v>4593</v>
      </c>
      <c r="G564" s="217" t="s">
        <v>281</v>
      </c>
      <c r="H564" s="218">
        <v>1</v>
      </c>
      <c r="I564" s="219"/>
      <c r="J564" s="220">
        <f>ROUND(I564*H564,2)</f>
        <v>0</v>
      </c>
      <c r="K564" s="216" t="s">
        <v>581</v>
      </c>
      <c r="L564" s="45"/>
      <c r="M564" s="221" t="s">
        <v>19</v>
      </c>
      <c r="N564" s="222" t="s">
        <v>40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244</v>
      </c>
      <c r="AT564" s="225" t="s">
        <v>240</v>
      </c>
      <c r="AU564" s="225" t="s">
        <v>78</v>
      </c>
      <c r="AY564" s="18" t="s">
        <v>238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76</v>
      </c>
      <c r="BK564" s="226">
        <f>ROUND(I564*H564,2)</f>
        <v>0</v>
      </c>
      <c r="BL564" s="18" t="s">
        <v>244</v>
      </c>
      <c r="BM564" s="225" t="s">
        <v>730</v>
      </c>
    </row>
    <row r="565" s="2" customFormat="1">
      <c r="A565" s="39"/>
      <c r="B565" s="40"/>
      <c r="C565" s="41"/>
      <c r="D565" s="227" t="s">
        <v>245</v>
      </c>
      <c r="E565" s="41"/>
      <c r="F565" s="228" t="s">
        <v>4593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245</v>
      </c>
      <c r="AU565" s="18" t="s">
        <v>78</v>
      </c>
    </row>
    <row r="566" s="13" customFormat="1">
      <c r="A566" s="13"/>
      <c r="B566" s="234"/>
      <c r="C566" s="235"/>
      <c r="D566" s="227" t="s">
        <v>248</v>
      </c>
      <c r="E566" s="236" t="s">
        <v>19</v>
      </c>
      <c r="F566" s="237" t="s">
        <v>4314</v>
      </c>
      <c r="G566" s="235"/>
      <c r="H566" s="236" t="s">
        <v>19</v>
      </c>
      <c r="I566" s="238"/>
      <c r="J566" s="235"/>
      <c r="K566" s="235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248</v>
      </c>
      <c r="AU566" s="243" t="s">
        <v>78</v>
      </c>
      <c r="AV566" s="13" t="s">
        <v>76</v>
      </c>
      <c r="AW566" s="13" t="s">
        <v>32</v>
      </c>
      <c r="AX566" s="13" t="s">
        <v>69</v>
      </c>
      <c r="AY566" s="243" t="s">
        <v>238</v>
      </c>
    </row>
    <row r="567" s="13" customFormat="1">
      <c r="A567" s="13"/>
      <c r="B567" s="234"/>
      <c r="C567" s="235"/>
      <c r="D567" s="227" t="s">
        <v>248</v>
      </c>
      <c r="E567" s="236" t="s">
        <v>19</v>
      </c>
      <c r="F567" s="237" t="s">
        <v>4594</v>
      </c>
      <c r="G567" s="235"/>
      <c r="H567" s="236" t="s">
        <v>19</v>
      </c>
      <c r="I567" s="238"/>
      <c r="J567" s="235"/>
      <c r="K567" s="235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248</v>
      </c>
      <c r="AU567" s="243" t="s">
        <v>78</v>
      </c>
      <c r="AV567" s="13" t="s">
        <v>76</v>
      </c>
      <c r="AW567" s="13" t="s">
        <v>32</v>
      </c>
      <c r="AX567" s="13" t="s">
        <v>69</v>
      </c>
      <c r="AY567" s="243" t="s">
        <v>238</v>
      </c>
    </row>
    <row r="568" s="14" customFormat="1">
      <c r="A568" s="14"/>
      <c r="B568" s="244"/>
      <c r="C568" s="245"/>
      <c r="D568" s="227" t="s">
        <v>248</v>
      </c>
      <c r="E568" s="246" t="s">
        <v>19</v>
      </c>
      <c r="F568" s="247" t="s">
        <v>292</v>
      </c>
      <c r="G568" s="245"/>
      <c r="H568" s="248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248</v>
      </c>
      <c r="AU568" s="254" t="s">
        <v>78</v>
      </c>
      <c r="AV568" s="14" t="s">
        <v>78</v>
      </c>
      <c r="AW568" s="14" t="s">
        <v>32</v>
      </c>
      <c r="AX568" s="14" t="s">
        <v>69</v>
      </c>
      <c r="AY568" s="254" t="s">
        <v>238</v>
      </c>
    </row>
    <row r="569" s="15" customFormat="1">
      <c r="A569" s="15"/>
      <c r="B569" s="255"/>
      <c r="C569" s="256"/>
      <c r="D569" s="227" t="s">
        <v>248</v>
      </c>
      <c r="E569" s="257" t="s">
        <v>19</v>
      </c>
      <c r="F569" s="258" t="s">
        <v>253</v>
      </c>
      <c r="G569" s="256"/>
      <c r="H569" s="259">
        <v>1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5" t="s">
        <v>248</v>
      </c>
      <c r="AU569" s="265" t="s">
        <v>78</v>
      </c>
      <c r="AV569" s="15" t="s">
        <v>244</v>
      </c>
      <c r="AW569" s="15" t="s">
        <v>32</v>
      </c>
      <c r="AX569" s="15" t="s">
        <v>76</v>
      </c>
      <c r="AY569" s="265" t="s">
        <v>238</v>
      </c>
    </row>
    <row r="570" s="2" customFormat="1" ht="37.8" customHeight="1">
      <c r="A570" s="39"/>
      <c r="B570" s="40"/>
      <c r="C570" s="214" t="s">
        <v>491</v>
      </c>
      <c r="D570" s="214" t="s">
        <v>240</v>
      </c>
      <c r="E570" s="215" t="s">
        <v>4595</v>
      </c>
      <c r="F570" s="216" t="s">
        <v>4596</v>
      </c>
      <c r="G570" s="217" t="s">
        <v>281</v>
      </c>
      <c r="H570" s="218">
        <v>1</v>
      </c>
      <c r="I570" s="219"/>
      <c r="J570" s="220">
        <f>ROUND(I570*H570,2)</f>
        <v>0</v>
      </c>
      <c r="K570" s="216" t="s">
        <v>581</v>
      </c>
      <c r="L570" s="45"/>
      <c r="M570" s="221" t="s">
        <v>19</v>
      </c>
      <c r="N570" s="222" t="s">
        <v>40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244</v>
      </c>
      <c r="AT570" s="225" t="s">
        <v>240</v>
      </c>
      <c r="AU570" s="225" t="s">
        <v>78</v>
      </c>
      <c r="AY570" s="18" t="s">
        <v>238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76</v>
      </c>
      <c r="BK570" s="226">
        <f>ROUND(I570*H570,2)</f>
        <v>0</v>
      </c>
      <c r="BL570" s="18" t="s">
        <v>244</v>
      </c>
      <c r="BM570" s="225" t="s">
        <v>742</v>
      </c>
    </row>
    <row r="571" s="2" customFormat="1">
      <c r="A571" s="39"/>
      <c r="B571" s="40"/>
      <c r="C571" s="41"/>
      <c r="D571" s="227" t="s">
        <v>245</v>
      </c>
      <c r="E571" s="41"/>
      <c r="F571" s="228" t="s">
        <v>4596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245</v>
      </c>
      <c r="AU571" s="18" t="s">
        <v>78</v>
      </c>
    </row>
    <row r="572" s="13" customFormat="1">
      <c r="A572" s="13"/>
      <c r="B572" s="234"/>
      <c r="C572" s="235"/>
      <c r="D572" s="227" t="s">
        <v>248</v>
      </c>
      <c r="E572" s="236" t="s">
        <v>19</v>
      </c>
      <c r="F572" s="237" t="s">
        <v>4334</v>
      </c>
      <c r="G572" s="235"/>
      <c r="H572" s="236" t="s">
        <v>19</v>
      </c>
      <c r="I572" s="238"/>
      <c r="J572" s="235"/>
      <c r="K572" s="235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248</v>
      </c>
      <c r="AU572" s="243" t="s">
        <v>78</v>
      </c>
      <c r="AV572" s="13" t="s">
        <v>76</v>
      </c>
      <c r="AW572" s="13" t="s">
        <v>32</v>
      </c>
      <c r="AX572" s="13" t="s">
        <v>69</v>
      </c>
      <c r="AY572" s="243" t="s">
        <v>238</v>
      </c>
    </row>
    <row r="573" s="13" customFormat="1">
      <c r="A573" s="13"/>
      <c r="B573" s="234"/>
      <c r="C573" s="235"/>
      <c r="D573" s="227" t="s">
        <v>248</v>
      </c>
      <c r="E573" s="236" t="s">
        <v>19</v>
      </c>
      <c r="F573" s="237" t="s">
        <v>4594</v>
      </c>
      <c r="G573" s="235"/>
      <c r="H573" s="236" t="s">
        <v>19</v>
      </c>
      <c r="I573" s="238"/>
      <c r="J573" s="235"/>
      <c r="K573" s="235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248</v>
      </c>
      <c r="AU573" s="243" t="s">
        <v>78</v>
      </c>
      <c r="AV573" s="13" t="s">
        <v>76</v>
      </c>
      <c r="AW573" s="13" t="s">
        <v>32</v>
      </c>
      <c r="AX573" s="13" t="s">
        <v>69</v>
      </c>
      <c r="AY573" s="243" t="s">
        <v>238</v>
      </c>
    </row>
    <row r="574" s="14" customFormat="1">
      <c r="A574" s="14"/>
      <c r="B574" s="244"/>
      <c r="C574" s="245"/>
      <c r="D574" s="227" t="s">
        <v>248</v>
      </c>
      <c r="E574" s="246" t="s">
        <v>19</v>
      </c>
      <c r="F574" s="247" t="s">
        <v>292</v>
      </c>
      <c r="G574" s="245"/>
      <c r="H574" s="248">
        <v>1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248</v>
      </c>
      <c r="AU574" s="254" t="s">
        <v>78</v>
      </c>
      <c r="AV574" s="14" t="s">
        <v>78</v>
      </c>
      <c r="AW574" s="14" t="s">
        <v>32</v>
      </c>
      <c r="AX574" s="14" t="s">
        <v>69</v>
      </c>
      <c r="AY574" s="254" t="s">
        <v>238</v>
      </c>
    </row>
    <row r="575" s="15" customFormat="1">
      <c r="A575" s="15"/>
      <c r="B575" s="255"/>
      <c r="C575" s="256"/>
      <c r="D575" s="227" t="s">
        <v>248</v>
      </c>
      <c r="E575" s="257" t="s">
        <v>19</v>
      </c>
      <c r="F575" s="258" t="s">
        <v>253</v>
      </c>
      <c r="G575" s="256"/>
      <c r="H575" s="259">
        <v>1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5" t="s">
        <v>248</v>
      </c>
      <c r="AU575" s="265" t="s">
        <v>78</v>
      </c>
      <c r="AV575" s="15" t="s">
        <v>244</v>
      </c>
      <c r="AW575" s="15" t="s">
        <v>32</v>
      </c>
      <c r="AX575" s="15" t="s">
        <v>76</v>
      </c>
      <c r="AY575" s="265" t="s">
        <v>238</v>
      </c>
    </row>
    <row r="576" s="2" customFormat="1" ht="24.15" customHeight="1">
      <c r="A576" s="39"/>
      <c r="B576" s="40"/>
      <c r="C576" s="277" t="s">
        <v>727</v>
      </c>
      <c r="D576" s="277" t="s">
        <v>425</v>
      </c>
      <c r="E576" s="278" t="s">
        <v>4597</v>
      </c>
      <c r="F576" s="279" t="s">
        <v>4598</v>
      </c>
      <c r="G576" s="280" t="s">
        <v>2561</v>
      </c>
      <c r="H576" s="281">
        <v>1</v>
      </c>
      <c r="I576" s="282"/>
      <c r="J576" s="283">
        <f>ROUND(I576*H576,2)</f>
        <v>0</v>
      </c>
      <c r="K576" s="279" t="s">
        <v>581</v>
      </c>
      <c r="L576" s="284"/>
      <c r="M576" s="285" t="s">
        <v>19</v>
      </c>
      <c r="N576" s="286" t="s">
        <v>40</v>
      </c>
      <c r="O576" s="85"/>
      <c r="P576" s="223">
        <f>O576*H576</f>
        <v>0</v>
      </c>
      <c r="Q576" s="223">
        <v>0.75</v>
      </c>
      <c r="R576" s="223">
        <f>Q576*H576</f>
        <v>0.75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371</v>
      </c>
      <c r="AT576" s="225" t="s">
        <v>425</v>
      </c>
      <c r="AU576" s="225" t="s">
        <v>78</v>
      </c>
      <c r="AY576" s="18" t="s">
        <v>238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76</v>
      </c>
      <c r="BK576" s="226">
        <f>ROUND(I576*H576,2)</f>
        <v>0</v>
      </c>
      <c r="BL576" s="18" t="s">
        <v>295</v>
      </c>
      <c r="BM576" s="225" t="s">
        <v>4599</v>
      </c>
    </row>
    <row r="577" s="2" customFormat="1">
      <c r="A577" s="39"/>
      <c r="B577" s="40"/>
      <c r="C577" s="41"/>
      <c r="D577" s="227" t="s">
        <v>245</v>
      </c>
      <c r="E577" s="41"/>
      <c r="F577" s="228" t="s">
        <v>4598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245</v>
      </c>
      <c r="AU577" s="18" t="s">
        <v>78</v>
      </c>
    </row>
    <row r="578" s="12" customFormat="1" ht="22.8" customHeight="1">
      <c r="A578" s="12"/>
      <c r="B578" s="198"/>
      <c r="C578" s="199"/>
      <c r="D578" s="200" t="s">
        <v>68</v>
      </c>
      <c r="E578" s="212" t="s">
        <v>244</v>
      </c>
      <c r="F578" s="212" t="s">
        <v>721</v>
      </c>
      <c r="G578" s="199"/>
      <c r="H578" s="199"/>
      <c r="I578" s="202"/>
      <c r="J578" s="213">
        <f>BK578</f>
        <v>0</v>
      </c>
      <c r="K578" s="199"/>
      <c r="L578" s="204"/>
      <c r="M578" s="205"/>
      <c r="N578" s="206"/>
      <c r="O578" s="206"/>
      <c r="P578" s="207">
        <f>SUM(P579:P627)</f>
        <v>0</v>
      </c>
      <c r="Q578" s="206"/>
      <c r="R578" s="207">
        <f>SUM(R579:R627)</f>
        <v>1.5373301229701</v>
      </c>
      <c r="S578" s="206"/>
      <c r="T578" s="208">
        <f>SUM(T579:T627)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9" t="s">
        <v>76</v>
      </c>
      <c r="AT578" s="210" t="s">
        <v>68</v>
      </c>
      <c r="AU578" s="210" t="s">
        <v>76</v>
      </c>
      <c r="AY578" s="209" t="s">
        <v>238</v>
      </c>
      <c r="BK578" s="211">
        <f>SUM(BK579:BK627)</f>
        <v>0</v>
      </c>
    </row>
    <row r="579" s="2" customFormat="1" ht="21.75" customHeight="1">
      <c r="A579" s="39"/>
      <c r="B579" s="40"/>
      <c r="C579" s="214" t="s">
        <v>499</v>
      </c>
      <c r="D579" s="214" t="s">
        <v>240</v>
      </c>
      <c r="E579" s="215" t="s">
        <v>4600</v>
      </c>
      <c r="F579" s="216" t="s">
        <v>4601</v>
      </c>
      <c r="G579" s="217" t="s">
        <v>308</v>
      </c>
      <c r="H579" s="218">
        <v>0.58999999999999997</v>
      </c>
      <c r="I579" s="219"/>
      <c r="J579" s="220">
        <f>ROUND(I579*H579,2)</f>
        <v>0</v>
      </c>
      <c r="K579" s="216" t="s">
        <v>243</v>
      </c>
      <c r="L579" s="45"/>
      <c r="M579" s="221" t="s">
        <v>19</v>
      </c>
      <c r="N579" s="222" t="s">
        <v>40</v>
      </c>
      <c r="O579" s="85"/>
      <c r="P579" s="223">
        <f>O579*H579</f>
        <v>0</v>
      </c>
      <c r="Q579" s="223">
        <v>2.50194574</v>
      </c>
      <c r="R579" s="223">
        <f>Q579*H579</f>
        <v>1.4761479866</v>
      </c>
      <c r="S579" s="223">
        <v>0</v>
      </c>
      <c r="T579" s="224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5" t="s">
        <v>244</v>
      </c>
      <c r="AT579" s="225" t="s">
        <v>240</v>
      </c>
      <c r="AU579" s="225" t="s">
        <v>78</v>
      </c>
      <c r="AY579" s="18" t="s">
        <v>238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8" t="s">
        <v>76</v>
      </c>
      <c r="BK579" s="226">
        <f>ROUND(I579*H579,2)</f>
        <v>0</v>
      </c>
      <c r="BL579" s="18" t="s">
        <v>244</v>
      </c>
      <c r="BM579" s="225" t="s">
        <v>749</v>
      </c>
    </row>
    <row r="580" s="2" customFormat="1">
      <c r="A580" s="39"/>
      <c r="B580" s="40"/>
      <c r="C580" s="41"/>
      <c r="D580" s="227" t="s">
        <v>245</v>
      </c>
      <c r="E580" s="41"/>
      <c r="F580" s="228" t="s">
        <v>4601</v>
      </c>
      <c r="G580" s="41"/>
      <c r="H580" s="41"/>
      <c r="I580" s="229"/>
      <c r="J580" s="41"/>
      <c r="K580" s="41"/>
      <c r="L580" s="45"/>
      <c r="M580" s="230"/>
      <c r="N580" s="231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245</v>
      </c>
      <c r="AU580" s="18" t="s">
        <v>78</v>
      </c>
    </row>
    <row r="581" s="2" customFormat="1">
      <c r="A581" s="39"/>
      <c r="B581" s="40"/>
      <c r="C581" s="41"/>
      <c r="D581" s="232" t="s">
        <v>246</v>
      </c>
      <c r="E581" s="41"/>
      <c r="F581" s="233" t="s">
        <v>4602</v>
      </c>
      <c r="G581" s="41"/>
      <c r="H581" s="41"/>
      <c r="I581" s="229"/>
      <c r="J581" s="41"/>
      <c r="K581" s="41"/>
      <c r="L581" s="45"/>
      <c r="M581" s="230"/>
      <c r="N581" s="231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246</v>
      </c>
      <c r="AU581" s="18" t="s">
        <v>78</v>
      </c>
    </row>
    <row r="582" s="13" customFormat="1">
      <c r="A582" s="13"/>
      <c r="B582" s="234"/>
      <c r="C582" s="235"/>
      <c r="D582" s="227" t="s">
        <v>248</v>
      </c>
      <c r="E582" s="236" t="s">
        <v>19</v>
      </c>
      <c r="F582" s="237" t="s">
        <v>4498</v>
      </c>
      <c r="G582" s="235"/>
      <c r="H582" s="236" t="s">
        <v>19</v>
      </c>
      <c r="I582" s="238"/>
      <c r="J582" s="235"/>
      <c r="K582" s="235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248</v>
      </c>
      <c r="AU582" s="243" t="s">
        <v>78</v>
      </c>
      <c r="AV582" s="13" t="s">
        <v>76</v>
      </c>
      <c r="AW582" s="13" t="s">
        <v>32</v>
      </c>
      <c r="AX582" s="13" t="s">
        <v>69</v>
      </c>
      <c r="AY582" s="243" t="s">
        <v>238</v>
      </c>
    </row>
    <row r="583" s="13" customFormat="1">
      <c r="A583" s="13"/>
      <c r="B583" s="234"/>
      <c r="C583" s="235"/>
      <c r="D583" s="227" t="s">
        <v>248</v>
      </c>
      <c r="E583" s="236" t="s">
        <v>19</v>
      </c>
      <c r="F583" s="237" t="s">
        <v>4499</v>
      </c>
      <c r="G583" s="235"/>
      <c r="H583" s="236" t="s">
        <v>19</v>
      </c>
      <c r="I583" s="238"/>
      <c r="J583" s="235"/>
      <c r="K583" s="235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248</v>
      </c>
      <c r="AU583" s="243" t="s">
        <v>78</v>
      </c>
      <c r="AV583" s="13" t="s">
        <v>76</v>
      </c>
      <c r="AW583" s="13" t="s">
        <v>32</v>
      </c>
      <c r="AX583" s="13" t="s">
        <v>69</v>
      </c>
      <c r="AY583" s="243" t="s">
        <v>238</v>
      </c>
    </row>
    <row r="584" s="13" customFormat="1">
      <c r="A584" s="13"/>
      <c r="B584" s="234"/>
      <c r="C584" s="235"/>
      <c r="D584" s="227" t="s">
        <v>248</v>
      </c>
      <c r="E584" s="236" t="s">
        <v>19</v>
      </c>
      <c r="F584" s="237" t="s">
        <v>4603</v>
      </c>
      <c r="G584" s="235"/>
      <c r="H584" s="236" t="s">
        <v>19</v>
      </c>
      <c r="I584" s="238"/>
      <c r="J584" s="235"/>
      <c r="K584" s="235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248</v>
      </c>
      <c r="AU584" s="243" t="s">
        <v>78</v>
      </c>
      <c r="AV584" s="13" t="s">
        <v>76</v>
      </c>
      <c r="AW584" s="13" t="s">
        <v>32</v>
      </c>
      <c r="AX584" s="13" t="s">
        <v>69</v>
      </c>
      <c r="AY584" s="243" t="s">
        <v>238</v>
      </c>
    </row>
    <row r="585" s="14" customFormat="1">
      <c r="A585" s="14"/>
      <c r="B585" s="244"/>
      <c r="C585" s="245"/>
      <c r="D585" s="227" t="s">
        <v>248</v>
      </c>
      <c r="E585" s="246" t="s">
        <v>19</v>
      </c>
      <c r="F585" s="247" t="s">
        <v>4604</v>
      </c>
      <c r="G585" s="245"/>
      <c r="H585" s="248">
        <v>0.27167999999999998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248</v>
      </c>
      <c r="AU585" s="254" t="s">
        <v>78</v>
      </c>
      <c r="AV585" s="14" t="s">
        <v>78</v>
      </c>
      <c r="AW585" s="14" t="s">
        <v>32</v>
      </c>
      <c r="AX585" s="14" t="s">
        <v>69</v>
      </c>
      <c r="AY585" s="254" t="s">
        <v>238</v>
      </c>
    </row>
    <row r="586" s="13" customFormat="1">
      <c r="A586" s="13"/>
      <c r="B586" s="234"/>
      <c r="C586" s="235"/>
      <c r="D586" s="227" t="s">
        <v>248</v>
      </c>
      <c r="E586" s="236" t="s">
        <v>19</v>
      </c>
      <c r="F586" s="237" t="s">
        <v>4605</v>
      </c>
      <c r="G586" s="235"/>
      <c r="H586" s="236" t="s">
        <v>19</v>
      </c>
      <c r="I586" s="238"/>
      <c r="J586" s="235"/>
      <c r="K586" s="235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248</v>
      </c>
      <c r="AU586" s="243" t="s">
        <v>78</v>
      </c>
      <c r="AV586" s="13" t="s">
        <v>76</v>
      </c>
      <c r="AW586" s="13" t="s">
        <v>32</v>
      </c>
      <c r="AX586" s="13" t="s">
        <v>69</v>
      </c>
      <c r="AY586" s="243" t="s">
        <v>238</v>
      </c>
    </row>
    <row r="587" s="14" customFormat="1">
      <c r="A587" s="14"/>
      <c r="B587" s="244"/>
      <c r="C587" s="245"/>
      <c r="D587" s="227" t="s">
        <v>248</v>
      </c>
      <c r="E587" s="246" t="s">
        <v>19</v>
      </c>
      <c r="F587" s="247" t="s">
        <v>4606</v>
      </c>
      <c r="G587" s="245"/>
      <c r="H587" s="248">
        <v>0.15840000000000001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248</v>
      </c>
      <c r="AU587" s="254" t="s">
        <v>78</v>
      </c>
      <c r="AV587" s="14" t="s">
        <v>78</v>
      </c>
      <c r="AW587" s="14" t="s">
        <v>32</v>
      </c>
      <c r="AX587" s="14" t="s">
        <v>69</v>
      </c>
      <c r="AY587" s="254" t="s">
        <v>238</v>
      </c>
    </row>
    <row r="588" s="13" customFormat="1">
      <c r="A588" s="13"/>
      <c r="B588" s="234"/>
      <c r="C588" s="235"/>
      <c r="D588" s="227" t="s">
        <v>248</v>
      </c>
      <c r="E588" s="236" t="s">
        <v>19</v>
      </c>
      <c r="F588" s="237" t="s">
        <v>4607</v>
      </c>
      <c r="G588" s="235"/>
      <c r="H588" s="236" t="s">
        <v>19</v>
      </c>
      <c r="I588" s="238"/>
      <c r="J588" s="235"/>
      <c r="K588" s="235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248</v>
      </c>
      <c r="AU588" s="243" t="s">
        <v>78</v>
      </c>
      <c r="AV588" s="13" t="s">
        <v>76</v>
      </c>
      <c r="AW588" s="13" t="s">
        <v>32</v>
      </c>
      <c r="AX588" s="13" t="s">
        <v>69</v>
      </c>
      <c r="AY588" s="243" t="s">
        <v>238</v>
      </c>
    </row>
    <row r="589" s="14" customFormat="1">
      <c r="A589" s="14"/>
      <c r="B589" s="244"/>
      <c r="C589" s="245"/>
      <c r="D589" s="227" t="s">
        <v>248</v>
      </c>
      <c r="E589" s="246" t="s">
        <v>19</v>
      </c>
      <c r="F589" s="247" t="s">
        <v>4608</v>
      </c>
      <c r="G589" s="245"/>
      <c r="H589" s="248">
        <v>0.16031999999999999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248</v>
      </c>
      <c r="AU589" s="254" t="s">
        <v>78</v>
      </c>
      <c r="AV589" s="14" t="s">
        <v>78</v>
      </c>
      <c r="AW589" s="14" t="s">
        <v>32</v>
      </c>
      <c r="AX589" s="14" t="s">
        <v>69</v>
      </c>
      <c r="AY589" s="254" t="s">
        <v>238</v>
      </c>
    </row>
    <row r="590" s="15" customFormat="1">
      <c r="A590" s="15"/>
      <c r="B590" s="255"/>
      <c r="C590" s="256"/>
      <c r="D590" s="227" t="s">
        <v>248</v>
      </c>
      <c r="E590" s="257" t="s">
        <v>19</v>
      </c>
      <c r="F590" s="258" t="s">
        <v>253</v>
      </c>
      <c r="G590" s="256"/>
      <c r="H590" s="259">
        <v>0.59040000000000004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248</v>
      </c>
      <c r="AU590" s="265" t="s">
        <v>78</v>
      </c>
      <c r="AV590" s="15" t="s">
        <v>244</v>
      </c>
      <c r="AW590" s="15" t="s">
        <v>32</v>
      </c>
      <c r="AX590" s="15" t="s">
        <v>76</v>
      </c>
      <c r="AY590" s="265" t="s">
        <v>238</v>
      </c>
    </row>
    <row r="591" s="2" customFormat="1" ht="24.15" customHeight="1">
      <c r="A591" s="39"/>
      <c r="B591" s="40"/>
      <c r="C591" s="214" t="s">
        <v>746</v>
      </c>
      <c r="D591" s="214" t="s">
        <v>240</v>
      </c>
      <c r="E591" s="215" t="s">
        <v>4609</v>
      </c>
      <c r="F591" s="216" t="s">
        <v>4610</v>
      </c>
      <c r="G591" s="217" t="s">
        <v>384</v>
      </c>
      <c r="H591" s="218">
        <v>0.033000000000000002</v>
      </c>
      <c r="I591" s="219"/>
      <c r="J591" s="220">
        <f>ROUND(I591*H591,2)</f>
        <v>0</v>
      </c>
      <c r="K591" s="216" t="s">
        <v>243</v>
      </c>
      <c r="L591" s="45"/>
      <c r="M591" s="221" t="s">
        <v>19</v>
      </c>
      <c r="N591" s="222" t="s">
        <v>40</v>
      </c>
      <c r="O591" s="85"/>
      <c r="P591" s="223">
        <f>O591*H591</f>
        <v>0</v>
      </c>
      <c r="Q591" s="223">
        <v>1.0627727797</v>
      </c>
      <c r="R591" s="223">
        <f>Q591*H591</f>
        <v>0.035071501730099999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244</v>
      </c>
      <c r="AT591" s="225" t="s">
        <v>240</v>
      </c>
      <c r="AU591" s="225" t="s">
        <v>78</v>
      </c>
      <c r="AY591" s="18" t="s">
        <v>238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76</v>
      </c>
      <c r="BK591" s="226">
        <f>ROUND(I591*H591,2)</f>
        <v>0</v>
      </c>
      <c r="BL591" s="18" t="s">
        <v>244</v>
      </c>
      <c r="BM591" s="225" t="s">
        <v>754</v>
      </c>
    </row>
    <row r="592" s="2" customFormat="1">
      <c r="A592" s="39"/>
      <c r="B592" s="40"/>
      <c r="C592" s="41"/>
      <c r="D592" s="227" t="s">
        <v>245</v>
      </c>
      <c r="E592" s="41"/>
      <c r="F592" s="228" t="s">
        <v>4610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245</v>
      </c>
      <c r="AU592" s="18" t="s">
        <v>78</v>
      </c>
    </row>
    <row r="593" s="2" customFormat="1">
      <c r="A593" s="39"/>
      <c r="B593" s="40"/>
      <c r="C593" s="41"/>
      <c r="D593" s="232" t="s">
        <v>246</v>
      </c>
      <c r="E593" s="41"/>
      <c r="F593" s="233" t="s">
        <v>4611</v>
      </c>
      <c r="G593" s="41"/>
      <c r="H593" s="41"/>
      <c r="I593" s="229"/>
      <c r="J593" s="41"/>
      <c r="K593" s="41"/>
      <c r="L593" s="45"/>
      <c r="M593" s="230"/>
      <c r="N593" s="231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246</v>
      </c>
      <c r="AU593" s="18" t="s">
        <v>78</v>
      </c>
    </row>
    <row r="594" s="13" customFormat="1">
      <c r="A594" s="13"/>
      <c r="B594" s="234"/>
      <c r="C594" s="235"/>
      <c r="D594" s="227" t="s">
        <v>248</v>
      </c>
      <c r="E594" s="236" t="s">
        <v>19</v>
      </c>
      <c r="F594" s="237" t="s">
        <v>4498</v>
      </c>
      <c r="G594" s="235"/>
      <c r="H594" s="236" t="s">
        <v>19</v>
      </c>
      <c r="I594" s="238"/>
      <c r="J594" s="235"/>
      <c r="K594" s="235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248</v>
      </c>
      <c r="AU594" s="243" t="s">
        <v>78</v>
      </c>
      <c r="AV594" s="13" t="s">
        <v>76</v>
      </c>
      <c r="AW594" s="13" t="s">
        <v>32</v>
      </c>
      <c r="AX594" s="13" t="s">
        <v>69</v>
      </c>
      <c r="AY594" s="243" t="s">
        <v>238</v>
      </c>
    </row>
    <row r="595" s="13" customFormat="1">
      <c r="A595" s="13"/>
      <c r="B595" s="234"/>
      <c r="C595" s="235"/>
      <c r="D595" s="227" t="s">
        <v>248</v>
      </c>
      <c r="E595" s="236" t="s">
        <v>19</v>
      </c>
      <c r="F595" s="237" t="s">
        <v>4499</v>
      </c>
      <c r="G595" s="235"/>
      <c r="H595" s="236" t="s">
        <v>19</v>
      </c>
      <c r="I595" s="238"/>
      <c r="J595" s="235"/>
      <c r="K595" s="235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248</v>
      </c>
      <c r="AU595" s="243" t="s">
        <v>78</v>
      </c>
      <c r="AV595" s="13" t="s">
        <v>76</v>
      </c>
      <c r="AW595" s="13" t="s">
        <v>32</v>
      </c>
      <c r="AX595" s="13" t="s">
        <v>69</v>
      </c>
      <c r="AY595" s="243" t="s">
        <v>238</v>
      </c>
    </row>
    <row r="596" s="13" customFormat="1">
      <c r="A596" s="13"/>
      <c r="B596" s="234"/>
      <c r="C596" s="235"/>
      <c r="D596" s="227" t="s">
        <v>248</v>
      </c>
      <c r="E596" s="236" t="s">
        <v>19</v>
      </c>
      <c r="F596" s="237" t="s">
        <v>4612</v>
      </c>
      <c r="G596" s="235"/>
      <c r="H596" s="236" t="s">
        <v>19</v>
      </c>
      <c r="I596" s="238"/>
      <c r="J596" s="235"/>
      <c r="K596" s="235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248</v>
      </c>
      <c r="AU596" s="243" t="s">
        <v>78</v>
      </c>
      <c r="AV596" s="13" t="s">
        <v>76</v>
      </c>
      <c r="AW596" s="13" t="s">
        <v>32</v>
      </c>
      <c r="AX596" s="13" t="s">
        <v>69</v>
      </c>
      <c r="AY596" s="243" t="s">
        <v>238</v>
      </c>
    </row>
    <row r="597" s="14" customFormat="1">
      <c r="A597" s="14"/>
      <c r="B597" s="244"/>
      <c r="C597" s="245"/>
      <c r="D597" s="227" t="s">
        <v>248</v>
      </c>
      <c r="E597" s="246" t="s">
        <v>19</v>
      </c>
      <c r="F597" s="247" t="s">
        <v>4613</v>
      </c>
      <c r="G597" s="245"/>
      <c r="H597" s="248">
        <v>0.025469599999999998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248</v>
      </c>
      <c r="AU597" s="254" t="s">
        <v>78</v>
      </c>
      <c r="AV597" s="14" t="s">
        <v>78</v>
      </c>
      <c r="AW597" s="14" t="s">
        <v>32</v>
      </c>
      <c r="AX597" s="14" t="s">
        <v>69</v>
      </c>
      <c r="AY597" s="254" t="s">
        <v>238</v>
      </c>
    </row>
    <row r="598" s="14" customFormat="1">
      <c r="A598" s="14"/>
      <c r="B598" s="244"/>
      <c r="C598" s="245"/>
      <c r="D598" s="227" t="s">
        <v>248</v>
      </c>
      <c r="E598" s="246" t="s">
        <v>19</v>
      </c>
      <c r="F598" s="247" t="s">
        <v>4614</v>
      </c>
      <c r="G598" s="245"/>
      <c r="H598" s="248">
        <v>0.0074999999999999997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248</v>
      </c>
      <c r="AU598" s="254" t="s">
        <v>78</v>
      </c>
      <c r="AV598" s="14" t="s">
        <v>78</v>
      </c>
      <c r="AW598" s="14" t="s">
        <v>32</v>
      </c>
      <c r="AX598" s="14" t="s">
        <v>69</v>
      </c>
      <c r="AY598" s="254" t="s">
        <v>238</v>
      </c>
    </row>
    <row r="599" s="15" customFormat="1">
      <c r="A599" s="15"/>
      <c r="B599" s="255"/>
      <c r="C599" s="256"/>
      <c r="D599" s="227" t="s">
        <v>248</v>
      </c>
      <c r="E599" s="257" t="s">
        <v>19</v>
      </c>
      <c r="F599" s="258" t="s">
        <v>253</v>
      </c>
      <c r="G599" s="256"/>
      <c r="H599" s="259">
        <v>0.032969600000000002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5" t="s">
        <v>248</v>
      </c>
      <c r="AU599" s="265" t="s">
        <v>78</v>
      </c>
      <c r="AV599" s="15" t="s">
        <v>244</v>
      </c>
      <c r="AW599" s="15" t="s">
        <v>32</v>
      </c>
      <c r="AX599" s="15" t="s">
        <v>76</v>
      </c>
      <c r="AY599" s="265" t="s">
        <v>238</v>
      </c>
    </row>
    <row r="600" s="2" customFormat="1" ht="24.15" customHeight="1">
      <c r="A600" s="39"/>
      <c r="B600" s="40"/>
      <c r="C600" s="214" t="s">
        <v>511</v>
      </c>
      <c r="D600" s="214" t="s">
        <v>240</v>
      </c>
      <c r="E600" s="215" t="s">
        <v>4615</v>
      </c>
      <c r="F600" s="216" t="s">
        <v>4616</v>
      </c>
      <c r="G600" s="217" t="s">
        <v>112</v>
      </c>
      <c r="H600" s="218">
        <v>1.3500000000000001</v>
      </c>
      <c r="I600" s="219"/>
      <c r="J600" s="220">
        <f>ROUND(I600*H600,2)</f>
        <v>0</v>
      </c>
      <c r="K600" s="216" t="s">
        <v>243</v>
      </c>
      <c r="L600" s="45"/>
      <c r="M600" s="221" t="s">
        <v>19</v>
      </c>
      <c r="N600" s="222" t="s">
        <v>40</v>
      </c>
      <c r="O600" s="85"/>
      <c r="P600" s="223">
        <f>O600*H600</f>
        <v>0</v>
      </c>
      <c r="Q600" s="223">
        <v>0.012824856000000001</v>
      </c>
      <c r="R600" s="223">
        <f>Q600*H600</f>
        <v>0.017313555600000002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244</v>
      </c>
      <c r="AT600" s="225" t="s">
        <v>240</v>
      </c>
      <c r="AU600" s="225" t="s">
        <v>78</v>
      </c>
      <c r="AY600" s="18" t="s">
        <v>238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76</v>
      </c>
      <c r="BK600" s="226">
        <f>ROUND(I600*H600,2)</f>
        <v>0</v>
      </c>
      <c r="BL600" s="18" t="s">
        <v>244</v>
      </c>
      <c r="BM600" s="225" t="s">
        <v>759</v>
      </c>
    </row>
    <row r="601" s="2" customFormat="1">
      <c r="A601" s="39"/>
      <c r="B601" s="40"/>
      <c r="C601" s="41"/>
      <c r="D601" s="227" t="s">
        <v>245</v>
      </c>
      <c r="E601" s="41"/>
      <c r="F601" s="228" t="s">
        <v>4616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245</v>
      </c>
      <c r="AU601" s="18" t="s">
        <v>78</v>
      </c>
    </row>
    <row r="602" s="2" customFormat="1">
      <c r="A602" s="39"/>
      <c r="B602" s="40"/>
      <c r="C602" s="41"/>
      <c r="D602" s="232" t="s">
        <v>246</v>
      </c>
      <c r="E602" s="41"/>
      <c r="F602" s="233" t="s">
        <v>4617</v>
      </c>
      <c r="G602" s="41"/>
      <c r="H602" s="41"/>
      <c r="I602" s="229"/>
      <c r="J602" s="41"/>
      <c r="K602" s="41"/>
      <c r="L602" s="45"/>
      <c r="M602" s="230"/>
      <c r="N602" s="231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246</v>
      </c>
      <c r="AU602" s="18" t="s">
        <v>78</v>
      </c>
    </row>
    <row r="603" s="13" customFormat="1">
      <c r="A603" s="13"/>
      <c r="B603" s="234"/>
      <c r="C603" s="235"/>
      <c r="D603" s="227" t="s">
        <v>248</v>
      </c>
      <c r="E603" s="236" t="s">
        <v>19</v>
      </c>
      <c r="F603" s="237" t="s">
        <v>4498</v>
      </c>
      <c r="G603" s="235"/>
      <c r="H603" s="236" t="s">
        <v>19</v>
      </c>
      <c r="I603" s="238"/>
      <c r="J603" s="235"/>
      <c r="K603" s="235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248</v>
      </c>
      <c r="AU603" s="243" t="s">
        <v>78</v>
      </c>
      <c r="AV603" s="13" t="s">
        <v>76</v>
      </c>
      <c r="AW603" s="13" t="s">
        <v>32</v>
      </c>
      <c r="AX603" s="13" t="s">
        <v>69</v>
      </c>
      <c r="AY603" s="243" t="s">
        <v>238</v>
      </c>
    </row>
    <row r="604" s="13" customFormat="1">
      <c r="A604" s="13"/>
      <c r="B604" s="234"/>
      <c r="C604" s="235"/>
      <c r="D604" s="227" t="s">
        <v>248</v>
      </c>
      <c r="E604" s="236" t="s">
        <v>19</v>
      </c>
      <c r="F604" s="237" t="s">
        <v>4499</v>
      </c>
      <c r="G604" s="235"/>
      <c r="H604" s="236" t="s">
        <v>19</v>
      </c>
      <c r="I604" s="238"/>
      <c r="J604" s="235"/>
      <c r="K604" s="235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248</v>
      </c>
      <c r="AU604" s="243" t="s">
        <v>78</v>
      </c>
      <c r="AV604" s="13" t="s">
        <v>76</v>
      </c>
      <c r="AW604" s="13" t="s">
        <v>32</v>
      </c>
      <c r="AX604" s="13" t="s">
        <v>69</v>
      </c>
      <c r="AY604" s="243" t="s">
        <v>238</v>
      </c>
    </row>
    <row r="605" s="13" customFormat="1">
      <c r="A605" s="13"/>
      <c r="B605" s="234"/>
      <c r="C605" s="235"/>
      <c r="D605" s="227" t="s">
        <v>248</v>
      </c>
      <c r="E605" s="236" t="s">
        <v>19</v>
      </c>
      <c r="F605" s="237" t="s">
        <v>4516</v>
      </c>
      <c r="G605" s="235"/>
      <c r="H605" s="236" t="s">
        <v>19</v>
      </c>
      <c r="I605" s="238"/>
      <c r="J605" s="235"/>
      <c r="K605" s="235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248</v>
      </c>
      <c r="AU605" s="243" t="s">
        <v>78</v>
      </c>
      <c r="AV605" s="13" t="s">
        <v>76</v>
      </c>
      <c r="AW605" s="13" t="s">
        <v>32</v>
      </c>
      <c r="AX605" s="13" t="s">
        <v>69</v>
      </c>
      <c r="AY605" s="243" t="s">
        <v>238</v>
      </c>
    </row>
    <row r="606" s="14" customFormat="1">
      <c r="A606" s="14"/>
      <c r="B606" s="244"/>
      <c r="C606" s="245"/>
      <c r="D606" s="227" t="s">
        <v>248</v>
      </c>
      <c r="E606" s="246" t="s">
        <v>19</v>
      </c>
      <c r="F606" s="247" t="s">
        <v>4618</v>
      </c>
      <c r="G606" s="245"/>
      <c r="H606" s="248">
        <v>1.35025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248</v>
      </c>
      <c r="AU606" s="254" t="s">
        <v>78</v>
      </c>
      <c r="AV606" s="14" t="s">
        <v>78</v>
      </c>
      <c r="AW606" s="14" t="s">
        <v>32</v>
      </c>
      <c r="AX606" s="14" t="s">
        <v>69</v>
      </c>
      <c r="AY606" s="254" t="s">
        <v>238</v>
      </c>
    </row>
    <row r="607" s="15" customFormat="1">
      <c r="A607" s="15"/>
      <c r="B607" s="255"/>
      <c r="C607" s="256"/>
      <c r="D607" s="227" t="s">
        <v>248</v>
      </c>
      <c r="E607" s="257" t="s">
        <v>19</v>
      </c>
      <c r="F607" s="258" t="s">
        <v>253</v>
      </c>
      <c r="G607" s="256"/>
      <c r="H607" s="259">
        <v>1.35025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248</v>
      </c>
      <c r="AU607" s="265" t="s">
        <v>78</v>
      </c>
      <c r="AV607" s="15" t="s">
        <v>244</v>
      </c>
      <c r="AW607" s="15" t="s">
        <v>32</v>
      </c>
      <c r="AX607" s="15" t="s">
        <v>76</v>
      </c>
      <c r="AY607" s="265" t="s">
        <v>238</v>
      </c>
    </row>
    <row r="608" s="2" customFormat="1" ht="24.15" customHeight="1">
      <c r="A608" s="39"/>
      <c r="B608" s="40"/>
      <c r="C608" s="214" t="s">
        <v>756</v>
      </c>
      <c r="D608" s="214" t="s">
        <v>240</v>
      </c>
      <c r="E608" s="215" t="s">
        <v>4619</v>
      </c>
      <c r="F608" s="216" t="s">
        <v>4620</v>
      </c>
      <c r="G608" s="217" t="s">
        <v>112</v>
      </c>
      <c r="H608" s="218">
        <v>1.3500000000000001</v>
      </c>
      <c r="I608" s="219"/>
      <c r="J608" s="220">
        <f>ROUND(I608*H608,2)</f>
        <v>0</v>
      </c>
      <c r="K608" s="216" t="s">
        <v>243</v>
      </c>
      <c r="L608" s="45"/>
      <c r="M608" s="221" t="s">
        <v>19</v>
      </c>
      <c r="N608" s="222" t="s">
        <v>40</v>
      </c>
      <c r="O608" s="85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5" t="s">
        <v>244</v>
      </c>
      <c r="AT608" s="225" t="s">
        <v>240</v>
      </c>
      <c r="AU608" s="225" t="s">
        <v>78</v>
      </c>
      <c r="AY608" s="18" t="s">
        <v>238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8" t="s">
        <v>76</v>
      </c>
      <c r="BK608" s="226">
        <f>ROUND(I608*H608,2)</f>
        <v>0</v>
      </c>
      <c r="BL608" s="18" t="s">
        <v>244</v>
      </c>
      <c r="BM608" s="225" t="s">
        <v>785</v>
      </c>
    </row>
    <row r="609" s="2" customFormat="1">
      <c r="A609" s="39"/>
      <c r="B609" s="40"/>
      <c r="C609" s="41"/>
      <c r="D609" s="227" t="s">
        <v>245</v>
      </c>
      <c r="E609" s="41"/>
      <c r="F609" s="228" t="s">
        <v>4620</v>
      </c>
      <c r="G609" s="41"/>
      <c r="H609" s="41"/>
      <c r="I609" s="229"/>
      <c r="J609" s="41"/>
      <c r="K609" s="41"/>
      <c r="L609" s="45"/>
      <c r="M609" s="230"/>
      <c r="N609" s="231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245</v>
      </c>
      <c r="AU609" s="18" t="s">
        <v>78</v>
      </c>
    </row>
    <row r="610" s="2" customFormat="1">
      <c r="A610" s="39"/>
      <c r="B610" s="40"/>
      <c r="C610" s="41"/>
      <c r="D610" s="232" t="s">
        <v>246</v>
      </c>
      <c r="E610" s="41"/>
      <c r="F610" s="233" t="s">
        <v>4621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246</v>
      </c>
      <c r="AU610" s="18" t="s">
        <v>78</v>
      </c>
    </row>
    <row r="611" s="13" customFormat="1">
      <c r="A611" s="13"/>
      <c r="B611" s="234"/>
      <c r="C611" s="235"/>
      <c r="D611" s="227" t="s">
        <v>248</v>
      </c>
      <c r="E611" s="236" t="s">
        <v>19</v>
      </c>
      <c r="F611" s="237" t="s">
        <v>4622</v>
      </c>
      <c r="G611" s="235"/>
      <c r="H611" s="236" t="s">
        <v>19</v>
      </c>
      <c r="I611" s="238"/>
      <c r="J611" s="235"/>
      <c r="K611" s="235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248</v>
      </c>
      <c r="AU611" s="243" t="s">
        <v>78</v>
      </c>
      <c r="AV611" s="13" t="s">
        <v>76</v>
      </c>
      <c r="AW611" s="13" t="s">
        <v>32</v>
      </c>
      <c r="AX611" s="13" t="s">
        <v>69</v>
      </c>
      <c r="AY611" s="243" t="s">
        <v>238</v>
      </c>
    </row>
    <row r="612" s="14" customFormat="1">
      <c r="A612" s="14"/>
      <c r="B612" s="244"/>
      <c r="C612" s="245"/>
      <c r="D612" s="227" t="s">
        <v>248</v>
      </c>
      <c r="E612" s="246" t="s">
        <v>19</v>
      </c>
      <c r="F612" s="247" t="s">
        <v>4623</v>
      </c>
      <c r="G612" s="245"/>
      <c r="H612" s="248">
        <v>1.3500000000000001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248</v>
      </c>
      <c r="AU612" s="254" t="s">
        <v>78</v>
      </c>
      <c r="AV612" s="14" t="s">
        <v>78</v>
      </c>
      <c r="AW612" s="14" t="s">
        <v>32</v>
      </c>
      <c r="AX612" s="14" t="s">
        <v>69</v>
      </c>
      <c r="AY612" s="254" t="s">
        <v>238</v>
      </c>
    </row>
    <row r="613" s="15" customFormat="1">
      <c r="A613" s="15"/>
      <c r="B613" s="255"/>
      <c r="C613" s="256"/>
      <c r="D613" s="227" t="s">
        <v>248</v>
      </c>
      <c r="E613" s="257" t="s">
        <v>19</v>
      </c>
      <c r="F613" s="258" t="s">
        <v>253</v>
      </c>
      <c r="G613" s="256"/>
      <c r="H613" s="259">
        <v>1.3500000000000001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5" t="s">
        <v>248</v>
      </c>
      <c r="AU613" s="265" t="s">
        <v>78</v>
      </c>
      <c r="AV613" s="15" t="s">
        <v>244</v>
      </c>
      <c r="AW613" s="15" t="s">
        <v>32</v>
      </c>
      <c r="AX613" s="15" t="s">
        <v>76</v>
      </c>
      <c r="AY613" s="265" t="s">
        <v>238</v>
      </c>
    </row>
    <row r="614" s="2" customFormat="1" ht="16.5" customHeight="1">
      <c r="A614" s="39"/>
      <c r="B614" s="40"/>
      <c r="C614" s="214" t="s">
        <v>518</v>
      </c>
      <c r="D614" s="214" t="s">
        <v>240</v>
      </c>
      <c r="E614" s="215" t="s">
        <v>4624</v>
      </c>
      <c r="F614" s="216" t="s">
        <v>4625</v>
      </c>
      <c r="G614" s="217" t="s">
        <v>112</v>
      </c>
      <c r="H614" s="218">
        <v>1.3360000000000001</v>
      </c>
      <c r="I614" s="219"/>
      <c r="J614" s="220">
        <f>ROUND(I614*H614,2)</f>
        <v>0</v>
      </c>
      <c r="K614" s="216" t="s">
        <v>243</v>
      </c>
      <c r="L614" s="45"/>
      <c r="M614" s="221" t="s">
        <v>19</v>
      </c>
      <c r="N614" s="222" t="s">
        <v>40</v>
      </c>
      <c r="O614" s="85"/>
      <c r="P614" s="223">
        <f>O614*H614</f>
        <v>0</v>
      </c>
      <c r="Q614" s="223">
        <v>0.0065846400000000001</v>
      </c>
      <c r="R614" s="223">
        <f>Q614*H614</f>
        <v>0.0087970790400000009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244</v>
      </c>
      <c r="AT614" s="225" t="s">
        <v>240</v>
      </c>
      <c r="AU614" s="225" t="s">
        <v>78</v>
      </c>
      <c r="AY614" s="18" t="s">
        <v>238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76</v>
      </c>
      <c r="BK614" s="226">
        <f>ROUND(I614*H614,2)</f>
        <v>0</v>
      </c>
      <c r="BL614" s="18" t="s">
        <v>244</v>
      </c>
      <c r="BM614" s="225" t="s">
        <v>792</v>
      </c>
    </row>
    <row r="615" s="2" customFormat="1">
      <c r="A615" s="39"/>
      <c r="B615" s="40"/>
      <c r="C615" s="41"/>
      <c r="D615" s="227" t="s">
        <v>245</v>
      </c>
      <c r="E615" s="41"/>
      <c r="F615" s="228" t="s">
        <v>4625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245</v>
      </c>
      <c r="AU615" s="18" t="s">
        <v>78</v>
      </c>
    </row>
    <row r="616" s="2" customFormat="1">
      <c r="A616" s="39"/>
      <c r="B616" s="40"/>
      <c r="C616" s="41"/>
      <c r="D616" s="232" t="s">
        <v>246</v>
      </c>
      <c r="E616" s="41"/>
      <c r="F616" s="233" t="s">
        <v>4626</v>
      </c>
      <c r="G616" s="41"/>
      <c r="H616" s="41"/>
      <c r="I616" s="229"/>
      <c r="J616" s="41"/>
      <c r="K616" s="41"/>
      <c r="L616" s="45"/>
      <c r="M616" s="230"/>
      <c r="N616" s="231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246</v>
      </c>
      <c r="AU616" s="18" t="s">
        <v>78</v>
      </c>
    </row>
    <row r="617" s="13" customFormat="1">
      <c r="A617" s="13"/>
      <c r="B617" s="234"/>
      <c r="C617" s="235"/>
      <c r="D617" s="227" t="s">
        <v>248</v>
      </c>
      <c r="E617" s="236" t="s">
        <v>19</v>
      </c>
      <c r="F617" s="237" t="s">
        <v>4498</v>
      </c>
      <c r="G617" s="235"/>
      <c r="H617" s="236" t="s">
        <v>19</v>
      </c>
      <c r="I617" s="238"/>
      <c r="J617" s="235"/>
      <c r="K617" s="235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248</v>
      </c>
      <c r="AU617" s="243" t="s">
        <v>78</v>
      </c>
      <c r="AV617" s="13" t="s">
        <v>76</v>
      </c>
      <c r="AW617" s="13" t="s">
        <v>32</v>
      </c>
      <c r="AX617" s="13" t="s">
        <v>69</v>
      </c>
      <c r="AY617" s="243" t="s">
        <v>238</v>
      </c>
    </row>
    <row r="618" s="13" customFormat="1">
      <c r="A618" s="13"/>
      <c r="B618" s="234"/>
      <c r="C618" s="235"/>
      <c r="D618" s="227" t="s">
        <v>248</v>
      </c>
      <c r="E618" s="236" t="s">
        <v>19</v>
      </c>
      <c r="F618" s="237" t="s">
        <v>4499</v>
      </c>
      <c r="G618" s="235"/>
      <c r="H618" s="236" t="s">
        <v>19</v>
      </c>
      <c r="I618" s="238"/>
      <c r="J618" s="235"/>
      <c r="K618" s="235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248</v>
      </c>
      <c r="AU618" s="243" t="s">
        <v>78</v>
      </c>
      <c r="AV618" s="13" t="s">
        <v>76</v>
      </c>
      <c r="AW618" s="13" t="s">
        <v>32</v>
      </c>
      <c r="AX618" s="13" t="s">
        <v>69</v>
      </c>
      <c r="AY618" s="243" t="s">
        <v>238</v>
      </c>
    </row>
    <row r="619" s="13" customFormat="1">
      <c r="A619" s="13"/>
      <c r="B619" s="234"/>
      <c r="C619" s="235"/>
      <c r="D619" s="227" t="s">
        <v>248</v>
      </c>
      <c r="E619" s="236" t="s">
        <v>19</v>
      </c>
      <c r="F619" s="237" t="s">
        <v>4516</v>
      </c>
      <c r="G619" s="235"/>
      <c r="H619" s="236" t="s">
        <v>19</v>
      </c>
      <c r="I619" s="238"/>
      <c r="J619" s="235"/>
      <c r="K619" s="235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248</v>
      </c>
      <c r="AU619" s="243" t="s">
        <v>78</v>
      </c>
      <c r="AV619" s="13" t="s">
        <v>76</v>
      </c>
      <c r="AW619" s="13" t="s">
        <v>32</v>
      </c>
      <c r="AX619" s="13" t="s">
        <v>69</v>
      </c>
      <c r="AY619" s="243" t="s">
        <v>238</v>
      </c>
    </row>
    <row r="620" s="14" customFormat="1">
      <c r="A620" s="14"/>
      <c r="B620" s="244"/>
      <c r="C620" s="245"/>
      <c r="D620" s="227" t="s">
        <v>248</v>
      </c>
      <c r="E620" s="246" t="s">
        <v>19</v>
      </c>
      <c r="F620" s="247" t="s">
        <v>4627</v>
      </c>
      <c r="G620" s="245"/>
      <c r="H620" s="248">
        <v>1.3360000000000001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248</v>
      </c>
      <c r="AU620" s="254" t="s">
        <v>78</v>
      </c>
      <c r="AV620" s="14" t="s">
        <v>78</v>
      </c>
      <c r="AW620" s="14" t="s">
        <v>32</v>
      </c>
      <c r="AX620" s="14" t="s">
        <v>69</v>
      </c>
      <c r="AY620" s="254" t="s">
        <v>238</v>
      </c>
    </row>
    <row r="621" s="15" customFormat="1">
      <c r="A621" s="15"/>
      <c r="B621" s="255"/>
      <c r="C621" s="256"/>
      <c r="D621" s="227" t="s">
        <v>248</v>
      </c>
      <c r="E621" s="257" t="s">
        <v>19</v>
      </c>
      <c r="F621" s="258" t="s">
        <v>253</v>
      </c>
      <c r="G621" s="256"/>
      <c r="H621" s="259">
        <v>1.3360000000000001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5" t="s">
        <v>248</v>
      </c>
      <c r="AU621" s="265" t="s">
        <v>78</v>
      </c>
      <c r="AV621" s="15" t="s">
        <v>244</v>
      </c>
      <c r="AW621" s="15" t="s">
        <v>32</v>
      </c>
      <c r="AX621" s="15" t="s">
        <v>76</v>
      </c>
      <c r="AY621" s="265" t="s">
        <v>238</v>
      </c>
    </row>
    <row r="622" s="2" customFormat="1" ht="16.5" customHeight="1">
      <c r="A622" s="39"/>
      <c r="B622" s="40"/>
      <c r="C622" s="214" t="s">
        <v>789</v>
      </c>
      <c r="D622" s="214" t="s">
        <v>240</v>
      </c>
      <c r="E622" s="215" t="s">
        <v>4628</v>
      </c>
      <c r="F622" s="216" t="s">
        <v>4629</v>
      </c>
      <c r="G622" s="217" t="s">
        <v>112</v>
      </c>
      <c r="H622" s="218">
        <v>1.3360000000000001</v>
      </c>
      <c r="I622" s="219"/>
      <c r="J622" s="220">
        <f>ROUND(I622*H622,2)</f>
        <v>0</v>
      </c>
      <c r="K622" s="216" t="s">
        <v>243</v>
      </c>
      <c r="L622" s="45"/>
      <c r="M622" s="221" t="s">
        <v>19</v>
      </c>
      <c r="N622" s="222" t="s">
        <v>40</v>
      </c>
      <c r="O622" s="85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244</v>
      </c>
      <c r="AT622" s="225" t="s">
        <v>240</v>
      </c>
      <c r="AU622" s="225" t="s">
        <v>78</v>
      </c>
      <c r="AY622" s="18" t="s">
        <v>238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76</v>
      </c>
      <c r="BK622" s="226">
        <f>ROUND(I622*H622,2)</f>
        <v>0</v>
      </c>
      <c r="BL622" s="18" t="s">
        <v>244</v>
      </c>
      <c r="BM622" s="225" t="s">
        <v>796</v>
      </c>
    </row>
    <row r="623" s="2" customFormat="1">
      <c r="A623" s="39"/>
      <c r="B623" s="40"/>
      <c r="C623" s="41"/>
      <c r="D623" s="227" t="s">
        <v>245</v>
      </c>
      <c r="E623" s="41"/>
      <c r="F623" s="228" t="s">
        <v>4629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245</v>
      </c>
      <c r="AU623" s="18" t="s">
        <v>78</v>
      </c>
    </row>
    <row r="624" s="2" customFormat="1">
      <c r="A624" s="39"/>
      <c r="B624" s="40"/>
      <c r="C624" s="41"/>
      <c r="D624" s="232" t="s">
        <v>246</v>
      </c>
      <c r="E624" s="41"/>
      <c r="F624" s="233" t="s">
        <v>4630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246</v>
      </c>
      <c r="AU624" s="18" t="s">
        <v>78</v>
      </c>
    </row>
    <row r="625" s="13" customFormat="1">
      <c r="A625" s="13"/>
      <c r="B625" s="234"/>
      <c r="C625" s="235"/>
      <c r="D625" s="227" t="s">
        <v>248</v>
      </c>
      <c r="E625" s="236" t="s">
        <v>19</v>
      </c>
      <c r="F625" s="237" t="s">
        <v>4631</v>
      </c>
      <c r="G625" s="235"/>
      <c r="H625" s="236" t="s">
        <v>19</v>
      </c>
      <c r="I625" s="238"/>
      <c r="J625" s="235"/>
      <c r="K625" s="235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248</v>
      </c>
      <c r="AU625" s="243" t="s">
        <v>78</v>
      </c>
      <c r="AV625" s="13" t="s">
        <v>76</v>
      </c>
      <c r="AW625" s="13" t="s">
        <v>32</v>
      </c>
      <c r="AX625" s="13" t="s">
        <v>69</v>
      </c>
      <c r="AY625" s="243" t="s">
        <v>238</v>
      </c>
    </row>
    <row r="626" s="14" customFormat="1">
      <c r="A626" s="14"/>
      <c r="B626" s="244"/>
      <c r="C626" s="245"/>
      <c r="D626" s="227" t="s">
        <v>248</v>
      </c>
      <c r="E626" s="246" t="s">
        <v>19</v>
      </c>
      <c r="F626" s="247" t="s">
        <v>4632</v>
      </c>
      <c r="G626" s="245"/>
      <c r="H626" s="248">
        <v>1.3360000000000001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248</v>
      </c>
      <c r="AU626" s="254" t="s">
        <v>78</v>
      </c>
      <c r="AV626" s="14" t="s">
        <v>78</v>
      </c>
      <c r="AW626" s="14" t="s">
        <v>32</v>
      </c>
      <c r="AX626" s="14" t="s">
        <v>69</v>
      </c>
      <c r="AY626" s="254" t="s">
        <v>238</v>
      </c>
    </row>
    <row r="627" s="15" customFormat="1">
      <c r="A627" s="15"/>
      <c r="B627" s="255"/>
      <c r="C627" s="256"/>
      <c r="D627" s="227" t="s">
        <v>248</v>
      </c>
      <c r="E627" s="257" t="s">
        <v>19</v>
      </c>
      <c r="F627" s="258" t="s">
        <v>253</v>
      </c>
      <c r="G627" s="256"/>
      <c r="H627" s="259">
        <v>1.3360000000000001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5" t="s">
        <v>248</v>
      </c>
      <c r="AU627" s="265" t="s">
        <v>78</v>
      </c>
      <c r="AV627" s="15" t="s">
        <v>244</v>
      </c>
      <c r="AW627" s="15" t="s">
        <v>32</v>
      </c>
      <c r="AX627" s="15" t="s">
        <v>76</v>
      </c>
      <c r="AY627" s="265" t="s">
        <v>238</v>
      </c>
    </row>
    <row r="628" s="12" customFormat="1" ht="22.8" customHeight="1">
      <c r="A628" s="12"/>
      <c r="B628" s="198"/>
      <c r="C628" s="199"/>
      <c r="D628" s="200" t="s">
        <v>68</v>
      </c>
      <c r="E628" s="212" t="s">
        <v>273</v>
      </c>
      <c r="F628" s="212" t="s">
        <v>726</v>
      </c>
      <c r="G628" s="199"/>
      <c r="H628" s="199"/>
      <c r="I628" s="202"/>
      <c r="J628" s="213">
        <f>BK628</f>
        <v>0</v>
      </c>
      <c r="K628" s="199"/>
      <c r="L628" s="204"/>
      <c r="M628" s="205"/>
      <c r="N628" s="206"/>
      <c r="O628" s="206"/>
      <c r="P628" s="207">
        <f>SUM(P629:P749)</f>
        <v>0</v>
      </c>
      <c r="Q628" s="206"/>
      <c r="R628" s="207">
        <f>SUM(R629:R749)</f>
        <v>295.82136403599998</v>
      </c>
      <c r="S628" s="206"/>
      <c r="T628" s="208">
        <f>SUM(T629:T749)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9" t="s">
        <v>76</v>
      </c>
      <c r="AT628" s="210" t="s">
        <v>68</v>
      </c>
      <c r="AU628" s="210" t="s">
        <v>76</v>
      </c>
      <c r="AY628" s="209" t="s">
        <v>238</v>
      </c>
      <c r="BK628" s="211">
        <f>SUM(BK629:BK749)</f>
        <v>0</v>
      </c>
    </row>
    <row r="629" s="2" customFormat="1" ht="24.15" customHeight="1">
      <c r="A629" s="39"/>
      <c r="B629" s="40"/>
      <c r="C629" s="214" t="s">
        <v>524</v>
      </c>
      <c r="D629" s="214" t="s">
        <v>240</v>
      </c>
      <c r="E629" s="215" t="s">
        <v>4633</v>
      </c>
      <c r="F629" s="216" t="s">
        <v>4634</v>
      </c>
      <c r="G629" s="217" t="s">
        <v>112</v>
      </c>
      <c r="H629" s="218">
        <v>234.02799999999999</v>
      </c>
      <c r="I629" s="219"/>
      <c r="J629" s="220">
        <f>ROUND(I629*H629,2)</f>
        <v>0</v>
      </c>
      <c r="K629" s="216" t="s">
        <v>243</v>
      </c>
      <c r="L629" s="45"/>
      <c r="M629" s="221" t="s">
        <v>19</v>
      </c>
      <c r="N629" s="222" t="s">
        <v>40</v>
      </c>
      <c r="O629" s="85"/>
      <c r="P629" s="223">
        <f>O629*H629</f>
        <v>0</v>
      </c>
      <c r="Q629" s="223">
        <v>0.23000000000000001</v>
      </c>
      <c r="R629" s="223">
        <f>Q629*H629</f>
        <v>53.826439999999998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244</v>
      </c>
      <c r="AT629" s="225" t="s">
        <v>240</v>
      </c>
      <c r="AU629" s="225" t="s">
        <v>78</v>
      </c>
      <c r="AY629" s="18" t="s">
        <v>238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76</v>
      </c>
      <c r="BK629" s="226">
        <f>ROUND(I629*H629,2)</f>
        <v>0</v>
      </c>
      <c r="BL629" s="18" t="s">
        <v>244</v>
      </c>
      <c r="BM629" s="225" t="s">
        <v>801</v>
      </c>
    </row>
    <row r="630" s="2" customFormat="1">
      <c r="A630" s="39"/>
      <c r="B630" s="40"/>
      <c r="C630" s="41"/>
      <c r="D630" s="227" t="s">
        <v>245</v>
      </c>
      <c r="E630" s="41"/>
      <c r="F630" s="228" t="s">
        <v>4634</v>
      </c>
      <c r="G630" s="41"/>
      <c r="H630" s="41"/>
      <c r="I630" s="229"/>
      <c r="J630" s="41"/>
      <c r="K630" s="41"/>
      <c r="L630" s="45"/>
      <c r="M630" s="230"/>
      <c r="N630" s="231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245</v>
      </c>
      <c r="AU630" s="18" t="s">
        <v>78</v>
      </c>
    </row>
    <row r="631" s="2" customFormat="1">
      <c r="A631" s="39"/>
      <c r="B631" s="40"/>
      <c r="C631" s="41"/>
      <c r="D631" s="232" t="s">
        <v>246</v>
      </c>
      <c r="E631" s="41"/>
      <c r="F631" s="233" t="s">
        <v>4635</v>
      </c>
      <c r="G631" s="41"/>
      <c r="H631" s="41"/>
      <c r="I631" s="229"/>
      <c r="J631" s="41"/>
      <c r="K631" s="41"/>
      <c r="L631" s="45"/>
      <c r="M631" s="230"/>
      <c r="N631" s="231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246</v>
      </c>
      <c r="AU631" s="18" t="s">
        <v>78</v>
      </c>
    </row>
    <row r="632" s="13" customFormat="1">
      <c r="A632" s="13"/>
      <c r="B632" s="234"/>
      <c r="C632" s="235"/>
      <c r="D632" s="227" t="s">
        <v>248</v>
      </c>
      <c r="E632" s="236" t="s">
        <v>19</v>
      </c>
      <c r="F632" s="237" t="s">
        <v>4498</v>
      </c>
      <c r="G632" s="235"/>
      <c r="H632" s="236" t="s">
        <v>19</v>
      </c>
      <c r="I632" s="238"/>
      <c r="J632" s="235"/>
      <c r="K632" s="235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248</v>
      </c>
      <c r="AU632" s="243" t="s">
        <v>78</v>
      </c>
      <c r="AV632" s="13" t="s">
        <v>76</v>
      </c>
      <c r="AW632" s="13" t="s">
        <v>32</v>
      </c>
      <c r="AX632" s="13" t="s">
        <v>69</v>
      </c>
      <c r="AY632" s="243" t="s">
        <v>238</v>
      </c>
    </row>
    <row r="633" s="13" customFormat="1">
      <c r="A633" s="13"/>
      <c r="B633" s="234"/>
      <c r="C633" s="235"/>
      <c r="D633" s="227" t="s">
        <v>248</v>
      </c>
      <c r="E633" s="236" t="s">
        <v>19</v>
      </c>
      <c r="F633" s="237" t="s">
        <v>4434</v>
      </c>
      <c r="G633" s="235"/>
      <c r="H633" s="236" t="s">
        <v>19</v>
      </c>
      <c r="I633" s="238"/>
      <c r="J633" s="235"/>
      <c r="K633" s="235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248</v>
      </c>
      <c r="AU633" s="243" t="s">
        <v>78</v>
      </c>
      <c r="AV633" s="13" t="s">
        <v>76</v>
      </c>
      <c r="AW633" s="13" t="s">
        <v>32</v>
      </c>
      <c r="AX633" s="13" t="s">
        <v>69</v>
      </c>
      <c r="AY633" s="243" t="s">
        <v>238</v>
      </c>
    </row>
    <row r="634" s="14" customFormat="1">
      <c r="A634" s="14"/>
      <c r="B634" s="244"/>
      <c r="C634" s="245"/>
      <c r="D634" s="227" t="s">
        <v>248</v>
      </c>
      <c r="E634" s="246" t="s">
        <v>19</v>
      </c>
      <c r="F634" s="247" t="s">
        <v>4435</v>
      </c>
      <c r="G634" s="245"/>
      <c r="H634" s="248">
        <v>234.02799999999999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248</v>
      </c>
      <c r="AU634" s="254" t="s">
        <v>78</v>
      </c>
      <c r="AV634" s="14" t="s">
        <v>78</v>
      </c>
      <c r="AW634" s="14" t="s">
        <v>32</v>
      </c>
      <c r="AX634" s="14" t="s">
        <v>69</v>
      </c>
      <c r="AY634" s="254" t="s">
        <v>238</v>
      </c>
    </row>
    <row r="635" s="15" customFormat="1">
      <c r="A635" s="15"/>
      <c r="B635" s="255"/>
      <c r="C635" s="256"/>
      <c r="D635" s="227" t="s">
        <v>248</v>
      </c>
      <c r="E635" s="257" t="s">
        <v>19</v>
      </c>
      <c r="F635" s="258" t="s">
        <v>253</v>
      </c>
      <c r="G635" s="256"/>
      <c r="H635" s="259">
        <v>234.02799999999999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248</v>
      </c>
      <c r="AU635" s="265" t="s">
        <v>78</v>
      </c>
      <c r="AV635" s="15" t="s">
        <v>244</v>
      </c>
      <c r="AW635" s="15" t="s">
        <v>32</v>
      </c>
      <c r="AX635" s="15" t="s">
        <v>76</v>
      </c>
      <c r="AY635" s="265" t="s">
        <v>238</v>
      </c>
    </row>
    <row r="636" s="2" customFormat="1" ht="24.15" customHeight="1">
      <c r="A636" s="39"/>
      <c r="B636" s="40"/>
      <c r="C636" s="214" t="s">
        <v>798</v>
      </c>
      <c r="D636" s="214" t="s">
        <v>240</v>
      </c>
      <c r="E636" s="215" t="s">
        <v>728</v>
      </c>
      <c r="F636" s="216" t="s">
        <v>729</v>
      </c>
      <c r="G636" s="217" t="s">
        <v>112</v>
      </c>
      <c r="H636" s="218">
        <v>255.06800000000001</v>
      </c>
      <c r="I636" s="219"/>
      <c r="J636" s="220">
        <f>ROUND(I636*H636,2)</f>
        <v>0</v>
      </c>
      <c r="K636" s="216" t="s">
        <v>243</v>
      </c>
      <c r="L636" s="45"/>
      <c r="M636" s="221" t="s">
        <v>19</v>
      </c>
      <c r="N636" s="222" t="s">
        <v>40</v>
      </c>
      <c r="O636" s="85"/>
      <c r="P636" s="223">
        <f>O636*H636</f>
        <v>0</v>
      </c>
      <c r="Q636" s="223">
        <v>0.106</v>
      </c>
      <c r="R636" s="223">
        <f>Q636*H636</f>
        <v>27.037208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244</v>
      </c>
      <c r="AT636" s="225" t="s">
        <v>240</v>
      </c>
      <c r="AU636" s="225" t="s">
        <v>78</v>
      </c>
      <c r="AY636" s="18" t="s">
        <v>238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76</v>
      </c>
      <c r="BK636" s="226">
        <f>ROUND(I636*H636,2)</f>
        <v>0</v>
      </c>
      <c r="BL636" s="18" t="s">
        <v>244</v>
      </c>
      <c r="BM636" s="225" t="s">
        <v>811</v>
      </c>
    </row>
    <row r="637" s="2" customFormat="1">
      <c r="A637" s="39"/>
      <c r="B637" s="40"/>
      <c r="C637" s="41"/>
      <c r="D637" s="227" t="s">
        <v>245</v>
      </c>
      <c r="E637" s="41"/>
      <c r="F637" s="228" t="s">
        <v>729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245</v>
      </c>
      <c r="AU637" s="18" t="s">
        <v>78</v>
      </c>
    </row>
    <row r="638" s="2" customFormat="1">
      <c r="A638" s="39"/>
      <c r="B638" s="40"/>
      <c r="C638" s="41"/>
      <c r="D638" s="232" t="s">
        <v>246</v>
      </c>
      <c r="E638" s="41"/>
      <c r="F638" s="233" t="s">
        <v>731</v>
      </c>
      <c r="G638" s="41"/>
      <c r="H638" s="41"/>
      <c r="I638" s="229"/>
      <c r="J638" s="41"/>
      <c r="K638" s="41"/>
      <c r="L638" s="45"/>
      <c r="M638" s="230"/>
      <c r="N638" s="231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246</v>
      </c>
      <c r="AU638" s="18" t="s">
        <v>78</v>
      </c>
    </row>
    <row r="639" s="13" customFormat="1">
      <c r="A639" s="13"/>
      <c r="B639" s="234"/>
      <c r="C639" s="235"/>
      <c r="D639" s="227" t="s">
        <v>248</v>
      </c>
      <c r="E639" s="236" t="s">
        <v>19</v>
      </c>
      <c r="F639" s="237" t="s">
        <v>4498</v>
      </c>
      <c r="G639" s="235"/>
      <c r="H639" s="236" t="s">
        <v>19</v>
      </c>
      <c r="I639" s="238"/>
      <c r="J639" s="235"/>
      <c r="K639" s="235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248</v>
      </c>
      <c r="AU639" s="243" t="s">
        <v>78</v>
      </c>
      <c r="AV639" s="13" t="s">
        <v>76</v>
      </c>
      <c r="AW639" s="13" t="s">
        <v>32</v>
      </c>
      <c r="AX639" s="13" t="s">
        <v>69</v>
      </c>
      <c r="AY639" s="243" t="s">
        <v>238</v>
      </c>
    </row>
    <row r="640" s="13" customFormat="1">
      <c r="A640" s="13"/>
      <c r="B640" s="234"/>
      <c r="C640" s="235"/>
      <c r="D640" s="227" t="s">
        <v>248</v>
      </c>
      <c r="E640" s="236" t="s">
        <v>19</v>
      </c>
      <c r="F640" s="237" t="s">
        <v>4434</v>
      </c>
      <c r="G640" s="235"/>
      <c r="H640" s="236" t="s">
        <v>19</v>
      </c>
      <c r="I640" s="238"/>
      <c r="J640" s="235"/>
      <c r="K640" s="235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248</v>
      </c>
      <c r="AU640" s="243" t="s">
        <v>78</v>
      </c>
      <c r="AV640" s="13" t="s">
        <v>76</v>
      </c>
      <c r="AW640" s="13" t="s">
        <v>32</v>
      </c>
      <c r="AX640" s="13" t="s">
        <v>69</v>
      </c>
      <c r="AY640" s="243" t="s">
        <v>238</v>
      </c>
    </row>
    <row r="641" s="14" customFormat="1">
      <c r="A641" s="14"/>
      <c r="B641" s="244"/>
      <c r="C641" s="245"/>
      <c r="D641" s="227" t="s">
        <v>248</v>
      </c>
      <c r="E641" s="246" t="s">
        <v>19</v>
      </c>
      <c r="F641" s="247" t="s">
        <v>4435</v>
      </c>
      <c r="G641" s="245"/>
      <c r="H641" s="248">
        <v>234.02799999999999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248</v>
      </c>
      <c r="AU641" s="254" t="s">
        <v>78</v>
      </c>
      <c r="AV641" s="14" t="s">
        <v>78</v>
      </c>
      <c r="AW641" s="14" t="s">
        <v>32</v>
      </c>
      <c r="AX641" s="14" t="s">
        <v>69</v>
      </c>
      <c r="AY641" s="254" t="s">
        <v>238</v>
      </c>
    </row>
    <row r="642" s="16" customFormat="1">
      <c r="A642" s="16"/>
      <c r="B642" s="266"/>
      <c r="C642" s="267"/>
      <c r="D642" s="227" t="s">
        <v>248</v>
      </c>
      <c r="E642" s="268" t="s">
        <v>19</v>
      </c>
      <c r="F642" s="269" t="s">
        <v>561</v>
      </c>
      <c r="G642" s="267"/>
      <c r="H642" s="270">
        <v>234.02799999999999</v>
      </c>
      <c r="I642" s="271"/>
      <c r="J642" s="267"/>
      <c r="K642" s="267"/>
      <c r="L642" s="272"/>
      <c r="M642" s="273"/>
      <c r="N642" s="274"/>
      <c r="O642" s="274"/>
      <c r="P642" s="274"/>
      <c r="Q642" s="274"/>
      <c r="R642" s="274"/>
      <c r="S642" s="274"/>
      <c r="T642" s="275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6" t="s">
        <v>248</v>
      </c>
      <c r="AU642" s="276" t="s">
        <v>78</v>
      </c>
      <c r="AV642" s="16" t="s">
        <v>109</v>
      </c>
      <c r="AW642" s="16" t="s">
        <v>32</v>
      </c>
      <c r="AX642" s="16" t="s">
        <v>69</v>
      </c>
      <c r="AY642" s="276" t="s">
        <v>238</v>
      </c>
    </row>
    <row r="643" s="13" customFormat="1">
      <c r="A643" s="13"/>
      <c r="B643" s="234"/>
      <c r="C643" s="235"/>
      <c r="D643" s="227" t="s">
        <v>248</v>
      </c>
      <c r="E643" s="236" t="s">
        <v>19</v>
      </c>
      <c r="F643" s="237" t="s">
        <v>4436</v>
      </c>
      <c r="G643" s="235"/>
      <c r="H643" s="236" t="s">
        <v>19</v>
      </c>
      <c r="I643" s="238"/>
      <c r="J643" s="235"/>
      <c r="K643" s="235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248</v>
      </c>
      <c r="AU643" s="243" t="s">
        <v>78</v>
      </c>
      <c r="AV643" s="13" t="s">
        <v>76</v>
      </c>
      <c r="AW643" s="13" t="s">
        <v>32</v>
      </c>
      <c r="AX643" s="13" t="s">
        <v>69</v>
      </c>
      <c r="AY643" s="243" t="s">
        <v>238</v>
      </c>
    </row>
    <row r="644" s="14" customFormat="1">
      <c r="A644" s="14"/>
      <c r="B644" s="244"/>
      <c r="C644" s="245"/>
      <c r="D644" s="227" t="s">
        <v>248</v>
      </c>
      <c r="E644" s="246" t="s">
        <v>19</v>
      </c>
      <c r="F644" s="247" t="s">
        <v>4437</v>
      </c>
      <c r="G644" s="245"/>
      <c r="H644" s="248">
        <v>21.039999999999999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248</v>
      </c>
      <c r="AU644" s="254" t="s">
        <v>78</v>
      </c>
      <c r="AV644" s="14" t="s">
        <v>78</v>
      </c>
      <c r="AW644" s="14" t="s">
        <v>32</v>
      </c>
      <c r="AX644" s="14" t="s">
        <v>69</v>
      </c>
      <c r="AY644" s="254" t="s">
        <v>238</v>
      </c>
    </row>
    <row r="645" s="16" customFormat="1">
      <c r="A645" s="16"/>
      <c r="B645" s="266"/>
      <c r="C645" s="267"/>
      <c r="D645" s="227" t="s">
        <v>248</v>
      </c>
      <c r="E645" s="268" t="s">
        <v>19</v>
      </c>
      <c r="F645" s="269" t="s">
        <v>561</v>
      </c>
      <c r="G645" s="267"/>
      <c r="H645" s="270">
        <v>21.039999999999999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6" t="s">
        <v>248</v>
      </c>
      <c r="AU645" s="276" t="s">
        <v>78</v>
      </c>
      <c r="AV645" s="16" t="s">
        <v>109</v>
      </c>
      <c r="AW645" s="16" t="s">
        <v>32</v>
      </c>
      <c r="AX645" s="16" t="s">
        <v>69</v>
      </c>
      <c r="AY645" s="276" t="s">
        <v>238</v>
      </c>
    </row>
    <row r="646" s="15" customFormat="1">
      <c r="A646" s="15"/>
      <c r="B646" s="255"/>
      <c r="C646" s="256"/>
      <c r="D646" s="227" t="s">
        <v>248</v>
      </c>
      <c r="E646" s="257" t="s">
        <v>19</v>
      </c>
      <c r="F646" s="258" t="s">
        <v>253</v>
      </c>
      <c r="G646" s="256"/>
      <c r="H646" s="259">
        <v>255.06800000000001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5" t="s">
        <v>248</v>
      </c>
      <c r="AU646" s="265" t="s">
        <v>78</v>
      </c>
      <c r="AV646" s="15" t="s">
        <v>244</v>
      </c>
      <c r="AW646" s="15" t="s">
        <v>32</v>
      </c>
      <c r="AX646" s="15" t="s">
        <v>76</v>
      </c>
      <c r="AY646" s="265" t="s">
        <v>238</v>
      </c>
    </row>
    <row r="647" s="2" customFormat="1" ht="24.15" customHeight="1">
      <c r="A647" s="39"/>
      <c r="B647" s="40"/>
      <c r="C647" s="214" t="s">
        <v>537</v>
      </c>
      <c r="D647" s="214" t="s">
        <v>240</v>
      </c>
      <c r="E647" s="215" t="s">
        <v>740</v>
      </c>
      <c r="F647" s="216" t="s">
        <v>741</v>
      </c>
      <c r="G647" s="217" t="s">
        <v>112</v>
      </c>
      <c r="H647" s="218">
        <v>21.039999999999999</v>
      </c>
      <c r="I647" s="219"/>
      <c r="J647" s="220">
        <f>ROUND(I647*H647,2)</f>
        <v>0</v>
      </c>
      <c r="K647" s="216" t="s">
        <v>243</v>
      </c>
      <c r="L647" s="45"/>
      <c r="M647" s="221" t="s">
        <v>19</v>
      </c>
      <c r="N647" s="222" t="s">
        <v>40</v>
      </c>
      <c r="O647" s="85"/>
      <c r="P647" s="223">
        <f>O647*H647</f>
        <v>0</v>
      </c>
      <c r="Q647" s="223">
        <v>0.19700000000000001</v>
      </c>
      <c r="R647" s="223">
        <f>Q647*H647</f>
        <v>4.1448799999999997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244</v>
      </c>
      <c r="AT647" s="225" t="s">
        <v>240</v>
      </c>
      <c r="AU647" s="225" t="s">
        <v>78</v>
      </c>
      <c r="AY647" s="18" t="s">
        <v>238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76</v>
      </c>
      <c r="BK647" s="226">
        <f>ROUND(I647*H647,2)</f>
        <v>0</v>
      </c>
      <c r="BL647" s="18" t="s">
        <v>244</v>
      </c>
      <c r="BM647" s="225" t="s">
        <v>816</v>
      </c>
    </row>
    <row r="648" s="2" customFormat="1">
      <c r="A648" s="39"/>
      <c r="B648" s="40"/>
      <c r="C648" s="41"/>
      <c r="D648" s="227" t="s">
        <v>245</v>
      </c>
      <c r="E648" s="41"/>
      <c r="F648" s="228" t="s">
        <v>741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245</v>
      </c>
      <c r="AU648" s="18" t="s">
        <v>78</v>
      </c>
    </row>
    <row r="649" s="2" customFormat="1">
      <c r="A649" s="39"/>
      <c r="B649" s="40"/>
      <c r="C649" s="41"/>
      <c r="D649" s="232" t="s">
        <v>246</v>
      </c>
      <c r="E649" s="41"/>
      <c r="F649" s="233" t="s">
        <v>743</v>
      </c>
      <c r="G649" s="41"/>
      <c r="H649" s="41"/>
      <c r="I649" s="229"/>
      <c r="J649" s="41"/>
      <c r="K649" s="41"/>
      <c r="L649" s="45"/>
      <c r="M649" s="230"/>
      <c r="N649" s="231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246</v>
      </c>
      <c r="AU649" s="18" t="s">
        <v>78</v>
      </c>
    </row>
    <row r="650" s="13" customFormat="1">
      <c r="A650" s="13"/>
      <c r="B650" s="234"/>
      <c r="C650" s="235"/>
      <c r="D650" s="227" t="s">
        <v>248</v>
      </c>
      <c r="E650" s="236" t="s">
        <v>19</v>
      </c>
      <c r="F650" s="237" t="s">
        <v>4498</v>
      </c>
      <c r="G650" s="235"/>
      <c r="H650" s="236" t="s">
        <v>19</v>
      </c>
      <c r="I650" s="238"/>
      <c r="J650" s="235"/>
      <c r="K650" s="235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248</v>
      </c>
      <c r="AU650" s="243" t="s">
        <v>78</v>
      </c>
      <c r="AV650" s="13" t="s">
        <v>76</v>
      </c>
      <c r="AW650" s="13" t="s">
        <v>32</v>
      </c>
      <c r="AX650" s="13" t="s">
        <v>69</v>
      </c>
      <c r="AY650" s="243" t="s">
        <v>238</v>
      </c>
    </row>
    <row r="651" s="13" customFormat="1">
      <c r="A651" s="13"/>
      <c r="B651" s="234"/>
      <c r="C651" s="235"/>
      <c r="D651" s="227" t="s">
        <v>248</v>
      </c>
      <c r="E651" s="236" t="s">
        <v>19</v>
      </c>
      <c r="F651" s="237" t="s">
        <v>4436</v>
      </c>
      <c r="G651" s="235"/>
      <c r="H651" s="236" t="s">
        <v>19</v>
      </c>
      <c r="I651" s="238"/>
      <c r="J651" s="235"/>
      <c r="K651" s="235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248</v>
      </c>
      <c r="AU651" s="243" t="s">
        <v>78</v>
      </c>
      <c r="AV651" s="13" t="s">
        <v>76</v>
      </c>
      <c r="AW651" s="13" t="s">
        <v>32</v>
      </c>
      <c r="AX651" s="13" t="s">
        <v>69</v>
      </c>
      <c r="AY651" s="243" t="s">
        <v>238</v>
      </c>
    </row>
    <row r="652" s="14" customFormat="1">
      <c r="A652" s="14"/>
      <c r="B652" s="244"/>
      <c r="C652" s="245"/>
      <c r="D652" s="227" t="s">
        <v>248</v>
      </c>
      <c r="E652" s="246" t="s">
        <v>19</v>
      </c>
      <c r="F652" s="247" t="s">
        <v>4437</v>
      </c>
      <c r="G652" s="245"/>
      <c r="H652" s="248">
        <v>21.039999999999999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248</v>
      </c>
      <c r="AU652" s="254" t="s">
        <v>78</v>
      </c>
      <c r="AV652" s="14" t="s">
        <v>78</v>
      </c>
      <c r="AW652" s="14" t="s">
        <v>32</v>
      </c>
      <c r="AX652" s="14" t="s">
        <v>69</v>
      </c>
      <c r="AY652" s="254" t="s">
        <v>238</v>
      </c>
    </row>
    <row r="653" s="15" customFormat="1">
      <c r="A653" s="15"/>
      <c r="B653" s="255"/>
      <c r="C653" s="256"/>
      <c r="D653" s="227" t="s">
        <v>248</v>
      </c>
      <c r="E653" s="257" t="s">
        <v>19</v>
      </c>
      <c r="F653" s="258" t="s">
        <v>253</v>
      </c>
      <c r="G653" s="256"/>
      <c r="H653" s="259">
        <v>21.039999999999999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248</v>
      </c>
      <c r="AU653" s="265" t="s">
        <v>78</v>
      </c>
      <c r="AV653" s="15" t="s">
        <v>244</v>
      </c>
      <c r="AW653" s="15" t="s">
        <v>32</v>
      </c>
      <c r="AX653" s="15" t="s">
        <v>76</v>
      </c>
      <c r="AY653" s="265" t="s">
        <v>238</v>
      </c>
    </row>
    <row r="654" s="2" customFormat="1" ht="24.15" customHeight="1">
      <c r="A654" s="39"/>
      <c r="B654" s="40"/>
      <c r="C654" s="214" t="s">
        <v>813</v>
      </c>
      <c r="D654" s="214" t="s">
        <v>240</v>
      </c>
      <c r="E654" s="215" t="s">
        <v>4636</v>
      </c>
      <c r="F654" s="216" t="s">
        <v>4637</v>
      </c>
      <c r="G654" s="217" t="s">
        <v>112</v>
      </c>
      <c r="H654" s="218">
        <v>17.27</v>
      </c>
      <c r="I654" s="219"/>
      <c r="J654" s="220">
        <f>ROUND(I654*H654,2)</f>
        <v>0</v>
      </c>
      <c r="K654" s="216" t="s">
        <v>243</v>
      </c>
      <c r="L654" s="45"/>
      <c r="M654" s="221" t="s">
        <v>19</v>
      </c>
      <c r="N654" s="222" t="s">
        <v>40</v>
      </c>
      <c r="O654" s="85"/>
      <c r="P654" s="223">
        <f>O654*H654</f>
        <v>0</v>
      </c>
      <c r="Q654" s="223">
        <v>0.29160000000000003</v>
      </c>
      <c r="R654" s="223">
        <f>Q654*H654</f>
        <v>5.0359320000000007</v>
      </c>
      <c r="S654" s="223">
        <v>0</v>
      </c>
      <c r="T654" s="224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5" t="s">
        <v>244</v>
      </c>
      <c r="AT654" s="225" t="s">
        <v>240</v>
      </c>
      <c r="AU654" s="225" t="s">
        <v>78</v>
      </c>
      <c r="AY654" s="18" t="s">
        <v>238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8" t="s">
        <v>76</v>
      </c>
      <c r="BK654" s="226">
        <f>ROUND(I654*H654,2)</f>
        <v>0</v>
      </c>
      <c r="BL654" s="18" t="s">
        <v>244</v>
      </c>
      <c r="BM654" s="225" t="s">
        <v>822</v>
      </c>
    </row>
    <row r="655" s="2" customFormat="1">
      <c r="A655" s="39"/>
      <c r="B655" s="40"/>
      <c r="C655" s="41"/>
      <c r="D655" s="227" t="s">
        <v>245</v>
      </c>
      <c r="E655" s="41"/>
      <c r="F655" s="228" t="s">
        <v>4637</v>
      </c>
      <c r="G655" s="41"/>
      <c r="H655" s="41"/>
      <c r="I655" s="229"/>
      <c r="J655" s="41"/>
      <c r="K655" s="41"/>
      <c r="L655" s="45"/>
      <c r="M655" s="230"/>
      <c r="N655" s="231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245</v>
      </c>
      <c r="AU655" s="18" t="s">
        <v>78</v>
      </c>
    </row>
    <row r="656" s="2" customFormat="1">
      <c r="A656" s="39"/>
      <c r="B656" s="40"/>
      <c r="C656" s="41"/>
      <c r="D656" s="232" t="s">
        <v>246</v>
      </c>
      <c r="E656" s="41"/>
      <c r="F656" s="233" t="s">
        <v>4638</v>
      </c>
      <c r="G656" s="41"/>
      <c r="H656" s="41"/>
      <c r="I656" s="229"/>
      <c r="J656" s="41"/>
      <c r="K656" s="41"/>
      <c r="L656" s="45"/>
      <c r="M656" s="230"/>
      <c r="N656" s="231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246</v>
      </c>
      <c r="AU656" s="18" t="s">
        <v>78</v>
      </c>
    </row>
    <row r="657" s="13" customFormat="1">
      <c r="A657" s="13"/>
      <c r="B657" s="234"/>
      <c r="C657" s="235"/>
      <c r="D657" s="227" t="s">
        <v>248</v>
      </c>
      <c r="E657" s="236" t="s">
        <v>19</v>
      </c>
      <c r="F657" s="237" t="s">
        <v>4334</v>
      </c>
      <c r="G657" s="235"/>
      <c r="H657" s="236" t="s">
        <v>19</v>
      </c>
      <c r="I657" s="238"/>
      <c r="J657" s="235"/>
      <c r="K657" s="235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248</v>
      </c>
      <c r="AU657" s="243" t="s">
        <v>78</v>
      </c>
      <c r="AV657" s="13" t="s">
        <v>76</v>
      </c>
      <c r="AW657" s="13" t="s">
        <v>32</v>
      </c>
      <c r="AX657" s="13" t="s">
        <v>69</v>
      </c>
      <c r="AY657" s="243" t="s">
        <v>238</v>
      </c>
    </row>
    <row r="658" s="13" customFormat="1">
      <c r="A658" s="13"/>
      <c r="B658" s="234"/>
      <c r="C658" s="235"/>
      <c r="D658" s="227" t="s">
        <v>248</v>
      </c>
      <c r="E658" s="236" t="s">
        <v>19</v>
      </c>
      <c r="F658" s="237" t="s">
        <v>4440</v>
      </c>
      <c r="G658" s="235"/>
      <c r="H658" s="236" t="s">
        <v>19</v>
      </c>
      <c r="I658" s="238"/>
      <c r="J658" s="235"/>
      <c r="K658" s="235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248</v>
      </c>
      <c r="AU658" s="243" t="s">
        <v>78</v>
      </c>
      <c r="AV658" s="13" t="s">
        <v>76</v>
      </c>
      <c r="AW658" s="13" t="s">
        <v>32</v>
      </c>
      <c r="AX658" s="13" t="s">
        <v>69</v>
      </c>
      <c r="AY658" s="243" t="s">
        <v>238</v>
      </c>
    </row>
    <row r="659" s="14" customFormat="1">
      <c r="A659" s="14"/>
      <c r="B659" s="244"/>
      <c r="C659" s="245"/>
      <c r="D659" s="227" t="s">
        <v>248</v>
      </c>
      <c r="E659" s="246" t="s">
        <v>19</v>
      </c>
      <c r="F659" s="247" t="s">
        <v>4441</v>
      </c>
      <c r="G659" s="245"/>
      <c r="H659" s="248">
        <v>17.27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248</v>
      </c>
      <c r="AU659" s="254" t="s">
        <v>78</v>
      </c>
      <c r="AV659" s="14" t="s">
        <v>78</v>
      </c>
      <c r="AW659" s="14" t="s">
        <v>32</v>
      </c>
      <c r="AX659" s="14" t="s">
        <v>69</v>
      </c>
      <c r="AY659" s="254" t="s">
        <v>238</v>
      </c>
    </row>
    <row r="660" s="15" customFormat="1">
      <c r="A660" s="15"/>
      <c r="B660" s="255"/>
      <c r="C660" s="256"/>
      <c r="D660" s="227" t="s">
        <v>248</v>
      </c>
      <c r="E660" s="257" t="s">
        <v>19</v>
      </c>
      <c r="F660" s="258" t="s">
        <v>253</v>
      </c>
      <c r="G660" s="256"/>
      <c r="H660" s="259">
        <v>17.27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5" t="s">
        <v>248</v>
      </c>
      <c r="AU660" s="265" t="s">
        <v>78</v>
      </c>
      <c r="AV660" s="15" t="s">
        <v>244</v>
      </c>
      <c r="AW660" s="15" t="s">
        <v>32</v>
      </c>
      <c r="AX660" s="15" t="s">
        <v>76</v>
      </c>
      <c r="AY660" s="265" t="s">
        <v>238</v>
      </c>
    </row>
    <row r="661" s="2" customFormat="1" ht="24.15" customHeight="1">
      <c r="A661" s="39"/>
      <c r="B661" s="40"/>
      <c r="C661" s="214" t="s">
        <v>545</v>
      </c>
      <c r="D661" s="214" t="s">
        <v>240</v>
      </c>
      <c r="E661" s="215" t="s">
        <v>4639</v>
      </c>
      <c r="F661" s="216" t="s">
        <v>4640</v>
      </c>
      <c r="G661" s="217" t="s">
        <v>112</v>
      </c>
      <c r="H661" s="218">
        <v>234.02799999999999</v>
      </c>
      <c r="I661" s="219"/>
      <c r="J661" s="220">
        <f>ROUND(I661*H661,2)</f>
        <v>0</v>
      </c>
      <c r="K661" s="216" t="s">
        <v>243</v>
      </c>
      <c r="L661" s="45"/>
      <c r="M661" s="221" t="s">
        <v>19</v>
      </c>
      <c r="N661" s="222" t="s">
        <v>40</v>
      </c>
      <c r="O661" s="85"/>
      <c r="P661" s="223">
        <f>O661*H661</f>
        <v>0</v>
      </c>
      <c r="Q661" s="223">
        <v>0.48699999999999999</v>
      </c>
      <c r="R661" s="223">
        <f>Q661*H661</f>
        <v>113.97163599999999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244</v>
      </c>
      <c r="AT661" s="225" t="s">
        <v>240</v>
      </c>
      <c r="AU661" s="225" t="s">
        <v>78</v>
      </c>
      <c r="AY661" s="18" t="s">
        <v>238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76</v>
      </c>
      <c r="BK661" s="226">
        <f>ROUND(I661*H661,2)</f>
        <v>0</v>
      </c>
      <c r="BL661" s="18" t="s">
        <v>244</v>
      </c>
      <c r="BM661" s="225" t="s">
        <v>873</v>
      </c>
    </row>
    <row r="662" s="2" customFormat="1">
      <c r="A662" s="39"/>
      <c r="B662" s="40"/>
      <c r="C662" s="41"/>
      <c r="D662" s="227" t="s">
        <v>245</v>
      </c>
      <c r="E662" s="41"/>
      <c r="F662" s="228" t="s">
        <v>4640</v>
      </c>
      <c r="G662" s="41"/>
      <c r="H662" s="41"/>
      <c r="I662" s="229"/>
      <c r="J662" s="41"/>
      <c r="K662" s="41"/>
      <c r="L662" s="45"/>
      <c r="M662" s="230"/>
      <c r="N662" s="231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245</v>
      </c>
      <c r="AU662" s="18" t="s">
        <v>78</v>
      </c>
    </row>
    <row r="663" s="2" customFormat="1">
      <c r="A663" s="39"/>
      <c r="B663" s="40"/>
      <c r="C663" s="41"/>
      <c r="D663" s="232" t="s">
        <v>246</v>
      </c>
      <c r="E663" s="41"/>
      <c r="F663" s="233" t="s">
        <v>4641</v>
      </c>
      <c r="G663" s="41"/>
      <c r="H663" s="41"/>
      <c r="I663" s="229"/>
      <c r="J663" s="41"/>
      <c r="K663" s="41"/>
      <c r="L663" s="45"/>
      <c r="M663" s="230"/>
      <c r="N663" s="231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246</v>
      </c>
      <c r="AU663" s="18" t="s">
        <v>78</v>
      </c>
    </row>
    <row r="664" s="13" customFormat="1">
      <c r="A664" s="13"/>
      <c r="B664" s="234"/>
      <c r="C664" s="235"/>
      <c r="D664" s="227" t="s">
        <v>248</v>
      </c>
      <c r="E664" s="236" t="s">
        <v>19</v>
      </c>
      <c r="F664" s="237" t="s">
        <v>4498</v>
      </c>
      <c r="G664" s="235"/>
      <c r="H664" s="236" t="s">
        <v>19</v>
      </c>
      <c r="I664" s="238"/>
      <c r="J664" s="235"/>
      <c r="K664" s="235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248</v>
      </c>
      <c r="AU664" s="243" t="s">
        <v>78</v>
      </c>
      <c r="AV664" s="13" t="s">
        <v>76</v>
      </c>
      <c r="AW664" s="13" t="s">
        <v>32</v>
      </c>
      <c r="AX664" s="13" t="s">
        <v>69</v>
      </c>
      <c r="AY664" s="243" t="s">
        <v>238</v>
      </c>
    </row>
    <row r="665" s="13" customFormat="1">
      <c r="A665" s="13"/>
      <c r="B665" s="234"/>
      <c r="C665" s="235"/>
      <c r="D665" s="227" t="s">
        <v>248</v>
      </c>
      <c r="E665" s="236" t="s">
        <v>19</v>
      </c>
      <c r="F665" s="237" t="s">
        <v>4434</v>
      </c>
      <c r="G665" s="235"/>
      <c r="H665" s="236" t="s">
        <v>19</v>
      </c>
      <c r="I665" s="238"/>
      <c r="J665" s="235"/>
      <c r="K665" s="235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248</v>
      </c>
      <c r="AU665" s="243" t="s">
        <v>78</v>
      </c>
      <c r="AV665" s="13" t="s">
        <v>76</v>
      </c>
      <c r="AW665" s="13" t="s">
        <v>32</v>
      </c>
      <c r="AX665" s="13" t="s">
        <v>69</v>
      </c>
      <c r="AY665" s="243" t="s">
        <v>238</v>
      </c>
    </row>
    <row r="666" s="14" customFormat="1">
      <c r="A666" s="14"/>
      <c r="B666" s="244"/>
      <c r="C666" s="245"/>
      <c r="D666" s="227" t="s">
        <v>248</v>
      </c>
      <c r="E666" s="246" t="s">
        <v>19</v>
      </c>
      <c r="F666" s="247" t="s">
        <v>4435</v>
      </c>
      <c r="G666" s="245"/>
      <c r="H666" s="248">
        <v>234.02799999999999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248</v>
      </c>
      <c r="AU666" s="254" t="s">
        <v>78</v>
      </c>
      <c r="AV666" s="14" t="s">
        <v>78</v>
      </c>
      <c r="AW666" s="14" t="s">
        <v>32</v>
      </c>
      <c r="AX666" s="14" t="s">
        <v>69</v>
      </c>
      <c r="AY666" s="254" t="s">
        <v>238</v>
      </c>
    </row>
    <row r="667" s="15" customFormat="1">
      <c r="A667" s="15"/>
      <c r="B667" s="255"/>
      <c r="C667" s="256"/>
      <c r="D667" s="227" t="s">
        <v>248</v>
      </c>
      <c r="E667" s="257" t="s">
        <v>19</v>
      </c>
      <c r="F667" s="258" t="s">
        <v>253</v>
      </c>
      <c r="G667" s="256"/>
      <c r="H667" s="259">
        <v>234.02799999999999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248</v>
      </c>
      <c r="AU667" s="265" t="s">
        <v>78</v>
      </c>
      <c r="AV667" s="15" t="s">
        <v>244</v>
      </c>
      <c r="AW667" s="15" t="s">
        <v>32</v>
      </c>
      <c r="AX667" s="15" t="s">
        <v>76</v>
      </c>
      <c r="AY667" s="265" t="s">
        <v>238</v>
      </c>
    </row>
    <row r="668" s="2" customFormat="1" ht="24.15" customHeight="1">
      <c r="A668" s="39"/>
      <c r="B668" s="40"/>
      <c r="C668" s="214" t="s">
        <v>824</v>
      </c>
      <c r="D668" s="214" t="s">
        <v>240</v>
      </c>
      <c r="E668" s="215" t="s">
        <v>4642</v>
      </c>
      <c r="F668" s="216" t="s">
        <v>4643</v>
      </c>
      <c r="G668" s="217" t="s">
        <v>112</v>
      </c>
      <c r="H668" s="218">
        <v>17.27</v>
      </c>
      <c r="I668" s="219"/>
      <c r="J668" s="220">
        <f>ROUND(I668*H668,2)</f>
        <v>0</v>
      </c>
      <c r="K668" s="216" t="s">
        <v>243</v>
      </c>
      <c r="L668" s="45"/>
      <c r="M668" s="221" t="s">
        <v>19</v>
      </c>
      <c r="N668" s="222" t="s">
        <v>40</v>
      </c>
      <c r="O668" s="85"/>
      <c r="P668" s="223">
        <f>O668*H668</f>
        <v>0</v>
      </c>
      <c r="Q668" s="223">
        <v>0.34499999999999997</v>
      </c>
      <c r="R668" s="223">
        <f>Q668*H668</f>
        <v>5.9581499999999998</v>
      </c>
      <c r="S668" s="223">
        <v>0</v>
      </c>
      <c r="T668" s="22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5" t="s">
        <v>244</v>
      </c>
      <c r="AT668" s="225" t="s">
        <v>240</v>
      </c>
      <c r="AU668" s="225" t="s">
        <v>78</v>
      </c>
      <c r="AY668" s="18" t="s">
        <v>238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8" t="s">
        <v>76</v>
      </c>
      <c r="BK668" s="226">
        <f>ROUND(I668*H668,2)</f>
        <v>0</v>
      </c>
      <c r="BL668" s="18" t="s">
        <v>244</v>
      </c>
      <c r="BM668" s="225" t="s">
        <v>877</v>
      </c>
    </row>
    <row r="669" s="2" customFormat="1">
      <c r="A669" s="39"/>
      <c r="B669" s="40"/>
      <c r="C669" s="41"/>
      <c r="D669" s="227" t="s">
        <v>245</v>
      </c>
      <c r="E669" s="41"/>
      <c r="F669" s="228" t="s">
        <v>4643</v>
      </c>
      <c r="G669" s="41"/>
      <c r="H669" s="41"/>
      <c r="I669" s="229"/>
      <c r="J669" s="41"/>
      <c r="K669" s="41"/>
      <c r="L669" s="45"/>
      <c r="M669" s="230"/>
      <c r="N669" s="231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245</v>
      </c>
      <c r="AU669" s="18" t="s">
        <v>78</v>
      </c>
    </row>
    <row r="670" s="2" customFormat="1">
      <c r="A670" s="39"/>
      <c r="B670" s="40"/>
      <c r="C670" s="41"/>
      <c r="D670" s="232" t="s">
        <v>246</v>
      </c>
      <c r="E670" s="41"/>
      <c r="F670" s="233" t="s">
        <v>4644</v>
      </c>
      <c r="G670" s="41"/>
      <c r="H670" s="41"/>
      <c r="I670" s="229"/>
      <c r="J670" s="41"/>
      <c r="K670" s="41"/>
      <c r="L670" s="45"/>
      <c r="M670" s="230"/>
      <c r="N670" s="231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246</v>
      </c>
      <c r="AU670" s="18" t="s">
        <v>78</v>
      </c>
    </row>
    <row r="671" s="13" customFormat="1">
      <c r="A671" s="13"/>
      <c r="B671" s="234"/>
      <c r="C671" s="235"/>
      <c r="D671" s="227" t="s">
        <v>248</v>
      </c>
      <c r="E671" s="236" t="s">
        <v>19</v>
      </c>
      <c r="F671" s="237" t="s">
        <v>4334</v>
      </c>
      <c r="G671" s="235"/>
      <c r="H671" s="236" t="s">
        <v>19</v>
      </c>
      <c r="I671" s="238"/>
      <c r="J671" s="235"/>
      <c r="K671" s="235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248</v>
      </c>
      <c r="AU671" s="243" t="s">
        <v>78</v>
      </c>
      <c r="AV671" s="13" t="s">
        <v>76</v>
      </c>
      <c r="AW671" s="13" t="s">
        <v>32</v>
      </c>
      <c r="AX671" s="13" t="s">
        <v>69</v>
      </c>
      <c r="AY671" s="243" t="s">
        <v>238</v>
      </c>
    </row>
    <row r="672" s="13" customFormat="1">
      <c r="A672" s="13"/>
      <c r="B672" s="234"/>
      <c r="C672" s="235"/>
      <c r="D672" s="227" t="s">
        <v>248</v>
      </c>
      <c r="E672" s="236" t="s">
        <v>19</v>
      </c>
      <c r="F672" s="237" t="s">
        <v>4440</v>
      </c>
      <c r="G672" s="235"/>
      <c r="H672" s="236" t="s">
        <v>19</v>
      </c>
      <c r="I672" s="238"/>
      <c r="J672" s="235"/>
      <c r="K672" s="235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248</v>
      </c>
      <c r="AU672" s="243" t="s">
        <v>78</v>
      </c>
      <c r="AV672" s="13" t="s">
        <v>76</v>
      </c>
      <c r="AW672" s="13" t="s">
        <v>32</v>
      </c>
      <c r="AX672" s="13" t="s">
        <v>69</v>
      </c>
      <c r="AY672" s="243" t="s">
        <v>238</v>
      </c>
    </row>
    <row r="673" s="14" customFormat="1">
      <c r="A673" s="14"/>
      <c r="B673" s="244"/>
      <c r="C673" s="245"/>
      <c r="D673" s="227" t="s">
        <v>248</v>
      </c>
      <c r="E673" s="246" t="s">
        <v>19</v>
      </c>
      <c r="F673" s="247" t="s">
        <v>4441</v>
      </c>
      <c r="G673" s="245"/>
      <c r="H673" s="248">
        <v>17.27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248</v>
      </c>
      <c r="AU673" s="254" t="s">
        <v>78</v>
      </c>
      <c r="AV673" s="14" t="s">
        <v>78</v>
      </c>
      <c r="AW673" s="14" t="s">
        <v>32</v>
      </c>
      <c r="AX673" s="14" t="s">
        <v>69</v>
      </c>
      <c r="AY673" s="254" t="s">
        <v>238</v>
      </c>
    </row>
    <row r="674" s="15" customFormat="1">
      <c r="A674" s="15"/>
      <c r="B674" s="255"/>
      <c r="C674" s="256"/>
      <c r="D674" s="227" t="s">
        <v>248</v>
      </c>
      <c r="E674" s="257" t="s">
        <v>19</v>
      </c>
      <c r="F674" s="258" t="s">
        <v>253</v>
      </c>
      <c r="G674" s="256"/>
      <c r="H674" s="259">
        <v>17.27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248</v>
      </c>
      <c r="AU674" s="265" t="s">
        <v>78</v>
      </c>
      <c r="AV674" s="15" t="s">
        <v>244</v>
      </c>
      <c r="AW674" s="15" t="s">
        <v>32</v>
      </c>
      <c r="AX674" s="15" t="s">
        <v>76</v>
      </c>
      <c r="AY674" s="265" t="s">
        <v>238</v>
      </c>
    </row>
    <row r="675" s="2" customFormat="1" ht="37.8" customHeight="1">
      <c r="A675" s="39"/>
      <c r="B675" s="40"/>
      <c r="C675" s="214" t="s">
        <v>553</v>
      </c>
      <c r="D675" s="214" t="s">
        <v>240</v>
      </c>
      <c r="E675" s="215" t="s">
        <v>4645</v>
      </c>
      <c r="F675" s="216" t="s">
        <v>4646</v>
      </c>
      <c r="G675" s="217" t="s">
        <v>112</v>
      </c>
      <c r="H675" s="218">
        <v>13.199999999999999</v>
      </c>
      <c r="I675" s="219"/>
      <c r="J675" s="220">
        <f>ROUND(I675*H675,2)</f>
        <v>0</v>
      </c>
      <c r="K675" s="216" t="s">
        <v>243</v>
      </c>
      <c r="L675" s="45"/>
      <c r="M675" s="221" t="s">
        <v>19</v>
      </c>
      <c r="N675" s="222" t="s">
        <v>40</v>
      </c>
      <c r="O675" s="85"/>
      <c r="P675" s="223">
        <f>O675*H675</f>
        <v>0</v>
      </c>
      <c r="Q675" s="223">
        <v>0.098479999999999998</v>
      </c>
      <c r="R675" s="223">
        <f>Q675*H675</f>
        <v>1.299936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244</v>
      </c>
      <c r="AT675" s="225" t="s">
        <v>240</v>
      </c>
      <c r="AU675" s="225" t="s">
        <v>78</v>
      </c>
      <c r="AY675" s="18" t="s">
        <v>238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76</v>
      </c>
      <c r="BK675" s="226">
        <f>ROUND(I675*H675,2)</f>
        <v>0</v>
      </c>
      <c r="BL675" s="18" t="s">
        <v>244</v>
      </c>
      <c r="BM675" s="225" t="s">
        <v>885</v>
      </c>
    </row>
    <row r="676" s="2" customFormat="1">
      <c r="A676" s="39"/>
      <c r="B676" s="40"/>
      <c r="C676" s="41"/>
      <c r="D676" s="227" t="s">
        <v>245</v>
      </c>
      <c r="E676" s="41"/>
      <c r="F676" s="228" t="s">
        <v>4646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245</v>
      </c>
      <c r="AU676" s="18" t="s">
        <v>78</v>
      </c>
    </row>
    <row r="677" s="2" customFormat="1">
      <c r="A677" s="39"/>
      <c r="B677" s="40"/>
      <c r="C677" s="41"/>
      <c r="D677" s="232" t="s">
        <v>246</v>
      </c>
      <c r="E677" s="41"/>
      <c r="F677" s="233" t="s">
        <v>4647</v>
      </c>
      <c r="G677" s="41"/>
      <c r="H677" s="41"/>
      <c r="I677" s="229"/>
      <c r="J677" s="41"/>
      <c r="K677" s="41"/>
      <c r="L677" s="45"/>
      <c r="M677" s="230"/>
      <c r="N677" s="231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246</v>
      </c>
      <c r="AU677" s="18" t="s">
        <v>78</v>
      </c>
    </row>
    <row r="678" s="13" customFormat="1">
      <c r="A678" s="13"/>
      <c r="B678" s="234"/>
      <c r="C678" s="235"/>
      <c r="D678" s="227" t="s">
        <v>248</v>
      </c>
      <c r="E678" s="236" t="s">
        <v>19</v>
      </c>
      <c r="F678" s="237" t="s">
        <v>4334</v>
      </c>
      <c r="G678" s="235"/>
      <c r="H678" s="236" t="s">
        <v>19</v>
      </c>
      <c r="I678" s="238"/>
      <c r="J678" s="235"/>
      <c r="K678" s="235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248</v>
      </c>
      <c r="AU678" s="243" t="s">
        <v>78</v>
      </c>
      <c r="AV678" s="13" t="s">
        <v>76</v>
      </c>
      <c r="AW678" s="13" t="s">
        <v>32</v>
      </c>
      <c r="AX678" s="13" t="s">
        <v>69</v>
      </c>
      <c r="AY678" s="243" t="s">
        <v>238</v>
      </c>
    </row>
    <row r="679" s="13" customFormat="1">
      <c r="A679" s="13"/>
      <c r="B679" s="234"/>
      <c r="C679" s="235"/>
      <c r="D679" s="227" t="s">
        <v>248</v>
      </c>
      <c r="E679" s="236" t="s">
        <v>19</v>
      </c>
      <c r="F679" s="237" t="s">
        <v>4648</v>
      </c>
      <c r="G679" s="235"/>
      <c r="H679" s="236" t="s">
        <v>19</v>
      </c>
      <c r="I679" s="238"/>
      <c r="J679" s="235"/>
      <c r="K679" s="235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248</v>
      </c>
      <c r="AU679" s="243" t="s">
        <v>78</v>
      </c>
      <c r="AV679" s="13" t="s">
        <v>76</v>
      </c>
      <c r="AW679" s="13" t="s">
        <v>32</v>
      </c>
      <c r="AX679" s="13" t="s">
        <v>69</v>
      </c>
      <c r="AY679" s="243" t="s">
        <v>238</v>
      </c>
    </row>
    <row r="680" s="14" customFormat="1">
      <c r="A680" s="14"/>
      <c r="B680" s="244"/>
      <c r="C680" s="245"/>
      <c r="D680" s="227" t="s">
        <v>248</v>
      </c>
      <c r="E680" s="246" t="s">
        <v>19</v>
      </c>
      <c r="F680" s="247" t="s">
        <v>4439</v>
      </c>
      <c r="G680" s="245"/>
      <c r="H680" s="248">
        <v>13.199999999999999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248</v>
      </c>
      <c r="AU680" s="254" t="s">
        <v>78</v>
      </c>
      <c r="AV680" s="14" t="s">
        <v>78</v>
      </c>
      <c r="AW680" s="14" t="s">
        <v>32</v>
      </c>
      <c r="AX680" s="14" t="s">
        <v>69</v>
      </c>
      <c r="AY680" s="254" t="s">
        <v>238</v>
      </c>
    </row>
    <row r="681" s="15" customFormat="1">
      <c r="A681" s="15"/>
      <c r="B681" s="255"/>
      <c r="C681" s="256"/>
      <c r="D681" s="227" t="s">
        <v>248</v>
      </c>
      <c r="E681" s="257" t="s">
        <v>19</v>
      </c>
      <c r="F681" s="258" t="s">
        <v>253</v>
      </c>
      <c r="G681" s="256"/>
      <c r="H681" s="259">
        <v>13.199999999999999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5" t="s">
        <v>248</v>
      </c>
      <c r="AU681" s="265" t="s">
        <v>78</v>
      </c>
      <c r="AV681" s="15" t="s">
        <v>244</v>
      </c>
      <c r="AW681" s="15" t="s">
        <v>32</v>
      </c>
      <c r="AX681" s="15" t="s">
        <v>76</v>
      </c>
      <c r="AY681" s="265" t="s">
        <v>238</v>
      </c>
    </row>
    <row r="682" s="2" customFormat="1" ht="24.15" customHeight="1">
      <c r="A682" s="39"/>
      <c r="B682" s="40"/>
      <c r="C682" s="214" t="s">
        <v>870</v>
      </c>
      <c r="D682" s="214" t="s">
        <v>240</v>
      </c>
      <c r="E682" s="215" t="s">
        <v>4649</v>
      </c>
      <c r="F682" s="216" t="s">
        <v>4650</v>
      </c>
      <c r="G682" s="217" t="s">
        <v>112</v>
      </c>
      <c r="H682" s="218">
        <v>17.27</v>
      </c>
      <c r="I682" s="219"/>
      <c r="J682" s="220">
        <f>ROUND(I682*H682,2)</f>
        <v>0</v>
      </c>
      <c r="K682" s="216" t="s">
        <v>243</v>
      </c>
      <c r="L682" s="45"/>
      <c r="M682" s="221" t="s">
        <v>19</v>
      </c>
      <c r="N682" s="222" t="s">
        <v>40</v>
      </c>
      <c r="O682" s="85"/>
      <c r="P682" s="223">
        <f>O682*H682</f>
        <v>0</v>
      </c>
      <c r="Q682" s="223">
        <v>0.30651479999999998</v>
      </c>
      <c r="R682" s="223">
        <f>Q682*H682</f>
        <v>5.2935105959999991</v>
      </c>
      <c r="S682" s="223">
        <v>0</v>
      </c>
      <c r="T682" s="224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5" t="s">
        <v>244</v>
      </c>
      <c r="AT682" s="225" t="s">
        <v>240</v>
      </c>
      <c r="AU682" s="225" t="s">
        <v>78</v>
      </c>
      <c r="AY682" s="18" t="s">
        <v>238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8" t="s">
        <v>76</v>
      </c>
      <c r="BK682" s="226">
        <f>ROUND(I682*H682,2)</f>
        <v>0</v>
      </c>
      <c r="BL682" s="18" t="s">
        <v>244</v>
      </c>
      <c r="BM682" s="225" t="s">
        <v>889</v>
      </c>
    </row>
    <row r="683" s="2" customFormat="1">
      <c r="A683" s="39"/>
      <c r="B683" s="40"/>
      <c r="C683" s="41"/>
      <c r="D683" s="227" t="s">
        <v>245</v>
      </c>
      <c r="E683" s="41"/>
      <c r="F683" s="228" t="s">
        <v>4650</v>
      </c>
      <c r="G683" s="41"/>
      <c r="H683" s="41"/>
      <c r="I683" s="229"/>
      <c r="J683" s="41"/>
      <c r="K683" s="41"/>
      <c r="L683" s="45"/>
      <c r="M683" s="230"/>
      <c r="N683" s="231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245</v>
      </c>
      <c r="AU683" s="18" t="s">
        <v>78</v>
      </c>
    </row>
    <row r="684" s="2" customFormat="1">
      <c r="A684" s="39"/>
      <c r="B684" s="40"/>
      <c r="C684" s="41"/>
      <c r="D684" s="232" t="s">
        <v>246</v>
      </c>
      <c r="E684" s="41"/>
      <c r="F684" s="233" t="s">
        <v>4651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246</v>
      </c>
      <c r="AU684" s="18" t="s">
        <v>78</v>
      </c>
    </row>
    <row r="685" s="13" customFormat="1">
      <c r="A685" s="13"/>
      <c r="B685" s="234"/>
      <c r="C685" s="235"/>
      <c r="D685" s="227" t="s">
        <v>248</v>
      </c>
      <c r="E685" s="236" t="s">
        <v>19</v>
      </c>
      <c r="F685" s="237" t="s">
        <v>4334</v>
      </c>
      <c r="G685" s="235"/>
      <c r="H685" s="236" t="s">
        <v>19</v>
      </c>
      <c r="I685" s="238"/>
      <c r="J685" s="235"/>
      <c r="K685" s="235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248</v>
      </c>
      <c r="AU685" s="243" t="s">
        <v>78</v>
      </c>
      <c r="AV685" s="13" t="s">
        <v>76</v>
      </c>
      <c r="AW685" s="13" t="s">
        <v>32</v>
      </c>
      <c r="AX685" s="13" t="s">
        <v>69</v>
      </c>
      <c r="AY685" s="243" t="s">
        <v>238</v>
      </c>
    </row>
    <row r="686" s="13" customFormat="1">
      <c r="A686" s="13"/>
      <c r="B686" s="234"/>
      <c r="C686" s="235"/>
      <c r="D686" s="227" t="s">
        <v>248</v>
      </c>
      <c r="E686" s="236" t="s">
        <v>19</v>
      </c>
      <c r="F686" s="237" t="s">
        <v>4440</v>
      </c>
      <c r="G686" s="235"/>
      <c r="H686" s="236" t="s">
        <v>19</v>
      </c>
      <c r="I686" s="238"/>
      <c r="J686" s="235"/>
      <c r="K686" s="235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248</v>
      </c>
      <c r="AU686" s="243" t="s">
        <v>78</v>
      </c>
      <c r="AV686" s="13" t="s">
        <v>76</v>
      </c>
      <c r="AW686" s="13" t="s">
        <v>32</v>
      </c>
      <c r="AX686" s="13" t="s">
        <v>69</v>
      </c>
      <c r="AY686" s="243" t="s">
        <v>238</v>
      </c>
    </row>
    <row r="687" s="14" customFormat="1">
      <c r="A687" s="14"/>
      <c r="B687" s="244"/>
      <c r="C687" s="245"/>
      <c r="D687" s="227" t="s">
        <v>248</v>
      </c>
      <c r="E687" s="246" t="s">
        <v>19</v>
      </c>
      <c r="F687" s="247" t="s">
        <v>4441</v>
      </c>
      <c r="G687" s="245"/>
      <c r="H687" s="248">
        <v>17.27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248</v>
      </c>
      <c r="AU687" s="254" t="s">
        <v>78</v>
      </c>
      <c r="AV687" s="14" t="s">
        <v>78</v>
      </c>
      <c r="AW687" s="14" t="s">
        <v>32</v>
      </c>
      <c r="AX687" s="14" t="s">
        <v>69</v>
      </c>
      <c r="AY687" s="254" t="s">
        <v>238</v>
      </c>
    </row>
    <row r="688" s="15" customFormat="1">
      <c r="A688" s="15"/>
      <c r="B688" s="255"/>
      <c r="C688" s="256"/>
      <c r="D688" s="227" t="s">
        <v>248</v>
      </c>
      <c r="E688" s="257" t="s">
        <v>19</v>
      </c>
      <c r="F688" s="258" t="s">
        <v>253</v>
      </c>
      <c r="G688" s="256"/>
      <c r="H688" s="259">
        <v>17.27</v>
      </c>
      <c r="I688" s="260"/>
      <c r="J688" s="256"/>
      <c r="K688" s="256"/>
      <c r="L688" s="261"/>
      <c r="M688" s="262"/>
      <c r="N688" s="263"/>
      <c r="O688" s="263"/>
      <c r="P688" s="263"/>
      <c r="Q688" s="263"/>
      <c r="R688" s="263"/>
      <c r="S688" s="263"/>
      <c r="T688" s="26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5" t="s">
        <v>248</v>
      </c>
      <c r="AU688" s="265" t="s">
        <v>78</v>
      </c>
      <c r="AV688" s="15" t="s">
        <v>244</v>
      </c>
      <c r="AW688" s="15" t="s">
        <v>32</v>
      </c>
      <c r="AX688" s="15" t="s">
        <v>76</v>
      </c>
      <c r="AY688" s="265" t="s">
        <v>238</v>
      </c>
    </row>
    <row r="689" s="2" customFormat="1" ht="24.15" customHeight="1">
      <c r="A689" s="39"/>
      <c r="B689" s="40"/>
      <c r="C689" s="214" t="s">
        <v>565</v>
      </c>
      <c r="D689" s="214" t="s">
        <v>240</v>
      </c>
      <c r="E689" s="215" t="s">
        <v>4652</v>
      </c>
      <c r="F689" s="216" t="s">
        <v>4653</v>
      </c>
      <c r="G689" s="217" t="s">
        <v>112</v>
      </c>
      <c r="H689" s="218">
        <v>17.27</v>
      </c>
      <c r="I689" s="219"/>
      <c r="J689" s="220">
        <f>ROUND(I689*H689,2)</f>
        <v>0</v>
      </c>
      <c r="K689" s="216" t="s">
        <v>243</v>
      </c>
      <c r="L689" s="45"/>
      <c r="M689" s="221" t="s">
        <v>19</v>
      </c>
      <c r="N689" s="222" t="s">
        <v>40</v>
      </c>
      <c r="O689" s="85"/>
      <c r="P689" s="223">
        <f>O689*H689</f>
        <v>0</v>
      </c>
      <c r="Q689" s="223">
        <v>0.0060099999999999997</v>
      </c>
      <c r="R689" s="223">
        <f>Q689*H689</f>
        <v>0.10379269999999999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244</v>
      </c>
      <c r="AT689" s="225" t="s">
        <v>240</v>
      </c>
      <c r="AU689" s="225" t="s">
        <v>78</v>
      </c>
      <c r="AY689" s="18" t="s">
        <v>238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8" t="s">
        <v>76</v>
      </c>
      <c r="BK689" s="226">
        <f>ROUND(I689*H689,2)</f>
        <v>0</v>
      </c>
      <c r="BL689" s="18" t="s">
        <v>244</v>
      </c>
      <c r="BM689" s="225" t="s">
        <v>927</v>
      </c>
    </row>
    <row r="690" s="2" customFormat="1">
      <c r="A690" s="39"/>
      <c r="B690" s="40"/>
      <c r="C690" s="41"/>
      <c r="D690" s="227" t="s">
        <v>245</v>
      </c>
      <c r="E690" s="41"/>
      <c r="F690" s="228" t="s">
        <v>4653</v>
      </c>
      <c r="G690" s="41"/>
      <c r="H690" s="41"/>
      <c r="I690" s="229"/>
      <c r="J690" s="41"/>
      <c r="K690" s="41"/>
      <c r="L690" s="45"/>
      <c r="M690" s="230"/>
      <c r="N690" s="231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245</v>
      </c>
      <c r="AU690" s="18" t="s">
        <v>78</v>
      </c>
    </row>
    <row r="691" s="2" customFormat="1">
      <c r="A691" s="39"/>
      <c r="B691" s="40"/>
      <c r="C691" s="41"/>
      <c r="D691" s="232" t="s">
        <v>246</v>
      </c>
      <c r="E691" s="41"/>
      <c r="F691" s="233" t="s">
        <v>4654</v>
      </c>
      <c r="G691" s="41"/>
      <c r="H691" s="41"/>
      <c r="I691" s="229"/>
      <c r="J691" s="41"/>
      <c r="K691" s="41"/>
      <c r="L691" s="45"/>
      <c r="M691" s="230"/>
      <c r="N691" s="231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246</v>
      </c>
      <c r="AU691" s="18" t="s">
        <v>78</v>
      </c>
    </row>
    <row r="692" s="13" customFormat="1">
      <c r="A692" s="13"/>
      <c r="B692" s="234"/>
      <c r="C692" s="235"/>
      <c r="D692" s="227" t="s">
        <v>248</v>
      </c>
      <c r="E692" s="236" t="s">
        <v>19</v>
      </c>
      <c r="F692" s="237" t="s">
        <v>4334</v>
      </c>
      <c r="G692" s="235"/>
      <c r="H692" s="236" t="s">
        <v>19</v>
      </c>
      <c r="I692" s="238"/>
      <c r="J692" s="235"/>
      <c r="K692" s="235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248</v>
      </c>
      <c r="AU692" s="243" t="s">
        <v>78</v>
      </c>
      <c r="AV692" s="13" t="s">
        <v>76</v>
      </c>
      <c r="AW692" s="13" t="s">
        <v>32</v>
      </c>
      <c r="AX692" s="13" t="s">
        <v>69</v>
      </c>
      <c r="AY692" s="243" t="s">
        <v>238</v>
      </c>
    </row>
    <row r="693" s="13" customFormat="1">
      <c r="A693" s="13"/>
      <c r="B693" s="234"/>
      <c r="C693" s="235"/>
      <c r="D693" s="227" t="s">
        <v>248</v>
      </c>
      <c r="E693" s="236" t="s">
        <v>19</v>
      </c>
      <c r="F693" s="237" t="s">
        <v>4440</v>
      </c>
      <c r="G693" s="235"/>
      <c r="H693" s="236" t="s">
        <v>19</v>
      </c>
      <c r="I693" s="238"/>
      <c r="J693" s="235"/>
      <c r="K693" s="235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248</v>
      </c>
      <c r="AU693" s="243" t="s">
        <v>78</v>
      </c>
      <c r="AV693" s="13" t="s">
        <v>76</v>
      </c>
      <c r="AW693" s="13" t="s">
        <v>32</v>
      </c>
      <c r="AX693" s="13" t="s">
        <v>69</v>
      </c>
      <c r="AY693" s="243" t="s">
        <v>238</v>
      </c>
    </row>
    <row r="694" s="14" customFormat="1">
      <c r="A694" s="14"/>
      <c r="B694" s="244"/>
      <c r="C694" s="245"/>
      <c r="D694" s="227" t="s">
        <v>248</v>
      </c>
      <c r="E694" s="246" t="s">
        <v>19</v>
      </c>
      <c r="F694" s="247" t="s">
        <v>4441</v>
      </c>
      <c r="G694" s="245"/>
      <c r="H694" s="248">
        <v>17.27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248</v>
      </c>
      <c r="AU694" s="254" t="s">
        <v>78</v>
      </c>
      <c r="AV694" s="14" t="s">
        <v>78</v>
      </c>
      <c r="AW694" s="14" t="s">
        <v>32</v>
      </c>
      <c r="AX694" s="14" t="s">
        <v>69</v>
      </c>
      <c r="AY694" s="254" t="s">
        <v>238</v>
      </c>
    </row>
    <row r="695" s="15" customFormat="1">
      <c r="A695" s="15"/>
      <c r="B695" s="255"/>
      <c r="C695" s="256"/>
      <c r="D695" s="227" t="s">
        <v>248</v>
      </c>
      <c r="E695" s="257" t="s">
        <v>19</v>
      </c>
      <c r="F695" s="258" t="s">
        <v>253</v>
      </c>
      <c r="G695" s="256"/>
      <c r="H695" s="259">
        <v>17.27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5" t="s">
        <v>248</v>
      </c>
      <c r="AU695" s="265" t="s">
        <v>78</v>
      </c>
      <c r="AV695" s="15" t="s">
        <v>244</v>
      </c>
      <c r="AW695" s="15" t="s">
        <v>32</v>
      </c>
      <c r="AX695" s="15" t="s">
        <v>76</v>
      </c>
      <c r="AY695" s="265" t="s">
        <v>238</v>
      </c>
    </row>
    <row r="696" s="2" customFormat="1" ht="21.75" customHeight="1">
      <c r="A696" s="39"/>
      <c r="B696" s="40"/>
      <c r="C696" s="214" t="s">
        <v>882</v>
      </c>
      <c r="D696" s="214" t="s">
        <v>240</v>
      </c>
      <c r="E696" s="215" t="s">
        <v>4655</v>
      </c>
      <c r="F696" s="216" t="s">
        <v>4656</v>
      </c>
      <c r="G696" s="217" t="s">
        <v>112</v>
      </c>
      <c r="H696" s="218">
        <v>23.395</v>
      </c>
      <c r="I696" s="219"/>
      <c r="J696" s="220">
        <f>ROUND(I696*H696,2)</f>
        <v>0</v>
      </c>
      <c r="K696" s="216" t="s">
        <v>243</v>
      </c>
      <c r="L696" s="45"/>
      <c r="M696" s="221" t="s">
        <v>19</v>
      </c>
      <c r="N696" s="222" t="s">
        <v>40</v>
      </c>
      <c r="O696" s="85"/>
      <c r="P696" s="223">
        <f>O696*H696</f>
        <v>0</v>
      </c>
      <c r="Q696" s="223">
        <v>0.00031</v>
      </c>
      <c r="R696" s="223">
        <f>Q696*H696</f>
        <v>0.0072524499999999997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244</v>
      </c>
      <c r="AT696" s="225" t="s">
        <v>240</v>
      </c>
      <c r="AU696" s="225" t="s">
        <v>78</v>
      </c>
      <c r="AY696" s="18" t="s">
        <v>238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76</v>
      </c>
      <c r="BK696" s="226">
        <f>ROUND(I696*H696,2)</f>
        <v>0</v>
      </c>
      <c r="BL696" s="18" t="s">
        <v>244</v>
      </c>
      <c r="BM696" s="225" t="s">
        <v>1332</v>
      </c>
    </row>
    <row r="697" s="2" customFormat="1">
      <c r="A697" s="39"/>
      <c r="B697" s="40"/>
      <c r="C697" s="41"/>
      <c r="D697" s="227" t="s">
        <v>245</v>
      </c>
      <c r="E697" s="41"/>
      <c r="F697" s="228" t="s">
        <v>4656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245</v>
      </c>
      <c r="AU697" s="18" t="s">
        <v>78</v>
      </c>
    </row>
    <row r="698" s="2" customFormat="1">
      <c r="A698" s="39"/>
      <c r="B698" s="40"/>
      <c r="C698" s="41"/>
      <c r="D698" s="232" t="s">
        <v>246</v>
      </c>
      <c r="E698" s="41"/>
      <c r="F698" s="233" t="s">
        <v>4657</v>
      </c>
      <c r="G698" s="41"/>
      <c r="H698" s="41"/>
      <c r="I698" s="229"/>
      <c r="J698" s="41"/>
      <c r="K698" s="41"/>
      <c r="L698" s="45"/>
      <c r="M698" s="230"/>
      <c r="N698" s="231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246</v>
      </c>
      <c r="AU698" s="18" t="s">
        <v>78</v>
      </c>
    </row>
    <row r="699" s="13" customFormat="1">
      <c r="A699" s="13"/>
      <c r="B699" s="234"/>
      <c r="C699" s="235"/>
      <c r="D699" s="227" t="s">
        <v>248</v>
      </c>
      <c r="E699" s="236" t="s">
        <v>19</v>
      </c>
      <c r="F699" s="237" t="s">
        <v>4334</v>
      </c>
      <c r="G699" s="235"/>
      <c r="H699" s="236" t="s">
        <v>19</v>
      </c>
      <c r="I699" s="238"/>
      <c r="J699" s="235"/>
      <c r="K699" s="235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248</v>
      </c>
      <c r="AU699" s="243" t="s">
        <v>78</v>
      </c>
      <c r="AV699" s="13" t="s">
        <v>76</v>
      </c>
      <c r="AW699" s="13" t="s">
        <v>32</v>
      </c>
      <c r="AX699" s="13" t="s">
        <v>69</v>
      </c>
      <c r="AY699" s="243" t="s">
        <v>238</v>
      </c>
    </row>
    <row r="700" s="13" customFormat="1">
      <c r="A700" s="13"/>
      <c r="B700" s="234"/>
      <c r="C700" s="235"/>
      <c r="D700" s="227" t="s">
        <v>248</v>
      </c>
      <c r="E700" s="236" t="s">
        <v>19</v>
      </c>
      <c r="F700" s="237" t="s">
        <v>4658</v>
      </c>
      <c r="G700" s="235"/>
      <c r="H700" s="236" t="s">
        <v>19</v>
      </c>
      <c r="I700" s="238"/>
      <c r="J700" s="235"/>
      <c r="K700" s="235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248</v>
      </c>
      <c r="AU700" s="243" t="s">
        <v>78</v>
      </c>
      <c r="AV700" s="13" t="s">
        <v>76</v>
      </c>
      <c r="AW700" s="13" t="s">
        <v>32</v>
      </c>
      <c r="AX700" s="13" t="s">
        <v>69</v>
      </c>
      <c r="AY700" s="243" t="s">
        <v>238</v>
      </c>
    </row>
    <row r="701" s="14" customFormat="1">
      <c r="A701" s="14"/>
      <c r="B701" s="244"/>
      <c r="C701" s="245"/>
      <c r="D701" s="227" t="s">
        <v>248</v>
      </c>
      <c r="E701" s="246" t="s">
        <v>19</v>
      </c>
      <c r="F701" s="247" t="s">
        <v>4659</v>
      </c>
      <c r="G701" s="245"/>
      <c r="H701" s="248">
        <v>6.125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248</v>
      </c>
      <c r="AU701" s="254" t="s">
        <v>78</v>
      </c>
      <c r="AV701" s="14" t="s">
        <v>78</v>
      </c>
      <c r="AW701" s="14" t="s">
        <v>32</v>
      </c>
      <c r="AX701" s="14" t="s">
        <v>69</v>
      </c>
      <c r="AY701" s="254" t="s">
        <v>238</v>
      </c>
    </row>
    <row r="702" s="13" customFormat="1">
      <c r="A702" s="13"/>
      <c r="B702" s="234"/>
      <c r="C702" s="235"/>
      <c r="D702" s="227" t="s">
        <v>248</v>
      </c>
      <c r="E702" s="236" t="s">
        <v>19</v>
      </c>
      <c r="F702" s="237" t="s">
        <v>4440</v>
      </c>
      <c r="G702" s="235"/>
      <c r="H702" s="236" t="s">
        <v>19</v>
      </c>
      <c r="I702" s="238"/>
      <c r="J702" s="235"/>
      <c r="K702" s="235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248</v>
      </c>
      <c r="AU702" s="243" t="s">
        <v>78</v>
      </c>
      <c r="AV702" s="13" t="s">
        <v>76</v>
      </c>
      <c r="AW702" s="13" t="s">
        <v>32</v>
      </c>
      <c r="AX702" s="13" t="s">
        <v>69</v>
      </c>
      <c r="AY702" s="243" t="s">
        <v>238</v>
      </c>
    </row>
    <row r="703" s="14" customFormat="1">
      <c r="A703" s="14"/>
      <c r="B703" s="244"/>
      <c r="C703" s="245"/>
      <c r="D703" s="227" t="s">
        <v>248</v>
      </c>
      <c r="E703" s="246" t="s">
        <v>19</v>
      </c>
      <c r="F703" s="247" t="s">
        <v>4441</v>
      </c>
      <c r="G703" s="245"/>
      <c r="H703" s="248">
        <v>17.27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248</v>
      </c>
      <c r="AU703" s="254" t="s">
        <v>78</v>
      </c>
      <c r="AV703" s="14" t="s">
        <v>78</v>
      </c>
      <c r="AW703" s="14" t="s">
        <v>32</v>
      </c>
      <c r="AX703" s="14" t="s">
        <v>69</v>
      </c>
      <c r="AY703" s="254" t="s">
        <v>238</v>
      </c>
    </row>
    <row r="704" s="15" customFormat="1">
      <c r="A704" s="15"/>
      <c r="B704" s="255"/>
      <c r="C704" s="256"/>
      <c r="D704" s="227" t="s">
        <v>248</v>
      </c>
      <c r="E704" s="257" t="s">
        <v>19</v>
      </c>
      <c r="F704" s="258" t="s">
        <v>253</v>
      </c>
      <c r="G704" s="256"/>
      <c r="H704" s="259">
        <v>23.395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5" t="s">
        <v>248</v>
      </c>
      <c r="AU704" s="265" t="s">
        <v>78</v>
      </c>
      <c r="AV704" s="15" t="s">
        <v>244</v>
      </c>
      <c r="AW704" s="15" t="s">
        <v>32</v>
      </c>
      <c r="AX704" s="15" t="s">
        <v>76</v>
      </c>
      <c r="AY704" s="265" t="s">
        <v>238</v>
      </c>
    </row>
    <row r="705" s="2" customFormat="1" ht="33" customHeight="1">
      <c r="A705" s="39"/>
      <c r="B705" s="40"/>
      <c r="C705" s="214" t="s">
        <v>586</v>
      </c>
      <c r="D705" s="214" t="s">
        <v>240</v>
      </c>
      <c r="E705" s="215" t="s">
        <v>4660</v>
      </c>
      <c r="F705" s="216" t="s">
        <v>4661</v>
      </c>
      <c r="G705" s="217" t="s">
        <v>112</v>
      </c>
      <c r="H705" s="218">
        <v>23.395</v>
      </c>
      <c r="I705" s="219"/>
      <c r="J705" s="220">
        <f>ROUND(I705*H705,2)</f>
        <v>0</v>
      </c>
      <c r="K705" s="216" t="s">
        <v>243</v>
      </c>
      <c r="L705" s="45"/>
      <c r="M705" s="221" t="s">
        <v>19</v>
      </c>
      <c r="N705" s="222" t="s">
        <v>40</v>
      </c>
      <c r="O705" s="85"/>
      <c r="P705" s="223">
        <f>O705*H705</f>
        <v>0</v>
      </c>
      <c r="Q705" s="223">
        <v>0.10373</v>
      </c>
      <c r="R705" s="223">
        <f>Q705*H705</f>
        <v>2.4267633499999999</v>
      </c>
      <c r="S705" s="223">
        <v>0</v>
      </c>
      <c r="T705" s="224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5" t="s">
        <v>244</v>
      </c>
      <c r="AT705" s="225" t="s">
        <v>240</v>
      </c>
      <c r="AU705" s="225" t="s">
        <v>78</v>
      </c>
      <c r="AY705" s="18" t="s">
        <v>238</v>
      </c>
      <c r="BE705" s="226">
        <f>IF(N705="základní",J705,0)</f>
        <v>0</v>
      </c>
      <c r="BF705" s="226">
        <f>IF(N705="snížená",J705,0)</f>
        <v>0</v>
      </c>
      <c r="BG705" s="226">
        <f>IF(N705="zákl. přenesená",J705,0)</f>
        <v>0</v>
      </c>
      <c r="BH705" s="226">
        <f>IF(N705="sníž. přenesená",J705,0)</f>
        <v>0</v>
      </c>
      <c r="BI705" s="226">
        <f>IF(N705="nulová",J705,0)</f>
        <v>0</v>
      </c>
      <c r="BJ705" s="18" t="s">
        <v>76</v>
      </c>
      <c r="BK705" s="226">
        <f>ROUND(I705*H705,2)</f>
        <v>0</v>
      </c>
      <c r="BL705" s="18" t="s">
        <v>244</v>
      </c>
      <c r="BM705" s="225" t="s">
        <v>1376</v>
      </c>
    </row>
    <row r="706" s="2" customFormat="1">
      <c r="A706" s="39"/>
      <c r="B706" s="40"/>
      <c r="C706" s="41"/>
      <c r="D706" s="227" t="s">
        <v>245</v>
      </c>
      <c r="E706" s="41"/>
      <c r="F706" s="228" t="s">
        <v>4661</v>
      </c>
      <c r="G706" s="41"/>
      <c r="H706" s="41"/>
      <c r="I706" s="229"/>
      <c r="J706" s="41"/>
      <c r="K706" s="41"/>
      <c r="L706" s="45"/>
      <c r="M706" s="230"/>
      <c r="N706" s="231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245</v>
      </c>
      <c r="AU706" s="18" t="s">
        <v>78</v>
      </c>
    </row>
    <row r="707" s="2" customFormat="1">
      <c r="A707" s="39"/>
      <c r="B707" s="40"/>
      <c r="C707" s="41"/>
      <c r="D707" s="232" t="s">
        <v>246</v>
      </c>
      <c r="E707" s="41"/>
      <c r="F707" s="233" t="s">
        <v>4662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246</v>
      </c>
      <c r="AU707" s="18" t="s">
        <v>78</v>
      </c>
    </row>
    <row r="708" s="13" customFormat="1">
      <c r="A708" s="13"/>
      <c r="B708" s="234"/>
      <c r="C708" s="235"/>
      <c r="D708" s="227" t="s">
        <v>248</v>
      </c>
      <c r="E708" s="236" t="s">
        <v>19</v>
      </c>
      <c r="F708" s="237" t="s">
        <v>4334</v>
      </c>
      <c r="G708" s="235"/>
      <c r="H708" s="236" t="s">
        <v>19</v>
      </c>
      <c r="I708" s="238"/>
      <c r="J708" s="235"/>
      <c r="K708" s="235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248</v>
      </c>
      <c r="AU708" s="243" t="s">
        <v>78</v>
      </c>
      <c r="AV708" s="13" t="s">
        <v>76</v>
      </c>
      <c r="AW708" s="13" t="s">
        <v>32</v>
      </c>
      <c r="AX708" s="13" t="s">
        <v>69</v>
      </c>
      <c r="AY708" s="243" t="s">
        <v>238</v>
      </c>
    </row>
    <row r="709" s="13" customFormat="1">
      <c r="A709" s="13"/>
      <c r="B709" s="234"/>
      <c r="C709" s="235"/>
      <c r="D709" s="227" t="s">
        <v>248</v>
      </c>
      <c r="E709" s="236" t="s">
        <v>19</v>
      </c>
      <c r="F709" s="237" t="s">
        <v>4658</v>
      </c>
      <c r="G709" s="235"/>
      <c r="H709" s="236" t="s">
        <v>19</v>
      </c>
      <c r="I709" s="238"/>
      <c r="J709" s="235"/>
      <c r="K709" s="235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248</v>
      </c>
      <c r="AU709" s="243" t="s">
        <v>78</v>
      </c>
      <c r="AV709" s="13" t="s">
        <v>76</v>
      </c>
      <c r="AW709" s="13" t="s">
        <v>32</v>
      </c>
      <c r="AX709" s="13" t="s">
        <v>69</v>
      </c>
      <c r="AY709" s="243" t="s">
        <v>238</v>
      </c>
    </row>
    <row r="710" s="14" customFormat="1">
      <c r="A710" s="14"/>
      <c r="B710" s="244"/>
      <c r="C710" s="245"/>
      <c r="D710" s="227" t="s">
        <v>248</v>
      </c>
      <c r="E710" s="246" t="s">
        <v>19</v>
      </c>
      <c r="F710" s="247" t="s">
        <v>4659</v>
      </c>
      <c r="G710" s="245"/>
      <c r="H710" s="248">
        <v>6.125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248</v>
      </c>
      <c r="AU710" s="254" t="s">
        <v>78</v>
      </c>
      <c r="AV710" s="14" t="s">
        <v>78</v>
      </c>
      <c r="AW710" s="14" t="s">
        <v>32</v>
      </c>
      <c r="AX710" s="14" t="s">
        <v>69</v>
      </c>
      <c r="AY710" s="254" t="s">
        <v>238</v>
      </c>
    </row>
    <row r="711" s="13" customFormat="1">
      <c r="A711" s="13"/>
      <c r="B711" s="234"/>
      <c r="C711" s="235"/>
      <c r="D711" s="227" t="s">
        <v>248</v>
      </c>
      <c r="E711" s="236" t="s">
        <v>19</v>
      </c>
      <c r="F711" s="237" t="s">
        <v>4440</v>
      </c>
      <c r="G711" s="235"/>
      <c r="H711" s="236" t="s">
        <v>19</v>
      </c>
      <c r="I711" s="238"/>
      <c r="J711" s="235"/>
      <c r="K711" s="235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248</v>
      </c>
      <c r="AU711" s="243" t="s">
        <v>78</v>
      </c>
      <c r="AV711" s="13" t="s">
        <v>76</v>
      </c>
      <c r="AW711" s="13" t="s">
        <v>32</v>
      </c>
      <c r="AX711" s="13" t="s">
        <v>69</v>
      </c>
      <c r="AY711" s="243" t="s">
        <v>238</v>
      </c>
    </row>
    <row r="712" s="14" customFormat="1">
      <c r="A712" s="14"/>
      <c r="B712" s="244"/>
      <c r="C712" s="245"/>
      <c r="D712" s="227" t="s">
        <v>248</v>
      </c>
      <c r="E712" s="246" t="s">
        <v>19</v>
      </c>
      <c r="F712" s="247" t="s">
        <v>4441</v>
      </c>
      <c r="G712" s="245"/>
      <c r="H712" s="248">
        <v>17.27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248</v>
      </c>
      <c r="AU712" s="254" t="s">
        <v>78</v>
      </c>
      <c r="AV712" s="14" t="s">
        <v>78</v>
      </c>
      <c r="AW712" s="14" t="s">
        <v>32</v>
      </c>
      <c r="AX712" s="14" t="s">
        <v>69</v>
      </c>
      <c r="AY712" s="254" t="s">
        <v>238</v>
      </c>
    </row>
    <row r="713" s="15" customFormat="1">
      <c r="A713" s="15"/>
      <c r="B713" s="255"/>
      <c r="C713" s="256"/>
      <c r="D713" s="227" t="s">
        <v>248</v>
      </c>
      <c r="E713" s="257" t="s">
        <v>19</v>
      </c>
      <c r="F713" s="258" t="s">
        <v>253</v>
      </c>
      <c r="G713" s="256"/>
      <c r="H713" s="259">
        <v>23.395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5" t="s">
        <v>248</v>
      </c>
      <c r="AU713" s="265" t="s">
        <v>78</v>
      </c>
      <c r="AV713" s="15" t="s">
        <v>244</v>
      </c>
      <c r="AW713" s="15" t="s">
        <v>32</v>
      </c>
      <c r="AX713" s="15" t="s">
        <v>76</v>
      </c>
      <c r="AY713" s="265" t="s">
        <v>238</v>
      </c>
    </row>
    <row r="714" s="2" customFormat="1" ht="24.15" customHeight="1">
      <c r="A714" s="39"/>
      <c r="B714" s="40"/>
      <c r="C714" s="214" t="s">
        <v>912</v>
      </c>
      <c r="D714" s="214" t="s">
        <v>240</v>
      </c>
      <c r="E714" s="215" t="s">
        <v>4663</v>
      </c>
      <c r="F714" s="216" t="s">
        <v>4664</v>
      </c>
      <c r="G714" s="217" t="s">
        <v>112</v>
      </c>
      <c r="H714" s="218">
        <v>17.27</v>
      </c>
      <c r="I714" s="219"/>
      <c r="J714" s="220">
        <f>ROUND(I714*H714,2)</f>
        <v>0</v>
      </c>
      <c r="K714" s="216" t="s">
        <v>243</v>
      </c>
      <c r="L714" s="45"/>
      <c r="M714" s="221" t="s">
        <v>19</v>
      </c>
      <c r="N714" s="222" t="s">
        <v>40</v>
      </c>
      <c r="O714" s="85"/>
      <c r="P714" s="223">
        <f>O714*H714</f>
        <v>0</v>
      </c>
      <c r="Q714" s="223">
        <v>0.15559000000000001</v>
      </c>
      <c r="R714" s="223">
        <f>Q714*H714</f>
        <v>2.6870392999999999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244</v>
      </c>
      <c r="AT714" s="225" t="s">
        <v>240</v>
      </c>
      <c r="AU714" s="225" t="s">
        <v>78</v>
      </c>
      <c r="AY714" s="18" t="s">
        <v>238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76</v>
      </c>
      <c r="BK714" s="226">
        <f>ROUND(I714*H714,2)</f>
        <v>0</v>
      </c>
      <c r="BL714" s="18" t="s">
        <v>244</v>
      </c>
      <c r="BM714" s="225" t="s">
        <v>1390</v>
      </c>
    </row>
    <row r="715" s="2" customFormat="1">
      <c r="A715" s="39"/>
      <c r="B715" s="40"/>
      <c r="C715" s="41"/>
      <c r="D715" s="227" t="s">
        <v>245</v>
      </c>
      <c r="E715" s="41"/>
      <c r="F715" s="228" t="s">
        <v>4664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245</v>
      </c>
      <c r="AU715" s="18" t="s">
        <v>78</v>
      </c>
    </row>
    <row r="716" s="2" customFormat="1">
      <c r="A716" s="39"/>
      <c r="B716" s="40"/>
      <c r="C716" s="41"/>
      <c r="D716" s="232" t="s">
        <v>246</v>
      </c>
      <c r="E716" s="41"/>
      <c r="F716" s="233" t="s">
        <v>4665</v>
      </c>
      <c r="G716" s="41"/>
      <c r="H716" s="41"/>
      <c r="I716" s="229"/>
      <c r="J716" s="41"/>
      <c r="K716" s="41"/>
      <c r="L716" s="45"/>
      <c r="M716" s="230"/>
      <c r="N716" s="231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246</v>
      </c>
      <c r="AU716" s="18" t="s">
        <v>78</v>
      </c>
    </row>
    <row r="717" s="13" customFormat="1">
      <c r="A717" s="13"/>
      <c r="B717" s="234"/>
      <c r="C717" s="235"/>
      <c r="D717" s="227" t="s">
        <v>248</v>
      </c>
      <c r="E717" s="236" t="s">
        <v>19</v>
      </c>
      <c r="F717" s="237" t="s">
        <v>4334</v>
      </c>
      <c r="G717" s="235"/>
      <c r="H717" s="236" t="s">
        <v>19</v>
      </c>
      <c r="I717" s="238"/>
      <c r="J717" s="235"/>
      <c r="K717" s="235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248</v>
      </c>
      <c r="AU717" s="243" t="s">
        <v>78</v>
      </c>
      <c r="AV717" s="13" t="s">
        <v>76</v>
      </c>
      <c r="AW717" s="13" t="s">
        <v>32</v>
      </c>
      <c r="AX717" s="13" t="s">
        <v>69</v>
      </c>
      <c r="AY717" s="243" t="s">
        <v>238</v>
      </c>
    </row>
    <row r="718" s="13" customFormat="1">
      <c r="A718" s="13"/>
      <c r="B718" s="234"/>
      <c r="C718" s="235"/>
      <c r="D718" s="227" t="s">
        <v>248</v>
      </c>
      <c r="E718" s="236" t="s">
        <v>19</v>
      </c>
      <c r="F718" s="237" t="s">
        <v>4440</v>
      </c>
      <c r="G718" s="235"/>
      <c r="H718" s="236" t="s">
        <v>19</v>
      </c>
      <c r="I718" s="238"/>
      <c r="J718" s="235"/>
      <c r="K718" s="235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248</v>
      </c>
      <c r="AU718" s="243" t="s">
        <v>78</v>
      </c>
      <c r="AV718" s="13" t="s">
        <v>76</v>
      </c>
      <c r="AW718" s="13" t="s">
        <v>32</v>
      </c>
      <c r="AX718" s="13" t="s">
        <v>69</v>
      </c>
      <c r="AY718" s="243" t="s">
        <v>238</v>
      </c>
    </row>
    <row r="719" s="14" customFormat="1">
      <c r="A719" s="14"/>
      <c r="B719" s="244"/>
      <c r="C719" s="245"/>
      <c r="D719" s="227" t="s">
        <v>248</v>
      </c>
      <c r="E719" s="246" t="s">
        <v>19</v>
      </c>
      <c r="F719" s="247" t="s">
        <v>4441</v>
      </c>
      <c r="G719" s="245"/>
      <c r="H719" s="248">
        <v>17.27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248</v>
      </c>
      <c r="AU719" s="254" t="s">
        <v>78</v>
      </c>
      <c r="AV719" s="14" t="s">
        <v>78</v>
      </c>
      <c r="AW719" s="14" t="s">
        <v>32</v>
      </c>
      <c r="AX719" s="14" t="s">
        <v>69</v>
      </c>
      <c r="AY719" s="254" t="s">
        <v>238</v>
      </c>
    </row>
    <row r="720" s="15" customFormat="1">
      <c r="A720" s="15"/>
      <c r="B720" s="255"/>
      <c r="C720" s="256"/>
      <c r="D720" s="227" t="s">
        <v>248</v>
      </c>
      <c r="E720" s="257" t="s">
        <v>19</v>
      </c>
      <c r="F720" s="258" t="s">
        <v>253</v>
      </c>
      <c r="G720" s="256"/>
      <c r="H720" s="259">
        <v>17.27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5" t="s">
        <v>248</v>
      </c>
      <c r="AU720" s="265" t="s">
        <v>78</v>
      </c>
      <c r="AV720" s="15" t="s">
        <v>244</v>
      </c>
      <c r="AW720" s="15" t="s">
        <v>32</v>
      </c>
      <c r="AX720" s="15" t="s">
        <v>76</v>
      </c>
      <c r="AY720" s="265" t="s">
        <v>238</v>
      </c>
    </row>
    <row r="721" s="2" customFormat="1" ht="24.15" customHeight="1">
      <c r="A721" s="39"/>
      <c r="B721" s="40"/>
      <c r="C721" s="214" t="s">
        <v>594</v>
      </c>
      <c r="D721" s="214" t="s">
        <v>240</v>
      </c>
      <c r="E721" s="215" t="s">
        <v>4666</v>
      </c>
      <c r="F721" s="216" t="s">
        <v>4667</v>
      </c>
      <c r="G721" s="217" t="s">
        <v>112</v>
      </c>
      <c r="H721" s="218">
        <v>34.240000000000002</v>
      </c>
      <c r="I721" s="219"/>
      <c r="J721" s="220">
        <f>ROUND(I721*H721,2)</f>
        <v>0</v>
      </c>
      <c r="K721" s="216" t="s">
        <v>243</v>
      </c>
      <c r="L721" s="45"/>
      <c r="M721" s="221" t="s">
        <v>19</v>
      </c>
      <c r="N721" s="222" t="s">
        <v>40</v>
      </c>
      <c r="O721" s="85"/>
      <c r="P721" s="223">
        <f>O721*H721</f>
        <v>0</v>
      </c>
      <c r="Q721" s="223">
        <v>0.089219999999999994</v>
      </c>
      <c r="R721" s="223">
        <f>Q721*H721</f>
        <v>3.0548927999999997</v>
      </c>
      <c r="S721" s="223">
        <v>0</v>
      </c>
      <c r="T721" s="224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5" t="s">
        <v>244</v>
      </c>
      <c r="AT721" s="225" t="s">
        <v>240</v>
      </c>
      <c r="AU721" s="225" t="s">
        <v>78</v>
      </c>
      <c r="AY721" s="18" t="s">
        <v>238</v>
      </c>
      <c r="BE721" s="226">
        <f>IF(N721="základní",J721,0)</f>
        <v>0</v>
      </c>
      <c r="BF721" s="226">
        <f>IF(N721="snížená",J721,0)</f>
        <v>0</v>
      </c>
      <c r="BG721" s="226">
        <f>IF(N721="zákl. přenesená",J721,0)</f>
        <v>0</v>
      </c>
      <c r="BH721" s="226">
        <f>IF(N721="sníž. přenesená",J721,0)</f>
        <v>0</v>
      </c>
      <c r="BI721" s="226">
        <f>IF(N721="nulová",J721,0)</f>
        <v>0</v>
      </c>
      <c r="BJ721" s="18" t="s">
        <v>76</v>
      </c>
      <c r="BK721" s="226">
        <f>ROUND(I721*H721,2)</f>
        <v>0</v>
      </c>
      <c r="BL721" s="18" t="s">
        <v>244</v>
      </c>
      <c r="BM721" s="225" t="s">
        <v>1403</v>
      </c>
    </row>
    <row r="722" s="2" customFormat="1">
      <c r="A722" s="39"/>
      <c r="B722" s="40"/>
      <c r="C722" s="41"/>
      <c r="D722" s="227" t="s">
        <v>245</v>
      </c>
      <c r="E722" s="41"/>
      <c r="F722" s="228" t="s">
        <v>4667</v>
      </c>
      <c r="G722" s="41"/>
      <c r="H722" s="41"/>
      <c r="I722" s="229"/>
      <c r="J722" s="41"/>
      <c r="K722" s="41"/>
      <c r="L722" s="45"/>
      <c r="M722" s="230"/>
      <c r="N722" s="231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245</v>
      </c>
      <c r="AU722" s="18" t="s">
        <v>78</v>
      </c>
    </row>
    <row r="723" s="2" customFormat="1">
      <c r="A723" s="39"/>
      <c r="B723" s="40"/>
      <c r="C723" s="41"/>
      <c r="D723" s="232" t="s">
        <v>246</v>
      </c>
      <c r="E723" s="41"/>
      <c r="F723" s="233" t="s">
        <v>4668</v>
      </c>
      <c r="G723" s="41"/>
      <c r="H723" s="41"/>
      <c r="I723" s="229"/>
      <c r="J723" s="41"/>
      <c r="K723" s="41"/>
      <c r="L723" s="45"/>
      <c r="M723" s="230"/>
      <c r="N723" s="231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246</v>
      </c>
      <c r="AU723" s="18" t="s">
        <v>78</v>
      </c>
    </row>
    <row r="724" s="13" customFormat="1">
      <c r="A724" s="13"/>
      <c r="B724" s="234"/>
      <c r="C724" s="235"/>
      <c r="D724" s="227" t="s">
        <v>248</v>
      </c>
      <c r="E724" s="236" t="s">
        <v>19</v>
      </c>
      <c r="F724" s="237" t="s">
        <v>4498</v>
      </c>
      <c r="G724" s="235"/>
      <c r="H724" s="236" t="s">
        <v>19</v>
      </c>
      <c r="I724" s="238"/>
      <c r="J724" s="235"/>
      <c r="K724" s="235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248</v>
      </c>
      <c r="AU724" s="243" t="s">
        <v>78</v>
      </c>
      <c r="AV724" s="13" t="s">
        <v>76</v>
      </c>
      <c r="AW724" s="13" t="s">
        <v>32</v>
      </c>
      <c r="AX724" s="13" t="s">
        <v>69</v>
      </c>
      <c r="AY724" s="243" t="s">
        <v>238</v>
      </c>
    </row>
    <row r="725" s="13" customFormat="1">
      <c r="A725" s="13"/>
      <c r="B725" s="234"/>
      <c r="C725" s="235"/>
      <c r="D725" s="227" t="s">
        <v>248</v>
      </c>
      <c r="E725" s="236" t="s">
        <v>19</v>
      </c>
      <c r="F725" s="237" t="s">
        <v>4436</v>
      </c>
      <c r="G725" s="235"/>
      <c r="H725" s="236" t="s">
        <v>19</v>
      </c>
      <c r="I725" s="238"/>
      <c r="J725" s="235"/>
      <c r="K725" s="235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248</v>
      </c>
      <c r="AU725" s="243" t="s">
        <v>78</v>
      </c>
      <c r="AV725" s="13" t="s">
        <v>76</v>
      </c>
      <c r="AW725" s="13" t="s">
        <v>32</v>
      </c>
      <c r="AX725" s="13" t="s">
        <v>69</v>
      </c>
      <c r="AY725" s="243" t="s">
        <v>238</v>
      </c>
    </row>
    <row r="726" s="14" customFormat="1">
      <c r="A726" s="14"/>
      <c r="B726" s="244"/>
      <c r="C726" s="245"/>
      <c r="D726" s="227" t="s">
        <v>248</v>
      </c>
      <c r="E726" s="246" t="s">
        <v>19</v>
      </c>
      <c r="F726" s="247" t="s">
        <v>4437</v>
      </c>
      <c r="G726" s="245"/>
      <c r="H726" s="248">
        <v>21.039999999999999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248</v>
      </c>
      <c r="AU726" s="254" t="s">
        <v>78</v>
      </c>
      <c r="AV726" s="14" t="s">
        <v>78</v>
      </c>
      <c r="AW726" s="14" t="s">
        <v>32</v>
      </c>
      <c r="AX726" s="14" t="s">
        <v>69</v>
      </c>
      <c r="AY726" s="254" t="s">
        <v>238</v>
      </c>
    </row>
    <row r="727" s="13" customFormat="1">
      <c r="A727" s="13"/>
      <c r="B727" s="234"/>
      <c r="C727" s="235"/>
      <c r="D727" s="227" t="s">
        <v>248</v>
      </c>
      <c r="E727" s="236" t="s">
        <v>19</v>
      </c>
      <c r="F727" s="237" t="s">
        <v>4438</v>
      </c>
      <c r="G727" s="235"/>
      <c r="H727" s="236" t="s">
        <v>19</v>
      </c>
      <c r="I727" s="238"/>
      <c r="J727" s="235"/>
      <c r="K727" s="235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248</v>
      </c>
      <c r="AU727" s="243" t="s">
        <v>78</v>
      </c>
      <c r="AV727" s="13" t="s">
        <v>76</v>
      </c>
      <c r="AW727" s="13" t="s">
        <v>32</v>
      </c>
      <c r="AX727" s="13" t="s">
        <v>69</v>
      </c>
      <c r="AY727" s="243" t="s">
        <v>238</v>
      </c>
    </row>
    <row r="728" s="14" customFormat="1">
      <c r="A728" s="14"/>
      <c r="B728" s="244"/>
      <c r="C728" s="245"/>
      <c r="D728" s="227" t="s">
        <v>248</v>
      </c>
      <c r="E728" s="246" t="s">
        <v>19</v>
      </c>
      <c r="F728" s="247" t="s">
        <v>4439</v>
      </c>
      <c r="G728" s="245"/>
      <c r="H728" s="248">
        <v>13.199999999999999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248</v>
      </c>
      <c r="AU728" s="254" t="s">
        <v>78</v>
      </c>
      <c r="AV728" s="14" t="s">
        <v>78</v>
      </c>
      <c r="AW728" s="14" t="s">
        <v>32</v>
      </c>
      <c r="AX728" s="14" t="s">
        <v>69</v>
      </c>
      <c r="AY728" s="254" t="s">
        <v>238</v>
      </c>
    </row>
    <row r="729" s="15" customFormat="1">
      <c r="A729" s="15"/>
      <c r="B729" s="255"/>
      <c r="C729" s="256"/>
      <c r="D729" s="227" t="s">
        <v>248</v>
      </c>
      <c r="E729" s="257" t="s">
        <v>19</v>
      </c>
      <c r="F729" s="258" t="s">
        <v>253</v>
      </c>
      <c r="G729" s="256"/>
      <c r="H729" s="259">
        <v>34.240000000000002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5" t="s">
        <v>248</v>
      </c>
      <c r="AU729" s="265" t="s">
        <v>78</v>
      </c>
      <c r="AV729" s="15" t="s">
        <v>244</v>
      </c>
      <c r="AW729" s="15" t="s">
        <v>32</v>
      </c>
      <c r="AX729" s="15" t="s">
        <v>76</v>
      </c>
      <c r="AY729" s="265" t="s">
        <v>238</v>
      </c>
    </row>
    <row r="730" s="2" customFormat="1" ht="21.75" customHeight="1">
      <c r="A730" s="39"/>
      <c r="B730" s="40"/>
      <c r="C730" s="277" t="s">
        <v>924</v>
      </c>
      <c r="D730" s="277" t="s">
        <v>425</v>
      </c>
      <c r="E730" s="278" t="s">
        <v>4669</v>
      </c>
      <c r="F730" s="279" t="s">
        <v>4670</v>
      </c>
      <c r="G730" s="280" t="s">
        <v>112</v>
      </c>
      <c r="H730" s="281">
        <v>21.670999999999999</v>
      </c>
      <c r="I730" s="282"/>
      <c r="J730" s="283">
        <f>ROUND(I730*H730,2)</f>
        <v>0</v>
      </c>
      <c r="K730" s="279" t="s">
        <v>243</v>
      </c>
      <c r="L730" s="284"/>
      <c r="M730" s="285" t="s">
        <v>19</v>
      </c>
      <c r="N730" s="286" t="s">
        <v>40</v>
      </c>
      <c r="O730" s="85"/>
      <c r="P730" s="223">
        <f>O730*H730</f>
        <v>0</v>
      </c>
      <c r="Q730" s="223">
        <v>0.13100000000000001</v>
      </c>
      <c r="R730" s="223">
        <f>Q730*H730</f>
        <v>2.8389009999999999</v>
      </c>
      <c r="S730" s="223">
        <v>0</v>
      </c>
      <c r="T730" s="224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5" t="s">
        <v>267</v>
      </c>
      <c r="AT730" s="225" t="s">
        <v>425</v>
      </c>
      <c r="AU730" s="225" t="s">
        <v>78</v>
      </c>
      <c r="AY730" s="18" t="s">
        <v>238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8" t="s">
        <v>76</v>
      </c>
      <c r="BK730" s="226">
        <f>ROUND(I730*H730,2)</f>
        <v>0</v>
      </c>
      <c r="BL730" s="18" t="s">
        <v>244</v>
      </c>
      <c r="BM730" s="225" t="s">
        <v>933</v>
      </c>
    </row>
    <row r="731" s="2" customFormat="1">
      <c r="A731" s="39"/>
      <c r="B731" s="40"/>
      <c r="C731" s="41"/>
      <c r="D731" s="227" t="s">
        <v>245</v>
      </c>
      <c r="E731" s="41"/>
      <c r="F731" s="228" t="s">
        <v>4670</v>
      </c>
      <c r="G731" s="41"/>
      <c r="H731" s="41"/>
      <c r="I731" s="229"/>
      <c r="J731" s="41"/>
      <c r="K731" s="41"/>
      <c r="L731" s="45"/>
      <c r="M731" s="230"/>
      <c r="N731" s="231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245</v>
      </c>
      <c r="AU731" s="18" t="s">
        <v>78</v>
      </c>
    </row>
    <row r="732" s="2" customFormat="1" ht="33" customHeight="1">
      <c r="A732" s="39"/>
      <c r="B732" s="40"/>
      <c r="C732" s="214" t="s">
        <v>602</v>
      </c>
      <c r="D732" s="214" t="s">
        <v>240</v>
      </c>
      <c r="E732" s="215" t="s">
        <v>4671</v>
      </c>
      <c r="F732" s="216" t="s">
        <v>4672</v>
      </c>
      <c r="G732" s="217" t="s">
        <v>112</v>
      </c>
      <c r="H732" s="218">
        <v>234.02799999999999</v>
      </c>
      <c r="I732" s="219"/>
      <c r="J732" s="220">
        <f>ROUND(I732*H732,2)</f>
        <v>0</v>
      </c>
      <c r="K732" s="216" t="s">
        <v>243</v>
      </c>
      <c r="L732" s="45"/>
      <c r="M732" s="221" t="s">
        <v>19</v>
      </c>
      <c r="N732" s="222" t="s">
        <v>40</v>
      </c>
      <c r="O732" s="85"/>
      <c r="P732" s="223">
        <f>O732*H732</f>
        <v>0</v>
      </c>
      <c r="Q732" s="223">
        <v>0.11162</v>
      </c>
      <c r="R732" s="223">
        <f>Q732*H732</f>
        <v>26.122205359999999</v>
      </c>
      <c r="S732" s="223">
        <v>0</v>
      </c>
      <c r="T732" s="22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5" t="s">
        <v>244</v>
      </c>
      <c r="AT732" s="225" t="s">
        <v>240</v>
      </c>
      <c r="AU732" s="225" t="s">
        <v>78</v>
      </c>
      <c r="AY732" s="18" t="s">
        <v>238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8" t="s">
        <v>76</v>
      </c>
      <c r="BK732" s="226">
        <f>ROUND(I732*H732,2)</f>
        <v>0</v>
      </c>
      <c r="BL732" s="18" t="s">
        <v>244</v>
      </c>
      <c r="BM732" s="225" t="s">
        <v>1426</v>
      </c>
    </row>
    <row r="733" s="2" customFormat="1">
      <c r="A733" s="39"/>
      <c r="B733" s="40"/>
      <c r="C733" s="41"/>
      <c r="D733" s="227" t="s">
        <v>245</v>
      </c>
      <c r="E733" s="41"/>
      <c r="F733" s="228" t="s">
        <v>4672</v>
      </c>
      <c r="G733" s="41"/>
      <c r="H733" s="41"/>
      <c r="I733" s="229"/>
      <c r="J733" s="41"/>
      <c r="K733" s="41"/>
      <c r="L733" s="45"/>
      <c r="M733" s="230"/>
      <c r="N733" s="231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245</v>
      </c>
      <c r="AU733" s="18" t="s">
        <v>78</v>
      </c>
    </row>
    <row r="734" s="2" customFormat="1">
      <c r="A734" s="39"/>
      <c r="B734" s="40"/>
      <c r="C734" s="41"/>
      <c r="D734" s="232" t="s">
        <v>246</v>
      </c>
      <c r="E734" s="41"/>
      <c r="F734" s="233" t="s">
        <v>4673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246</v>
      </c>
      <c r="AU734" s="18" t="s">
        <v>78</v>
      </c>
    </row>
    <row r="735" s="13" customFormat="1">
      <c r="A735" s="13"/>
      <c r="B735" s="234"/>
      <c r="C735" s="235"/>
      <c r="D735" s="227" t="s">
        <v>248</v>
      </c>
      <c r="E735" s="236" t="s">
        <v>19</v>
      </c>
      <c r="F735" s="237" t="s">
        <v>4498</v>
      </c>
      <c r="G735" s="235"/>
      <c r="H735" s="236" t="s">
        <v>19</v>
      </c>
      <c r="I735" s="238"/>
      <c r="J735" s="235"/>
      <c r="K735" s="235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248</v>
      </c>
      <c r="AU735" s="243" t="s">
        <v>78</v>
      </c>
      <c r="AV735" s="13" t="s">
        <v>76</v>
      </c>
      <c r="AW735" s="13" t="s">
        <v>32</v>
      </c>
      <c r="AX735" s="13" t="s">
        <v>69</v>
      </c>
      <c r="AY735" s="243" t="s">
        <v>238</v>
      </c>
    </row>
    <row r="736" s="13" customFormat="1">
      <c r="A736" s="13"/>
      <c r="B736" s="234"/>
      <c r="C736" s="235"/>
      <c r="D736" s="227" t="s">
        <v>248</v>
      </c>
      <c r="E736" s="236" t="s">
        <v>19</v>
      </c>
      <c r="F736" s="237" t="s">
        <v>4434</v>
      </c>
      <c r="G736" s="235"/>
      <c r="H736" s="236" t="s">
        <v>19</v>
      </c>
      <c r="I736" s="238"/>
      <c r="J736" s="235"/>
      <c r="K736" s="235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248</v>
      </c>
      <c r="AU736" s="243" t="s">
        <v>78</v>
      </c>
      <c r="AV736" s="13" t="s">
        <v>76</v>
      </c>
      <c r="AW736" s="13" t="s">
        <v>32</v>
      </c>
      <c r="AX736" s="13" t="s">
        <v>69</v>
      </c>
      <c r="AY736" s="243" t="s">
        <v>238</v>
      </c>
    </row>
    <row r="737" s="14" customFormat="1">
      <c r="A737" s="14"/>
      <c r="B737" s="244"/>
      <c r="C737" s="245"/>
      <c r="D737" s="227" t="s">
        <v>248</v>
      </c>
      <c r="E737" s="246" t="s">
        <v>19</v>
      </c>
      <c r="F737" s="247" t="s">
        <v>4435</v>
      </c>
      <c r="G737" s="245"/>
      <c r="H737" s="248">
        <v>234.02799999999999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248</v>
      </c>
      <c r="AU737" s="254" t="s">
        <v>78</v>
      </c>
      <c r="AV737" s="14" t="s">
        <v>78</v>
      </c>
      <c r="AW737" s="14" t="s">
        <v>32</v>
      </c>
      <c r="AX737" s="14" t="s">
        <v>69</v>
      </c>
      <c r="AY737" s="254" t="s">
        <v>238</v>
      </c>
    </row>
    <row r="738" s="15" customFormat="1">
      <c r="A738" s="15"/>
      <c r="B738" s="255"/>
      <c r="C738" s="256"/>
      <c r="D738" s="227" t="s">
        <v>248</v>
      </c>
      <c r="E738" s="257" t="s">
        <v>19</v>
      </c>
      <c r="F738" s="258" t="s">
        <v>253</v>
      </c>
      <c r="G738" s="256"/>
      <c r="H738" s="259">
        <v>234.02799999999999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248</v>
      </c>
      <c r="AU738" s="265" t="s">
        <v>78</v>
      </c>
      <c r="AV738" s="15" t="s">
        <v>244</v>
      </c>
      <c r="AW738" s="15" t="s">
        <v>32</v>
      </c>
      <c r="AX738" s="15" t="s">
        <v>76</v>
      </c>
      <c r="AY738" s="265" t="s">
        <v>238</v>
      </c>
    </row>
    <row r="739" s="2" customFormat="1" ht="21.75" customHeight="1">
      <c r="A739" s="39"/>
      <c r="B739" s="40"/>
      <c r="C739" s="277" t="s">
        <v>935</v>
      </c>
      <c r="D739" s="277" t="s">
        <v>425</v>
      </c>
      <c r="E739" s="278" t="s">
        <v>4674</v>
      </c>
      <c r="F739" s="279" t="s">
        <v>4675</v>
      </c>
      <c r="G739" s="280" t="s">
        <v>112</v>
      </c>
      <c r="H739" s="281">
        <v>238.709</v>
      </c>
      <c r="I739" s="282"/>
      <c r="J739" s="283">
        <f>ROUND(I739*H739,2)</f>
        <v>0</v>
      </c>
      <c r="K739" s="279" t="s">
        <v>243</v>
      </c>
      <c r="L739" s="284"/>
      <c r="M739" s="285" t="s">
        <v>19</v>
      </c>
      <c r="N739" s="286" t="s">
        <v>40</v>
      </c>
      <c r="O739" s="85"/>
      <c r="P739" s="223">
        <f>O739*H739</f>
        <v>0</v>
      </c>
      <c r="Q739" s="223">
        <v>0.17599999999999999</v>
      </c>
      <c r="R739" s="223">
        <f>Q739*H739</f>
        <v>42.012783999999996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267</v>
      </c>
      <c r="AT739" s="225" t="s">
        <v>425</v>
      </c>
      <c r="AU739" s="225" t="s">
        <v>78</v>
      </c>
      <c r="AY739" s="18" t="s">
        <v>238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76</v>
      </c>
      <c r="BK739" s="226">
        <f>ROUND(I739*H739,2)</f>
        <v>0</v>
      </c>
      <c r="BL739" s="18" t="s">
        <v>244</v>
      </c>
      <c r="BM739" s="225" t="s">
        <v>938</v>
      </c>
    </row>
    <row r="740" s="2" customFormat="1">
      <c r="A740" s="39"/>
      <c r="B740" s="40"/>
      <c r="C740" s="41"/>
      <c r="D740" s="227" t="s">
        <v>245</v>
      </c>
      <c r="E740" s="41"/>
      <c r="F740" s="228" t="s">
        <v>4675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245</v>
      </c>
      <c r="AU740" s="18" t="s">
        <v>78</v>
      </c>
    </row>
    <row r="741" s="14" customFormat="1">
      <c r="A741" s="14"/>
      <c r="B741" s="244"/>
      <c r="C741" s="245"/>
      <c r="D741" s="227" t="s">
        <v>248</v>
      </c>
      <c r="E741" s="246" t="s">
        <v>19</v>
      </c>
      <c r="F741" s="247" t="s">
        <v>4676</v>
      </c>
      <c r="G741" s="245"/>
      <c r="H741" s="248">
        <v>238.70856000000001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248</v>
      </c>
      <c r="AU741" s="254" t="s">
        <v>78</v>
      </c>
      <c r="AV741" s="14" t="s">
        <v>78</v>
      </c>
      <c r="AW741" s="14" t="s">
        <v>32</v>
      </c>
      <c r="AX741" s="14" t="s">
        <v>69</v>
      </c>
      <c r="AY741" s="254" t="s">
        <v>238</v>
      </c>
    </row>
    <row r="742" s="15" customFormat="1">
      <c r="A742" s="15"/>
      <c r="B742" s="255"/>
      <c r="C742" s="256"/>
      <c r="D742" s="227" t="s">
        <v>248</v>
      </c>
      <c r="E742" s="257" t="s">
        <v>19</v>
      </c>
      <c r="F742" s="258" t="s">
        <v>253</v>
      </c>
      <c r="G742" s="256"/>
      <c r="H742" s="259">
        <v>238.70856000000001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248</v>
      </c>
      <c r="AU742" s="265" t="s">
        <v>78</v>
      </c>
      <c r="AV742" s="15" t="s">
        <v>244</v>
      </c>
      <c r="AW742" s="15" t="s">
        <v>32</v>
      </c>
      <c r="AX742" s="15" t="s">
        <v>76</v>
      </c>
      <c r="AY742" s="265" t="s">
        <v>238</v>
      </c>
    </row>
    <row r="743" s="2" customFormat="1" ht="24.15" customHeight="1">
      <c r="A743" s="39"/>
      <c r="B743" s="40"/>
      <c r="C743" s="214" t="s">
        <v>610</v>
      </c>
      <c r="D743" s="214" t="s">
        <v>240</v>
      </c>
      <c r="E743" s="215" t="s">
        <v>4677</v>
      </c>
      <c r="F743" s="216" t="s">
        <v>4678</v>
      </c>
      <c r="G743" s="217" t="s">
        <v>107</v>
      </c>
      <c r="H743" s="218">
        <v>4.5999999999999996</v>
      </c>
      <c r="I743" s="219"/>
      <c r="J743" s="220">
        <f>ROUND(I743*H743,2)</f>
        <v>0</v>
      </c>
      <c r="K743" s="216" t="s">
        <v>243</v>
      </c>
      <c r="L743" s="45"/>
      <c r="M743" s="221" t="s">
        <v>19</v>
      </c>
      <c r="N743" s="222" t="s">
        <v>40</v>
      </c>
      <c r="O743" s="85"/>
      <c r="P743" s="223">
        <f>O743*H743</f>
        <v>0</v>
      </c>
      <c r="Q743" s="223">
        <v>8.8000000000000004E-06</v>
      </c>
      <c r="R743" s="223">
        <f>Q743*H743</f>
        <v>4.0479999999999999E-05</v>
      </c>
      <c r="S743" s="223">
        <v>0</v>
      </c>
      <c r="T743" s="224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5" t="s">
        <v>244</v>
      </c>
      <c r="AT743" s="225" t="s">
        <v>240</v>
      </c>
      <c r="AU743" s="225" t="s">
        <v>78</v>
      </c>
      <c r="AY743" s="18" t="s">
        <v>238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8" t="s">
        <v>76</v>
      </c>
      <c r="BK743" s="226">
        <f>ROUND(I743*H743,2)</f>
        <v>0</v>
      </c>
      <c r="BL743" s="18" t="s">
        <v>244</v>
      </c>
      <c r="BM743" s="225" t="s">
        <v>944</v>
      </c>
    </row>
    <row r="744" s="2" customFormat="1">
      <c r="A744" s="39"/>
      <c r="B744" s="40"/>
      <c r="C744" s="41"/>
      <c r="D744" s="227" t="s">
        <v>245</v>
      </c>
      <c r="E744" s="41"/>
      <c r="F744" s="228" t="s">
        <v>4678</v>
      </c>
      <c r="G744" s="41"/>
      <c r="H744" s="41"/>
      <c r="I744" s="229"/>
      <c r="J744" s="41"/>
      <c r="K744" s="41"/>
      <c r="L744" s="45"/>
      <c r="M744" s="230"/>
      <c r="N744" s="231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245</v>
      </c>
      <c r="AU744" s="18" t="s">
        <v>78</v>
      </c>
    </row>
    <row r="745" s="2" customFormat="1">
      <c r="A745" s="39"/>
      <c r="B745" s="40"/>
      <c r="C745" s="41"/>
      <c r="D745" s="232" t="s">
        <v>246</v>
      </c>
      <c r="E745" s="41"/>
      <c r="F745" s="233" t="s">
        <v>4679</v>
      </c>
      <c r="G745" s="41"/>
      <c r="H745" s="41"/>
      <c r="I745" s="229"/>
      <c r="J745" s="41"/>
      <c r="K745" s="41"/>
      <c r="L745" s="45"/>
      <c r="M745" s="230"/>
      <c r="N745" s="231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246</v>
      </c>
      <c r="AU745" s="18" t="s">
        <v>78</v>
      </c>
    </row>
    <row r="746" s="13" customFormat="1">
      <c r="A746" s="13"/>
      <c r="B746" s="234"/>
      <c r="C746" s="235"/>
      <c r="D746" s="227" t="s">
        <v>248</v>
      </c>
      <c r="E746" s="236" t="s">
        <v>19</v>
      </c>
      <c r="F746" s="237" t="s">
        <v>4334</v>
      </c>
      <c r="G746" s="235"/>
      <c r="H746" s="236" t="s">
        <v>19</v>
      </c>
      <c r="I746" s="238"/>
      <c r="J746" s="235"/>
      <c r="K746" s="235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248</v>
      </c>
      <c r="AU746" s="243" t="s">
        <v>78</v>
      </c>
      <c r="AV746" s="13" t="s">
        <v>76</v>
      </c>
      <c r="AW746" s="13" t="s">
        <v>32</v>
      </c>
      <c r="AX746" s="13" t="s">
        <v>69</v>
      </c>
      <c r="AY746" s="243" t="s">
        <v>238</v>
      </c>
    </row>
    <row r="747" s="13" customFormat="1">
      <c r="A747" s="13"/>
      <c r="B747" s="234"/>
      <c r="C747" s="235"/>
      <c r="D747" s="227" t="s">
        <v>248</v>
      </c>
      <c r="E747" s="236" t="s">
        <v>19</v>
      </c>
      <c r="F747" s="237" t="s">
        <v>4680</v>
      </c>
      <c r="G747" s="235"/>
      <c r="H747" s="236" t="s">
        <v>19</v>
      </c>
      <c r="I747" s="238"/>
      <c r="J747" s="235"/>
      <c r="K747" s="235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248</v>
      </c>
      <c r="AU747" s="243" t="s">
        <v>78</v>
      </c>
      <c r="AV747" s="13" t="s">
        <v>76</v>
      </c>
      <c r="AW747" s="13" t="s">
        <v>32</v>
      </c>
      <c r="AX747" s="13" t="s">
        <v>69</v>
      </c>
      <c r="AY747" s="243" t="s">
        <v>238</v>
      </c>
    </row>
    <row r="748" s="14" customFormat="1">
      <c r="A748" s="14"/>
      <c r="B748" s="244"/>
      <c r="C748" s="245"/>
      <c r="D748" s="227" t="s">
        <v>248</v>
      </c>
      <c r="E748" s="246" t="s">
        <v>19</v>
      </c>
      <c r="F748" s="247" t="s">
        <v>4681</v>
      </c>
      <c r="G748" s="245"/>
      <c r="H748" s="248">
        <v>4.5999999999999996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248</v>
      </c>
      <c r="AU748" s="254" t="s">
        <v>78</v>
      </c>
      <c r="AV748" s="14" t="s">
        <v>78</v>
      </c>
      <c r="AW748" s="14" t="s">
        <v>32</v>
      </c>
      <c r="AX748" s="14" t="s">
        <v>69</v>
      </c>
      <c r="AY748" s="254" t="s">
        <v>238</v>
      </c>
    </row>
    <row r="749" s="15" customFormat="1">
      <c r="A749" s="15"/>
      <c r="B749" s="255"/>
      <c r="C749" s="256"/>
      <c r="D749" s="227" t="s">
        <v>248</v>
      </c>
      <c r="E749" s="257" t="s">
        <v>19</v>
      </c>
      <c r="F749" s="258" t="s">
        <v>253</v>
      </c>
      <c r="G749" s="256"/>
      <c r="H749" s="259">
        <v>4.5999999999999996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5" t="s">
        <v>248</v>
      </c>
      <c r="AU749" s="265" t="s">
        <v>78</v>
      </c>
      <c r="AV749" s="15" t="s">
        <v>244</v>
      </c>
      <c r="AW749" s="15" t="s">
        <v>32</v>
      </c>
      <c r="AX749" s="15" t="s">
        <v>76</v>
      </c>
      <c r="AY749" s="265" t="s">
        <v>238</v>
      </c>
    </row>
    <row r="750" s="12" customFormat="1" ht="22.8" customHeight="1">
      <c r="A750" s="12"/>
      <c r="B750" s="198"/>
      <c r="C750" s="199"/>
      <c r="D750" s="200" t="s">
        <v>68</v>
      </c>
      <c r="E750" s="212" t="s">
        <v>299</v>
      </c>
      <c r="F750" s="212" t="s">
        <v>1173</v>
      </c>
      <c r="G750" s="199"/>
      <c r="H750" s="199"/>
      <c r="I750" s="202"/>
      <c r="J750" s="213">
        <f>BK750</f>
        <v>0</v>
      </c>
      <c r="K750" s="199"/>
      <c r="L750" s="204"/>
      <c r="M750" s="205"/>
      <c r="N750" s="206"/>
      <c r="O750" s="206"/>
      <c r="P750" s="207">
        <f>SUM(P751:P936)</f>
        <v>0</v>
      </c>
      <c r="Q750" s="206"/>
      <c r="R750" s="207">
        <f>SUM(R751:R936)</f>
        <v>5.7069652241000002</v>
      </c>
      <c r="S750" s="206"/>
      <c r="T750" s="208">
        <f>SUM(T751:T936)</f>
        <v>7.5686600000000013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9" t="s">
        <v>76</v>
      </c>
      <c r="AT750" s="210" t="s">
        <v>68</v>
      </c>
      <c r="AU750" s="210" t="s">
        <v>76</v>
      </c>
      <c r="AY750" s="209" t="s">
        <v>238</v>
      </c>
      <c r="BK750" s="211">
        <f>SUM(BK751:BK936)</f>
        <v>0</v>
      </c>
    </row>
    <row r="751" s="2" customFormat="1" ht="24.15" customHeight="1">
      <c r="A751" s="39"/>
      <c r="B751" s="40"/>
      <c r="C751" s="214" t="s">
        <v>946</v>
      </c>
      <c r="D751" s="214" t="s">
        <v>240</v>
      </c>
      <c r="E751" s="215" t="s">
        <v>4682</v>
      </c>
      <c r="F751" s="216" t="s">
        <v>4683</v>
      </c>
      <c r="G751" s="217" t="s">
        <v>107</v>
      </c>
      <c r="H751" s="218">
        <v>25</v>
      </c>
      <c r="I751" s="219"/>
      <c r="J751" s="220">
        <f>ROUND(I751*H751,2)</f>
        <v>0</v>
      </c>
      <c r="K751" s="216" t="s">
        <v>243</v>
      </c>
      <c r="L751" s="45"/>
      <c r="M751" s="221" t="s">
        <v>19</v>
      </c>
      <c r="N751" s="222" t="s">
        <v>40</v>
      </c>
      <c r="O751" s="85"/>
      <c r="P751" s="223">
        <f>O751*H751</f>
        <v>0</v>
      </c>
      <c r="Q751" s="223">
        <v>7.4999999999999993E-05</v>
      </c>
      <c r="R751" s="223">
        <f>Q751*H751</f>
        <v>0.0018749999999999999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244</v>
      </c>
      <c r="AT751" s="225" t="s">
        <v>240</v>
      </c>
      <c r="AU751" s="225" t="s">
        <v>78</v>
      </c>
      <c r="AY751" s="18" t="s">
        <v>238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76</v>
      </c>
      <c r="BK751" s="226">
        <f>ROUND(I751*H751,2)</f>
        <v>0</v>
      </c>
      <c r="BL751" s="18" t="s">
        <v>244</v>
      </c>
      <c r="BM751" s="225" t="s">
        <v>949</v>
      </c>
    </row>
    <row r="752" s="2" customFormat="1">
      <c r="A752" s="39"/>
      <c r="B752" s="40"/>
      <c r="C752" s="41"/>
      <c r="D752" s="227" t="s">
        <v>245</v>
      </c>
      <c r="E752" s="41"/>
      <c r="F752" s="228" t="s">
        <v>4683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245</v>
      </c>
      <c r="AU752" s="18" t="s">
        <v>78</v>
      </c>
    </row>
    <row r="753" s="2" customFormat="1">
      <c r="A753" s="39"/>
      <c r="B753" s="40"/>
      <c r="C753" s="41"/>
      <c r="D753" s="232" t="s">
        <v>246</v>
      </c>
      <c r="E753" s="41"/>
      <c r="F753" s="233" t="s">
        <v>4684</v>
      </c>
      <c r="G753" s="41"/>
      <c r="H753" s="41"/>
      <c r="I753" s="229"/>
      <c r="J753" s="41"/>
      <c r="K753" s="41"/>
      <c r="L753" s="45"/>
      <c r="M753" s="230"/>
      <c r="N753" s="231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246</v>
      </c>
      <c r="AU753" s="18" t="s">
        <v>78</v>
      </c>
    </row>
    <row r="754" s="13" customFormat="1">
      <c r="A754" s="13"/>
      <c r="B754" s="234"/>
      <c r="C754" s="235"/>
      <c r="D754" s="227" t="s">
        <v>248</v>
      </c>
      <c r="E754" s="236" t="s">
        <v>19</v>
      </c>
      <c r="F754" s="237" t="s">
        <v>4334</v>
      </c>
      <c r="G754" s="235"/>
      <c r="H754" s="236" t="s">
        <v>19</v>
      </c>
      <c r="I754" s="238"/>
      <c r="J754" s="235"/>
      <c r="K754" s="235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248</v>
      </c>
      <c r="AU754" s="243" t="s">
        <v>78</v>
      </c>
      <c r="AV754" s="13" t="s">
        <v>76</v>
      </c>
      <c r="AW754" s="13" t="s">
        <v>32</v>
      </c>
      <c r="AX754" s="13" t="s">
        <v>69</v>
      </c>
      <c r="AY754" s="243" t="s">
        <v>238</v>
      </c>
    </row>
    <row r="755" s="13" customFormat="1">
      <c r="A755" s="13"/>
      <c r="B755" s="234"/>
      <c r="C755" s="235"/>
      <c r="D755" s="227" t="s">
        <v>248</v>
      </c>
      <c r="E755" s="236" t="s">
        <v>19</v>
      </c>
      <c r="F755" s="237" t="s">
        <v>4685</v>
      </c>
      <c r="G755" s="235"/>
      <c r="H755" s="236" t="s">
        <v>19</v>
      </c>
      <c r="I755" s="238"/>
      <c r="J755" s="235"/>
      <c r="K755" s="235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248</v>
      </c>
      <c r="AU755" s="243" t="s">
        <v>78</v>
      </c>
      <c r="AV755" s="13" t="s">
        <v>76</v>
      </c>
      <c r="AW755" s="13" t="s">
        <v>32</v>
      </c>
      <c r="AX755" s="13" t="s">
        <v>69</v>
      </c>
      <c r="AY755" s="243" t="s">
        <v>238</v>
      </c>
    </row>
    <row r="756" s="14" customFormat="1">
      <c r="A756" s="14"/>
      <c r="B756" s="244"/>
      <c r="C756" s="245"/>
      <c r="D756" s="227" t="s">
        <v>248</v>
      </c>
      <c r="E756" s="246" t="s">
        <v>19</v>
      </c>
      <c r="F756" s="247" t="s">
        <v>4686</v>
      </c>
      <c r="G756" s="245"/>
      <c r="H756" s="248">
        <v>25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248</v>
      </c>
      <c r="AU756" s="254" t="s">
        <v>78</v>
      </c>
      <c r="AV756" s="14" t="s">
        <v>78</v>
      </c>
      <c r="AW756" s="14" t="s">
        <v>32</v>
      </c>
      <c r="AX756" s="14" t="s">
        <v>69</v>
      </c>
      <c r="AY756" s="254" t="s">
        <v>238</v>
      </c>
    </row>
    <row r="757" s="15" customFormat="1">
      <c r="A757" s="15"/>
      <c r="B757" s="255"/>
      <c r="C757" s="256"/>
      <c r="D757" s="227" t="s">
        <v>248</v>
      </c>
      <c r="E757" s="257" t="s">
        <v>19</v>
      </c>
      <c r="F757" s="258" t="s">
        <v>253</v>
      </c>
      <c r="G757" s="256"/>
      <c r="H757" s="259">
        <v>25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248</v>
      </c>
      <c r="AU757" s="265" t="s">
        <v>78</v>
      </c>
      <c r="AV757" s="15" t="s">
        <v>244</v>
      </c>
      <c r="AW757" s="15" t="s">
        <v>32</v>
      </c>
      <c r="AX757" s="15" t="s">
        <v>76</v>
      </c>
      <c r="AY757" s="265" t="s">
        <v>238</v>
      </c>
    </row>
    <row r="758" s="2" customFormat="1" ht="16.5" customHeight="1">
      <c r="A758" s="39"/>
      <c r="B758" s="40"/>
      <c r="C758" s="214" t="s">
        <v>618</v>
      </c>
      <c r="D758" s="214" t="s">
        <v>240</v>
      </c>
      <c r="E758" s="215" t="s">
        <v>4687</v>
      </c>
      <c r="F758" s="216" t="s">
        <v>4688</v>
      </c>
      <c r="G758" s="217" t="s">
        <v>107</v>
      </c>
      <c r="H758" s="218">
        <v>25</v>
      </c>
      <c r="I758" s="219"/>
      <c r="J758" s="220">
        <f>ROUND(I758*H758,2)</f>
        <v>0</v>
      </c>
      <c r="K758" s="216" t="s">
        <v>243</v>
      </c>
      <c r="L758" s="45"/>
      <c r="M758" s="221" t="s">
        <v>19</v>
      </c>
      <c r="N758" s="222" t="s">
        <v>40</v>
      </c>
      <c r="O758" s="85"/>
      <c r="P758" s="223">
        <f>O758*H758</f>
        <v>0</v>
      </c>
      <c r="Q758" s="223">
        <v>3.7500000000000001E-06</v>
      </c>
      <c r="R758" s="223">
        <f>Q758*H758</f>
        <v>9.3750000000000002E-05</v>
      </c>
      <c r="S758" s="223">
        <v>0</v>
      </c>
      <c r="T758" s="224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5" t="s">
        <v>244</v>
      </c>
      <c r="AT758" s="225" t="s">
        <v>240</v>
      </c>
      <c r="AU758" s="225" t="s">
        <v>78</v>
      </c>
      <c r="AY758" s="18" t="s">
        <v>238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8" t="s">
        <v>76</v>
      </c>
      <c r="BK758" s="226">
        <f>ROUND(I758*H758,2)</f>
        <v>0</v>
      </c>
      <c r="BL758" s="18" t="s">
        <v>244</v>
      </c>
      <c r="BM758" s="225" t="s">
        <v>971</v>
      </c>
    </row>
    <row r="759" s="2" customFormat="1">
      <c r="A759" s="39"/>
      <c r="B759" s="40"/>
      <c r="C759" s="41"/>
      <c r="D759" s="227" t="s">
        <v>245</v>
      </c>
      <c r="E759" s="41"/>
      <c r="F759" s="228" t="s">
        <v>4688</v>
      </c>
      <c r="G759" s="41"/>
      <c r="H759" s="41"/>
      <c r="I759" s="229"/>
      <c r="J759" s="41"/>
      <c r="K759" s="41"/>
      <c r="L759" s="45"/>
      <c r="M759" s="230"/>
      <c r="N759" s="231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245</v>
      </c>
      <c r="AU759" s="18" t="s">
        <v>78</v>
      </c>
    </row>
    <row r="760" s="2" customFormat="1">
      <c r="A760" s="39"/>
      <c r="B760" s="40"/>
      <c r="C760" s="41"/>
      <c r="D760" s="232" t="s">
        <v>246</v>
      </c>
      <c r="E760" s="41"/>
      <c r="F760" s="233" t="s">
        <v>4689</v>
      </c>
      <c r="G760" s="41"/>
      <c r="H760" s="41"/>
      <c r="I760" s="229"/>
      <c r="J760" s="41"/>
      <c r="K760" s="41"/>
      <c r="L760" s="45"/>
      <c r="M760" s="230"/>
      <c r="N760" s="231"/>
      <c r="O760" s="85"/>
      <c r="P760" s="85"/>
      <c r="Q760" s="85"/>
      <c r="R760" s="85"/>
      <c r="S760" s="85"/>
      <c r="T760" s="86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246</v>
      </c>
      <c r="AU760" s="18" t="s">
        <v>78</v>
      </c>
    </row>
    <row r="761" s="13" customFormat="1">
      <c r="A761" s="13"/>
      <c r="B761" s="234"/>
      <c r="C761" s="235"/>
      <c r="D761" s="227" t="s">
        <v>248</v>
      </c>
      <c r="E761" s="236" t="s">
        <v>19</v>
      </c>
      <c r="F761" s="237" t="s">
        <v>4690</v>
      </c>
      <c r="G761" s="235"/>
      <c r="H761" s="236" t="s">
        <v>19</v>
      </c>
      <c r="I761" s="238"/>
      <c r="J761" s="235"/>
      <c r="K761" s="235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248</v>
      </c>
      <c r="AU761" s="243" t="s">
        <v>78</v>
      </c>
      <c r="AV761" s="13" t="s">
        <v>76</v>
      </c>
      <c r="AW761" s="13" t="s">
        <v>32</v>
      </c>
      <c r="AX761" s="13" t="s">
        <v>69</v>
      </c>
      <c r="AY761" s="243" t="s">
        <v>238</v>
      </c>
    </row>
    <row r="762" s="14" customFormat="1">
      <c r="A762" s="14"/>
      <c r="B762" s="244"/>
      <c r="C762" s="245"/>
      <c r="D762" s="227" t="s">
        <v>248</v>
      </c>
      <c r="E762" s="246" t="s">
        <v>19</v>
      </c>
      <c r="F762" s="247" t="s">
        <v>4691</v>
      </c>
      <c r="G762" s="245"/>
      <c r="H762" s="248">
        <v>25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248</v>
      </c>
      <c r="AU762" s="254" t="s">
        <v>78</v>
      </c>
      <c r="AV762" s="14" t="s">
        <v>78</v>
      </c>
      <c r="AW762" s="14" t="s">
        <v>32</v>
      </c>
      <c r="AX762" s="14" t="s">
        <v>69</v>
      </c>
      <c r="AY762" s="254" t="s">
        <v>238</v>
      </c>
    </row>
    <row r="763" s="15" customFormat="1">
      <c r="A763" s="15"/>
      <c r="B763" s="255"/>
      <c r="C763" s="256"/>
      <c r="D763" s="227" t="s">
        <v>248</v>
      </c>
      <c r="E763" s="257" t="s">
        <v>19</v>
      </c>
      <c r="F763" s="258" t="s">
        <v>253</v>
      </c>
      <c r="G763" s="256"/>
      <c r="H763" s="259">
        <v>25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248</v>
      </c>
      <c r="AU763" s="265" t="s">
        <v>78</v>
      </c>
      <c r="AV763" s="15" t="s">
        <v>244</v>
      </c>
      <c r="AW763" s="15" t="s">
        <v>32</v>
      </c>
      <c r="AX763" s="15" t="s">
        <v>76</v>
      </c>
      <c r="AY763" s="265" t="s">
        <v>238</v>
      </c>
    </row>
    <row r="764" s="2" customFormat="1" ht="24.15" customHeight="1">
      <c r="A764" s="39"/>
      <c r="B764" s="40"/>
      <c r="C764" s="214" t="s">
        <v>957</v>
      </c>
      <c r="D764" s="214" t="s">
        <v>240</v>
      </c>
      <c r="E764" s="215" t="s">
        <v>4692</v>
      </c>
      <c r="F764" s="216" t="s">
        <v>4693</v>
      </c>
      <c r="G764" s="217" t="s">
        <v>107</v>
      </c>
      <c r="H764" s="218">
        <v>4</v>
      </c>
      <c r="I764" s="219"/>
      <c r="J764" s="220">
        <f>ROUND(I764*H764,2)</f>
        <v>0</v>
      </c>
      <c r="K764" s="216" t="s">
        <v>243</v>
      </c>
      <c r="L764" s="45"/>
      <c r="M764" s="221" t="s">
        <v>19</v>
      </c>
      <c r="N764" s="222" t="s">
        <v>40</v>
      </c>
      <c r="O764" s="85"/>
      <c r="P764" s="223">
        <f>O764*H764</f>
        <v>0</v>
      </c>
      <c r="Q764" s="223">
        <v>0.20218871999999999</v>
      </c>
      <c r="R764" s="223">
        <f>Q764*H764</f>
        <v>0.80875487999999995</v>
      </c>
      <c r="S764" s="223">
        <v>0</v>
      </c>
      <c r="T764" s="224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5" t="s">
        <v>244</v>
      </c>
      <c r="AT764" s="225" t="s">
        <v>240</v>
      </c>
      <c r="AU764" s="225" t="s">
        <v>78</v>
      </c>
      <c r="AY764" s="18" t="s">
        <v>238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8" t="s">
        <v>76</v>
      </c>
      <c r="BK764" s="226">
        <f>ROUND(I764*H764,2)</f>
        <v>0</v>
      </c>
      <c r="BL764" s="18" t="s">
        <v>244</v>
      </c>
      <c r="BM764" s="225" t="s">
        <v>976</v>
      </c>
    </row>
    <row r="765" s="2" customFormat="1">
      <c r="A765" s="39"/>
      <c r="B765" s="40"/>
      <c r="C765" s="41"/>
      <c r="D765" s="227" t="s">
        <v>245</v>
      </c>
      <c r="E765" s="41"/>
      <c r="F765" s="228" t="s">
        <v>4693</v>
      </c>
      <c r="G765" s="41"/>
      <c r="H765" s="41"/>
      <c r="I765" s="229"/>
      <c r="J765" s="41"/>
      <c r="K765" s="41"/>
      <c r="L765" s="45"/>
      <c r="M765" s="230"/>
      <c r="N765" s="231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245</v>
      </c>
      <c r="AU765" s="18" t="s">
        <v>78</v>
      </c>
    </row>
    <row r="766" s="2" customFormat="1">
      <c r="A766" s="39"/>
      <c r="B766" s="40"/>
      <c r="C766" s="41"/>
      <c r="D766" s="232" t="s">
        <v>246</v>
      </c>
      <c r="E766" s="41"/>
      <c r="F766" s="233" t="s">
        <v>4694</v>
      </c>
      <c r="G766" s="41"/>
      <c r="H766" s="41"/>
      <c r="I766" s="229"/>
      <c r="J766" s="41"/>
      <c r="K766" s="41"/>
      <c r="L766" s="45"/>
      <c r="M766" s="230"/>
      <c r="N766" s="231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246</v>
      </c>
      <c r="AU766" s="18" t="s">
        <v>78</v>
      </c>
    </row>
    <row r="767" s="13" customFormat="1">
      <c r="A767" s="13"/>
      <c r="B767" s="234"/>
      <c r="C767" s="235"/>
      <c r="D767" s="227" t="s">
        <v>248</v>
      </c>
      <c r="E767" s="236" t="s">
        <v>19</v>
      </c>
      <c r="F767" s="237" t="s">
        <v>4334</v>
      </c>
      <c r="G767" s="235"/>
      <c r="H767" s="236" t="s">
        <v>19</v>
      </c>
      <c r="I767" s="238"/>
      <c r="J767" s="235"/>
      <c r="K767" s="235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248</v>
      </c>
      <c r="AU767" s="243" t="s">
        <v>78</v>
      </c>
      <c r="AV767" s="13" t="s">
        <v>76</v>
      </c>
      <c r="AW767" s="13" t="s">
        <v>32</v>
      </c>
      <c r="AX767" s="13" t="s">
        <v>69</v>
      </c>
      <c r="AY767" s="243" t="s">
        <v>238</v>
      </c>
    </row>
    <row r="768" s="13" customFormat="1">
      <c r="A768" s="13"/>
      <c r="B768" s="234"/>
      <c r="C768" s="235"/>
      <c r="D768" s="227" t="s">
        <v>248</v>
      </c>
      <c r="E768" s="236" t="s">
        <v>19</v>
      </c>
      <c r="F768" s="237" t="s">
        <v>4695</v>
      </c>
      <c r="G768" s="235"/>
      <c r="H768" s="236" t="s">
        <v>19</v>
      </c>
      <c r="I768" s="238"/>
      <c r="J768" s="235"/>
      <c r="K768" s="235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248</v>
      </c>
      <c r="AU768" s="243" t="s">
        <v>78</v>
      </c>
      <c r="AV768" s="13" t="s">
        <v>76</v>
      </c>
      <c r="AW768" s="13" t="s">
        <v>32</v>
      </c>
      <c r="AX768" s="13" t="s">
        <v>69</v>
      </c>
      <c r="AY768" s="243" t="s">
        <v>238</v>
      </c>
    </row>
    <row r="769" s="14" customFormat="1">
      <c r="A769" s="14"/>
      <c r="B769" s="244"/>
      <c r="C769" s="245"/>
      <c r="D769" s="227" t="s">
        <v>248</v>
      </c>
      <c r="E769" s="246" t="s">
        <v>19</v>
      </c>
      <c r="F769" s="247" t="s">
        <v>2000</v>
      </c>
      <c r="G769" s="245"/>
      <c r="H769" s="248">
        <v>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248</v>
      </c>
      <c r="AU769" s="254" t="s">
        <v>78</v>
      </c>
      <c r="AV769" s="14" t="s">
        <v>78</v>
      </c>
      <c r="AW769" s="14" t="s">
        <v>32</v>
      </c>
      <c r="AX769" s="14" t="s">
        <v>69</v>
      </c>
      <c r="AY769" s="254" t="s">
        <v>238</v>
      </c>
    </row>
    <row r="770" s="15" customFormat="1">
      <c r="A770" s="15"/>
      <c r="B770" s="255"/>
      <c r="C770" s="256"/>
      <c r="D770" s="227" t="s">
        <v>248</v>
      </c>
      <c r="E770" s="257" t="s">
        <v>19</v>
      </c>
      <c r="F770" s="258" t="s">
        <v>253</v>
      </c>
      <c r="G770" s="256"/>
      <c r="H770" s="259">
        <v>4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248</v>
      </c>
      <c r="AU770" s="265" t="s">
        <v>78</v>
      </c>
      <c r="AV770" s="15" t="s">
        <v>244</v>
      </c>
      <c r="AW770" s="15" t="s">
        <v>32</v>
      </c>
      <c r="AX770" s="15" t="s">
        <v>76</v>
      </c>
      <c r="AY770" s="265" t="s">
        <v>238</v>
      </c>
    </row>
    <row r="771" s="2" customFormat="1" ht="16.5" customHeight="1">
      <c r="A771" s="39"/>
      <c r="B771" s="40"/>
      <c r="C771" s="277" t="s">
        <v>637</v>
      </c>
      <c r="D771" s="277" t="s">
        <v>425</v>
      </c>
      <c r="E771" s="278" t="s">
        <v>4696</v>
      </c>
      <c r="F771" s="279" t="s">
        <v>4697</v>
      </c>
      <c r="G771" s="280" t="s">
        <v>107</v>
      </c>
      <c r="H771" s="281">
        <v>4.04</v>
      </c>
      <c r="I771" s="282"/>
      <c r="J771" s="283">
        <f>ROUND(I771*H771,2)</f>
        <v>0</v>
      </c>
      <c r="K771" s="279" t="s">
        <v>243</v>
      </c>
      <c r="L771" s="284"/>
      <c r="M771" s="285" t="s">
        <v>19</v>
      </c>
      <c r="N771" s="286" t="s">
        <v>40</v>
      </c>
      <c r="O771" s="85"/>
      <c r="P771" s="223">
        <f>O771*H771</f>
        <v>0</v>
      </c>
      <c r="Q771" s="223">
        <v>0.085000000000000006</v>
      </c>
      <c r="R771" s="223">
        <f>Q771*H771</f>
        <v>0.34340000000000004</v>
      </c>
      <c r="S771" s="223">
        <v>0</v>
      </c>
      <c r="T771" s="224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5" t="s">
        <v>267</v>
      </c>
      <c r="AT771" s="225" t="s">
        <v>425</v>
      </c>
      <c r="AU771" s="225" t="s">
        <v>78</v>
      </c>
      <c r="AY771" s="18" t="s">
        <v>238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8" t="s">
        <v>76</v>
      </c>
      <c r="BK771" s="226">
        <f>ROUND(I771*H771,2)</f>
        <v>0</v>
      </c>
      <c r="BL771" s="18" t="s">
        <v>244</v>
      </c>
      <c r="BM771" s="225" t="s">
        <v>981</v>
      </c>
    </row>
    <row r="772" s="2" customFormat="1">
      <c r="A772" s="39"/>
      <c r="B772" s="40"/>
      <c r="C772" s="41"/>
      <c r="D772" s="227" t="s">
        <v>245</v>
      </c>
      <c r="E772" s="41"/>
      <c r="F772" s="228" t="s">
        <v>4697</v>
      </c>
      <c r="G772" s="41"/>
      <c r="H772" s="41"/>
      <c r="I772" s="229"/>
      <c r="J772" s="41"/>
      <c r="K772" s="41"/>
      <c r="L772" s="45"/>
      <c r="M772" s="230"/>
      <c r="N772" s="231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245</v>
      </c>
      <c r="AU772" s="18" t="s">
        <v>78</v>
      </c>
    </row>
    <row r="773" s="14" customFormat="1">
      <c r="A773" s="14"/>
      <c r="B773" s="244"/>
      <c r="C773" s="245"/>
      <c r="D773" s="227" t="s">
        <v>248</v>
      </c>
      <c r="E773" s="246" t="s">
        <v>19</v>
      </c>
      <c r="F773" s="247" t="s">
        <v>4698</v>
      </c>
      <c r="G773" s="245"/>
      <c r="H773" s="248">
        <v>4.04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248</v>
      </c>
      <c r="AU773" s="254" t="s">
        <v>78</v>
      </c>
      <c r="AV773" s="14" t="s">
        <v>78</v>
      </c>
      <c r="AW773" s="14" t="s">
        <v>32</v>
      </c>
      <c r="AX773" s="14" t="s">
        <v>69</v>
      </c>
      <c r="AY773" s="254" t="s">
        <v>238</v>
      </c>
    </row>
    <row r="774" s="15" customFormat="1">
      <c r="A774" s="15"/>
      <c r="B774" s="255"/>
      <c r="C774" s="256"/>
      <c r="D774" s="227" t="s">
        <v>248</v>
      </c>
      <c r="E774" s="257" t="s">
        <v>19</v>
      </c>
      <c r="F774" s="258" t="s">
        <v>253</v>
      </c>
      <c r="G774" s="256"/>
      <c r="H774" s="259">
        <v>4.04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5" t="s">
        <v>248</v>
      </c>
      <c r="AU774" s="265" t="s">
        <v>78</v>
      </c>
      <c r="AV774" s="15" t="s">
        <v>244</v>
      </c>
      <c r="AW774" s="15" t="s">
        <v>32</v>
      </c>
      <c r="AX774" s="15" t="s">
        <v>76</v>
      </c>
      <c r="AY774" s="265" t="s">
        <v>238</v>
      </c>
    </row>
    <row r="775" s="2" customFormat="1" ht="33" customHeight="1">
      <c r="A775" s="39"/>
      <c r="B775" s="40"/>
      <c r="C775" s="214" t="s">
        <v>968</v>
      </c>
      <c r="D775" s="214" t="s">
        <v>240</v>
      </c>
      <c r="E775" s="215" t="s">
        <v>4699</v>
      </c>
      <c r="F775" s="216" t="s">
        <v>4700</v>
      </c>
      <c r="G775" s="217" t="s">
        <v>107</v>
      </c>
      <c r="H775" s="218">
        <v>10</v>
      </c>
      <c r="I775" s="219"/>
      <c r="J775" s="220">
        <f>ROUND(I775*H775,2)</f>
        <v>0</v>
      </c>
      <c r="K775" s="216" t="s">
        <v>243</v>
      </c>
      <c r="L775" s="45"/>
      <c r="M775" s="221" t="s">
        <v>19</v>
      </c>
      <c r="N775" s="222" t="s">
        <v>40</v>
      </c>
      <c r="O775" s="85"/>
      <c r="P775" s="223">
        <f>O775*H775</f>
        <v>0</v>
      </c>
      <c r="Q775" s="223">
        <v>0.15539952000000001</v>
      </c>
      <c r="R775" s="223">
        <f>Q775*H775</f>
        <v>1.5539952000000001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244</v>
      </c>
      <c r="AT775" s="225" t="s">
        <v>240</v>
      </c>
      <c r="AU775" s="225" t="s">
        <v>78</v>
      </c>
      <c r="AY775" s="18" t="s">
        <v>238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76</v>
      </c>
      <c r="BK775" s="226">
        <f>ROUND(I775*H775,2)</f>
        <v>0</v>
      </c>
      <c r="BL775" s="18" t="s">
        <v>244</v>
      </c>
      <c r="BM775" s="225" t="s">
        <v>985</v>
      </c>
    </row>
    <row r="776" s="2" customFormat="1">
      <c r="A776" s="39"/>
      <c r="B776" s="40"/>
      <c r="C776" s="41"/>
      <c r="D776" s="227" t="s">
        <v>245</v>
      </c>
      <c r="E776" s="41"/>
      <c r="F776" s="228" t="s">
        <v>4700</v>
      </c>
      <c r="G776" s="41"/>
      <c r="H776" s="41"/>
      <c r="I776" s="229"/>
      <c r="J776" s="41"/>
      <c r="K776" s="41"/>
      <c r="L776" s="45"/>
      <c r="M776" s="230"/>
      <c r="N776" s="231"/>
      <c r="O776" s="85"/>
      <c r="P776" s="85"/>
      <c r="Q776" s="85"/>
      <c r="R776" s="85"/>
      <c r="S776" s="85"/>
      <c r="T776" s="86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245</v>
      </c>
      <c r="AU776" s="18" t="s">
        <v>78</v>
      </c>
    </row>
    <row r="777" s="2" customFormat="1">
      <c r="A777" s="39"/>
      <c r="B777" s="40"/>
      <c r="C777" s="41"/>
      <c r="D777" s="232" t="s">
        <v>246</v>
      </c>
      <c r="E777" s="41"/>
      <c r="F777" s="233" t="s">
        <v>4701</v>
      </c>
      <c r="G777" s="41"/>
      <c r="H777" s="41"/>
      <c r="I777" s="229"/>
      <c r="J777" s="41"/>
      <c r="K777" s="41"/>
      <c r="L777" s="45"/>
      <c r="M777" s="230"/>
      <c r="N777" s="231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246</v>
      </c>
      <c r="AU777" s="18" t="s">
        <v>78</v>
      </c>
    </row>
    <row r="778" s="13" customFormat="1">
      <c r="A778" s="13"/>
      <c r="B778" s="234"/>
      <c r="C778" s="235"/>
      <c r="D778" s="227" t="s">
        <v>248</v>
      </c>
      <c r="E778" s="236" t="s">
        <v>19</v>
      </c>
      <c r="F778" s="237" t="s">
        <v>4334</v>
      </c>
      <c r="G778" s="235"/>
      <c r="H778" s="236" t="s">
        <v>19</v>
      </c>
      <c r="I778" s="238"/>
      <c r="J778" s="235"/>
      <c r="K778" s="235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248</v>
      </c>
      <c r="AU778" s="243" t="s">
        <v>78</v>
      </c>
      <c r="AV778" s="13" t="s">
        <v>76</v>
      </c>
      <c r="AW778" s="13" t="s">
        <v>32</v>
      </c>
      <c r="AX778" s="13" t="s">
        <v>69</v>
      </c>
      <c r="AY778" s="243" t="s">
        <v>238</v>
      </c>
    </row>
    <row r="779" s="13" customFormat="1">
      <c r="A779" s="13"/>
      <c r="B779" s="234"/>
      <c r="C779" s="235"/>
      <c r="D779" s="227" t="s">
        <v>248</v>
      </c>
      <c r="E779" s="236" t="s">
        <v>19</v>
      </c>
      <c r="F779" s="237" t="s">
        <v>4702</v>
      </c>
      <c r="G779" s="235"/>
      <c r="H779" s="236" t="s">
        <v>19</v>
      </c>
      <c r="I779" s="238"/>
      <c r="J779" s="235"/>
      <c r="K779" s="235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248</v>
      </c>
      <c r="AU779" s="243" t="s">
        <v>78</v>
      </c>
      <c r="AV779" s="13" t="s">
        <v>76</v>
      </c>
      <c r="AW779" s="13" t="s">
        <v>32</v>
      </c>
      <c r="AX779" s="13" t="s">
        <v>69</v>
      </c>
      <c r="AY779" s="243" t="s">
        <v>238</v>
      </c>
    </row>
    <row r="780" s="14" customFormat="1">
      <c r="A780" s="14"/>
      <c r="B780" s="244"/>
      <c r="C780" s="245"/>
      <c r="D780" s="227" t="s">
        <v>248</v>
      </c>
      <c r="E780" s="246" t="s">
        <v>19</v>
      </c>
      <c r="F780" s="247" t="s">
        <v>4703</v>
      </c>
      <c r="G780" s="245"/>
      <c r="H780" s="248">
        <v>10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248</v>
      </c>
      <c r="AU780" s="254" t="s">
        <v>78</v>
      </c>
      <c r="AV780" s="14" t="s">
        <v>78</v>
      </c>
      <c r="AW780" s="14" t="s">
        <v>32</v>
      </c>
      <c r="AX780" s="14" t="s">
        <v>69</v>
      </c>
      <c r="AY780" s="254" t="s">
        <v>238</v>
      </c>
    </row>
    <row r="781" s="15" customFormat="1">
      <c r="A781" s="15"/>
      <c r="B781" s="255"/>
      <c r="C781" s="256"/>
      <c r="D781" s="227" t="s">
        <v>248</v>
      </c>
      <c r="E781" s="257" t="s">
        <v>19</v>
      </c>
      <c r="F781" s="258" t="s">
        <v>253</v>
      </c>
      <c r="G781" s="256"/>
      <c r="H781" s="259">
        <v>10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5" t="s">
        <v>248</v>
      </c>
      <c r="AU781" s="265" t="s">
        <v>78</v>
      </c>
      <c r="AV781" s="15" t="s">
        <v>244</v>
      </c>
      <c r="AW781" s="15" t="s">
        <v>32</v>
      </c>
      <c r="AX781" s="15" t="s">
        <v>76</v>
      </c>
      <c r="AY781" s="265" t="s">
        <v>238</v>
      </c>
    </row>
    <row r="782" s="2" customFormat="1" ht="21.75" customHeight="1">
      <c r="A782" s="39"/>
      <c r="B782" s="40"/>
      <c r="C782" s="277" t="s">
        <v>645</v>
      </c>
      <c r="D782" s="277" t="s">
        <v>425</v>
      </c>
      <c r="E782" s="278" t="s">
        <v>4704</v>
      </c>
      <c r="F782" s="279" t="s">
        <v>4705</v>
      </c>
      <c r="G782" s="280" t="s">
        <v>107</v>
      </c>
      <c r="H782" s="281">
        <v>8.0800000000000001</v>
      </c>
      <c r="I782" s="282"/>
      <c r="J782" s="283">
        <f>ROUND(I782*H782,2)</f>
        <v>0</v>
      </c>
      <c r="K782" s="279" t="s">
        <v>243</v>
      </c>
      <c r="L782" s="284"/>
      <c r="M782" s="285" t="s">
        <v>19</v>
      </c>
      <c r="N782" s="286" t="s">
        <v>40</v>
      </c>
      <c r="O782" s="85"/>
      <c r="P782" s="223">
        <f>O782*H782</f>
        <v>0</v>
      </c>
      <c r="Q782" s="223">
        <v>0.060999999999999999</v>
      </c>
      <c r="R782" s="223">
        <f>Q782*H782</f>
        <v>0.49287999999999998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267</v>
      </c>
      <c r="AT782" s="225" t="s">
        <v>425</v>
      </c>
      <c r="AU782" s="225" t="s">
        <v>78</v>
      </c>
      <c r="AY782" s="18" t="s">
        <v>238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76</v>
      </c>
      <c r="BK782" s="226">
        <f>ROUND(I782*H782,2)</f>
        <v>0</v>
      </c>
      <c r="BL782" s="18" t="s">
        <v>244</v>
      </c>
      <c r="BM782" s="225" t="s">
        <v>990</v>
      </c>
    </row>
    <row r="783" s="2" customFormat="1">
      <c r="A783" s="39"/>
      <c r="B783" s="40"/>
      <c r="C783" s="41"/>
      <c r="D783" s="227" t="s">
        <v>245</v>
      </c>
      <c r="E783" s="41"/>
      <c r="F783" s="228" t="s">
        <v>4705</v>
      </c>
      <c r="G783" s="41"/>
      <c r="H783" s="41"/>
      <c r="I783" s="229"/>
      <c r="J783" s="41"/>
      <c r="K783" s="41"/>
      <c r="L783" s="45"/>
      <c r="M783" s="230"/>
      <c r="N783" s="231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245</v>
      </c>
      <c r="AU783" s="18" t="s">
        <v>78</v>
      </c>
    </row>
    <row r="784" s="14" customFormat="1">
      <c r="A784" s="14"/>
      <c r="B784" s="244"/>
      <c r="C784" s="245"/>
      <c r="D784" s="227" t="s">
        <v>248</v>
      </c>
      <c r="E784" s="246" t="s">
        <v>19</v>
      </c>
      <c r="F784" s="247" t="s">
        <v>4706</v>
      </c>
      <c r="G784" s="245"/>
      <c r="H784" s="248">
        <v>8.0800000000000001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248</v>
      </c>
      <c r="AU784" s="254" t="s">
        <v>78</v>
      </c>
      <c r="AV784" s="14" t="s">
        <v>78</v>
      </c>
      <c r="AW784" s="14" t="s">
        <v>32</v>
      </c>
      <c r="AX784" s="14" t="s">
        <v>69</v>
      </c>
      <c r="AY784" s="254" t="s">
        <v>238</v>
      </c>
    </row>
    <row r="785" s="15" customFormat="1">
      <c r="A785" s="15"/>
      <c r="B785" s="255"/>
      <c r="C785" s="256"/>
      <c r="D785" s="227" t="s">
        <v>248</v>
      </c>
      <c r="E785" s="257" t="s">
        <v>19</v>
      </c>
      <c r="F785" s="258" t="s">
        <v>253</v>
      </c>
      <c r="G785" s="256"/>
      <c r="H785" s="259">
        <v>8.0800000000000001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5" t="s">
        <v>248</v>
      </c>
      <c r="AU785" s="265" t="s">
        <v>78</v>
      </c>
      <c r="AV785" s="15" t="s">
        <v>244</v>
      </c>
      <c r="AW785" s="15" t="s">
        <v>32</v>
      </c>
      <c r="AX785" s="15" t="s">
        <v>76</v>
      </c>
      <c r="AY785" s="265" t="s">
        <v>238</v>
      </c>
    </row>
    <row r="786" s="2" customFormat="1" ht="16.5" customHeight="1">
      <c r="A786" s="39"/>
      <c r="B786" s="40"/>
      <c r="C786" s="277" t="s">
        <v>978</v>
      </c>
      <c r="D786" s="277" t="s">
        <v>425</v>
      </c>
      <c r="E786" s="278" t="s">
        <v>4707</v>
      </c>
      <c r="F786" s="279" t="s">
        <v>4708</v>
      </c>
      <c r="G786" s="280" t="s">
        <v>107</v>
      </c>
      <c r="H786" s="281">
        <v>2.02</v>
      </c>
      <c r="I786" s="282"/>
      <c r="J786" s="283">
        <f>ROUND(I786*H786,2)</f>
        <v>0</v>
      </c>
      <c r="K786" s="279" t="s">
        <v>243</v>
      </c>
      <c r="L786" s="284"/>
      <c r="M786" s="285" t="s">
        <v>19</v>
      </c>
      <c r="N786" s="286" t="s">
        <v>40</v>
      </c>
      <c r="O786" s="85"/>
      <c r="P786" s="223">
        <f>O786*H786</f>
        <v>0</v>
      </c>
      <c r="Q786" s="223">
        <v>0.14999999999999999</v>
      </c>
      <c r="R786" s="223">
        <f>Q786*H786</f>
        <v>0.30299999999999999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267</v>
      </c>
      <c r="AT786" s="225" t="s">
        <v>425</v>
      </c>
      <c r="AU786" s="225" t="s">
        <v>78</v>
      </c>
      <c r="AY786" s="18" t="s">
        <v>238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76</v>
      </c>
      <c r="BK786" s="226">
        <f>ROUND(I786*H786,2)</f>
        <v>0</v>
      </c>
      <c r="BL786" s="18" t="s">
        <v>244</v>
      </c>
      <c r="BM786" s="225" t="s">
        <v>998</v>
      </c>
    </row>
    <row r="787" s="2" customFormat="1">
      <c r="A787" s="39"/>
      <c r="B787" s="40"/>
      <c r="C787" s="41"/>
      <c r="D787" s="227" t="s">
        <v>245</v>
      </c>
      <c r="E787" s="41"/>
      <c r="F787" s="228" t="s">
        <v>4708</v>
      </c>
      <c r="G787" s="41"/>
      <c r="H787" s="41"/>
      <c r="I787" s="229"/>
      <c r="J787" s="41"/>
      <c r="K787" s="41"/>
      <c r="L787" s="45"/>
      <c r="M787" s="230"/>
      <c r="N787" s="231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245</v>
      </c>
      <c r="AU787" s="18" t="s">
        <v>78</v>
      </c>
    </row>
    <row r="788" s="14" customFormat="1">
      <c r="A788" s="14"/>
      <c r="B788" s="244"/>
      <c r="C788" s="245"/>
      <c r="D788" s="227" t="s">
        <v>248</v>
      </c>
      <c r="E788" s="246" t="s">
        <v>19</v>
      </c>
      <c r="F788" s="247" t="s">
        <v>4709</v>
      </c>
      <c r="G788" s="245"/>
      <c r="H788" s="248">
        <v>2.02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248</v>
      </c>
      <c r="AU788" s="254" t="s">
        <v>78</v>
      </c>
      <c r="AV788" s="14" t="s">
        <v>78</v>
      </c>
      <c r="AW788" s="14" t="s">
        <v>32</v>
      </c>
      <c r="AX788" s="14" t="s">
        <v>69</v>
      </c>
      <c r="AY788" s="254" t="s">
        <v>238</v>
      </c>
    </row>
    <row r="789" s="15" customFormat="1">
      <c r="A789" s="15"/>
      <c r="B789" s="255"/>
      <c r="C789" s="256"/>
      <c r="D789" s="227" t="s">
        <v>248</v>
      </c>
      <c r="E789" s="257" t="s">
        <v>19</v>
      </c>
      <c r="F789" s="258" t="s">
        <v>253</v>
      </c>
      <c r="G789" s="256"/>
      <c r="H789" s="259">
        <v>2.02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248</v>
      </c>
      <c r="AU789" s="265" t="s">
        <v>78</v>
      </c>
      <c r="AV789" s="15" t="s">
        <v>244</v>
      </c>
      <c r="AW789" s="15" t="s">
        <v>32</v>
      </c>
      <c r="AX789" s="15" t="s">
        <v>76</v>
      </c>
      <c r="AY789" s="265" t="s">
        <v>238</v>
      </c>
    </row>
    <row r="790" s="2" customFormat="1" ht="16.5" customHeight="1">
      <c r="A790" s="39"/>
      <c r="B790" s="40"/>
      <c r="C790" s="214" t="s">
        <v>661</v>
      </c>
      <c r="D790" s="214" t="s">
        <v>240</v>
      </c>
      <c r="E790" s="215" t="s">
        <v>4710</v>
      </c>
      <c r="F790" s="216" t="s">
        <v>4711</v>
      </c>
      <c r="G790" s="217" t="s">
        <v>107</v>
      </c>
      <c r="H790" s="218">
        <v>10</v>
      </c>
      <c r="I790" s="219"/>
      <c r="J790" s="220">
        <f>ROUND(I790*H790,2)</f>
        <v>0</v>
      </c>
      <c r="K790" s="216" t="s">
        <v>243</v>
      </c>
      <c r="L790" s="45"/>
      <c r="M790" s="221" t="s">
        <v>19</v>
      </c>
      <c r="N790" s="222" t="s">
        <v>40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244</v>
      </c>
      <c r="AT790" s="225" t="s">
        <v>240</v>
      </c>
      <c r="AU790" s="225" t="s">
        <v>78</v>
      </c>
      <c r="AY790" s="18" t="s">
        <v>238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76</v>
      </c>
      <c r="BK790" s="226">
        <f>ROUND(I790*H790,2)</f>
        <v>0</v>
      </c>
      <c r="BL790" s="18" t="s">
        <v>244</v>
      </c>
      <c r="BM790" s="225" t="s">
        <v>1005</v>
      </c>
    </row>
    <row r="791" s="2" customFormat="1">
      <c r="A791" s="39"/>
      <c r="B791" s="40"/>
      <c r="C791" s="41"/>
      <c r="D791" s="227" t="s">
        <v>245</v>
      </c>
      <c r="E791" s="41"/>
      <c r="F791" s="228" t="s">
        <v>4711</v>
      </c>
      <c r="G791" s="41"/>
      <c r="H791" s="41"/>
      <c r="I791" s="229"/>
      <c r="J791" s="41"/>
      <c r="K791" s="41"/>
      <c r="L791" s="45"/>
      <c r="M791" s="230"/>
      <c r="N791" s="231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245</v>
      </c>
      <c r="AU791" s="18" t="s">
        <v>78</v>
      </c>
    </row>
    <row r="792" s="2" customFormat="1">
      <c r="A792" s="39"/>
      <c r="B792" s="40"/>
      <c r="C792" s="41"/>
      <c r="D792" s="232" t="s">
        <v>246</v>
      </c>
      <c r="E792" s="41"/>
      <c r="F792" s="233" t="s">
        <v>4712</v>
      </c>
      <c r="G792" s="41"/>
      <c r="H792" s="41"/>
      <c r="I792" s="229"/>
      <c r="J792" s="41"/>
      <c r="K792" s="41"/>
      <c r="L792" s="45"/>
      <c r="M792" s="230"/>
      <c r="N792" s="231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246</v>
      </c>
      <c r="AU792" s="18" t="s">
        <v>78</v>
      </c>
    </row>
    <row r="793" s="13" customFormat="1">
      <c r="A793" s="13"/>
      <c r="B793" s="234"/>
      <c r="C793" s="235"/>
      <c r="D793" s="227" t="s">
        <v>248</v>
      </c>
      <c r="E793" s="236" t="s">
        <v>19</v>
      </c>
      <c r="F793" s="237" t="s">
        <v>4713</v>
      </c>
      <c r="G793" s="235"/>
      <c r="H793" s="236" t="s">
        <v>19</v>
      </c>
      <c r="I793" s="238"/>
      <c r="J793" s="235"/>
      <c r="K793" s="235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248</v>
      </c>
      <c r="AU793" s="243" t="s">
        <v>78</v>
      </c>
      <c r="AV793" s="13" t="s">
        <v>76</v>
      </c>
      <c r="AW793" s="13" t="s">
        <v>32</v>
      </c>
      <c r="AX793" s="13" t="s">
        <v>69</v>
      </c>
      <c r="AY793" s="243" t="s">
        <v>238</v>
      </c>
    </row>
    <row r="794" s="14" customFormat="1">
      <c r="A794" s="14"/>
      <c r="B794" s="244"/>
      <c r="C794" s="245"/>
      <c r="D794" s="227" t="s">
        <v>248</v>
      </c>
      <c r="E794" s="246" t="s">
        <v>19</v>
      </c>
      <c r="F794" s="247" t="s">
        <v>4714</v>
      </c>
      <c r="G794" s="245"/>
      <c r="H794" s="248">
        <v>10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248</v>
      </c>
      <c r="AU794" s="254" t="s">
        <v>78</v>
      </c>
      <c r="AV794" s="14" t="s">
        <v>78</v>
      </c>
      <c r="AW794" s="14" t="s">
        <v>32</v>
      </c>
      <c r="AX794" s="14" t="s">
        <v>69</v>
      </c>
      <c r="AY794" s="254" t="s">
        <v>238</v>
      </c>
    </row>
    <row r="795" s="15" customFormat="1">
      <c r="A795" s="15"/>
      <c r="B795" s="255"/>
      <c r="C795" s="256"/>
      <c r="D795" s="227" t="s">
        <v>248</v>
      </c>
      <c r="E795" s="257" t="s">
        <v>19</v>
      </c>
      <c r="F795" s="258" t="s">
        <v>253</v>
      </c>
      <c r="G795" s="256"/>
      <c r="H795" s="259">
        <v>10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5" t="s">
        <v>248</v>
      </c>
      <c r="AU795" s="265" t="s">
        <v>78</v>
      </c>
      <c r="AV795" s="15" t="s">
        <v>244</v>
      </c>
      <c r="AW795" s="15" t="s">
        <v>32</v>
      </c>
      <c r="AX795" s="15" t="s">
        <v>76</v>
      </c>
      <c r="AY795" s="265" t="s">
        <v>238</v>
      </c>
    </row>
    <row r="796" s="2" customFormat="1" ht="24.15" customHeight="1">
      <c r="A796" s="39"/>
      <c r="B796" s="40"/>
      <c r="C796" s="214" t="s">
        <v>987</v>
      </c>
      <c r="D796" s="214" t="s">
        <v>240</v>
      </c>
      <c r="E796" s="215" t="s">
        <v>4715</v>
      </c>
      <c r="F796" s="216" t="s">
        <v>4716</v>
      </c>
      <c r="G796" s="217" t="s">
        <v>308</v>
      </c>
      <c r="H796" s="218">
        <v>0.88</v>
      </c>
      <c r="I796" s="219"/>
      <c r="J796" s="220">
        <f>ROUND(I796*H796,2)</f>
        <v>0</v>
      </c>
      <c r="K796" s="216" t="s">
        <v>243</v>
      </c>
      <c r="L796" s="45"/>
      <c r="M796" s="221" t="s">
        <v>19</v>
      </c>
      <c r="N796" s="222" t="s">
        <v>40</v>
      </c>
      <c r="O796" s="85"/>
      <c r="P796" s="223">
        <f>O796*H796</f>
        <v>0</v>
      </c>
      <c r="Q796" s="223">
        <v>2.2563399999999998</v>
      </c>
      <c r="R796" s="223">
        <f>Q796*H796</f>
        <v>1.9855791999999999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244</v>
      </c>
      <c r="AT796" s="225" t="s">
        <v>240</v>
      </c>
      <c r="AU796" s="225" t="s">
        <v>78</v>
      </c>
      <c r="AY796" s="18" t="s">
        <v>238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76</v>
      </c>
      <c r="BK796" s="226">
        <f>ROUND(I796*H796,2)</f>
        <v>0</v>
      </c>
      <c r="BL796" s="18" t="s">
        <v>244</v>
      </c>
      <c r="BM796" s="225" t="s">
        <v>1011</v>
      </c>
    </row>
    <row r="797" s="2" customFormat="1">
      <c r="A797" s="39"/>
      <c r="B797" s="40"/>
      <c r="C797" s="41"/>
      <c r="D797" s="227" t="s">
        <v>245</v>
      </c>
      <c r="E797" s="41"/>
      <c r="F797" s="228" t="s">
        <v>4716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245</v>
      </c>
      <c r="AU797" s="18" t="s">
        <v>78</v>
      </c>
    </row>
    <row r="798" s="2" customFormat="1">
      <c r="A798" s="39"/>
      <c r="B798" s="40"/>
      <c r="C798" s="41"/>
      <c r="D798" s="232" t="s">
        <v>246</v>
      </c>
      <c r="E798" s="41"/>
      <c r="F798" s="233" t="s">
        <v>4717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246</v>
      </c>
      <c r="AU798" s="18" t="s">
        <v>78</v>
      </c>
    </row>
    <row r="799" s="13" customFormat="1">
      <c r="A799" s="13"/>
      <c r="B799" s="234"/>
      <c r="C799" s="235"/>
      <c r="D799" s="227" t="s">
        <v>248</v>
      </c>
      <c r="E799" s="236" t="s">
        <v>19</v>
      </c>
      <c r="F799" s="237" t="s">
        <v>4718</v>
      </c>
      <c r="G799" s="235"/>
      <c r="H799" s="236" t="s">
        <v>19</v>
      </c>
      <c r="I799" s="238"/>
      <c r="J799" s="235"/>
      <c r="K799" s="235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248</v>
      </c>
      <c r="AU799" s="243" t="s">
        <v>78</v>
      </c>
      <c r="AV799" s="13" t="s">
        <v>76</v>
      </c>
      <c r="AW799" s="13" t="s">
        <v>32</v>
      </c>
      <c r="AX799" s="13" t="s">
        <v>69</v>
      </c>
      <c r="AY799" s="243" t="s">
        <v>238</v>
      </c>
    </row>
    <row r="800" s="13" customFormat="1">
      <c r="A800" s="13"/>
      <c r="B800" s="234"/>
      <c r="C800" s="235"/>
      <c r="D800" s="227" t="s">
        <v>248</v>
      </c>
      <c r="E800" s="236" t="s">
        <v>19</v>
      </c>
      <c r="F800" s="237" t="s">
        <v>4695</v>
      </c>
      <c r="G800" s="235"/>
      <c r="H800" s="236" t="s">
        <v>19</v>
      </c>
      <c r="I800" s="238"/>
      <c r="J800" s="235"/>
      <c r="K800" s="235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248</v>
      </c>
      <c r="AU800" s="243" t="s">
        <v>78</v>
      </c>
      <c r="AV800" s="13" t="s">
        <v>76</v>
      </c>
      <c r="AW800" s="13" t="s">
        <v>32</v>
      </c>
      <c r="AX800" s="13" t="s">
        <v>69</v>
      </c>
      <c r="AY800" s="243" t="s">
        <v>238</v>
      </c>
    </row>
    <row r="801" s="14" customFormat="1">
      <c r="A801" s="14"/>
      <c r="B801" s="244"/>
      <c r="C801" s="245"/>
      <c r="D801" s="227" t="s">
        <v>248</v>
      </c>
      <c r="E801" s="246" t="s">
        <v>19</v>
      </c>
      <c r="F801" s="247" t="s">
        <v>4719</v>
      </c>
      <c r="G801" s="245"/>
      <c r="H801" s="248">
        <v>0.28000000000000003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248</v>
      </c>
      <c r="AU801" s="254" t="s">
        <v>78</v>
      </c>
      <c r="AV801" s="14" t="s">
        <v>78</v>
      </c>
      <c r="AW801" s="14" t="s">
        <v>32</v>
      </c>
      <c r="AX801" s="14" t="s">
        <v>69</v>
      </c>
      <c r="AY801" s="254" t="s">
        <v>238</v>
      </c>
    </row>
    <row r="802" s="13" customFormat="1">
      <c r="A802" s="13"/>
      <c r="B802" s="234"/>
      <c r="C802" s="235"/>
      <c r="D802" s="227" t="s">
        <v>248</v>
      </c>
      <c r="E802" s="236" t="s">
        <v>19</v>
      </c>
      <c r="F802" s="237" t="s">
        <v>4702</v>
      </c>
      <c r="G802" s="235"/>
      <c r="H802" s="236" t="s">
        <v>19</v>
      </c>
      <c r="I802" s="238"/>
      <c r="J802" s="235"/>
      <c r="K802" s="235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248</v>
      </c>
      <c r="AU802" s="243" t="s">
        <v>78</v>
      </c>
      <c r="AV802" s="13" t="s">
        <v>76</v>
      </c>
      <c r="AW802" s="13" t="s">
        <v>32</v>
      </c>
      <c r="AX802" s="13" t="s">
        <v>69</v>
      </c>
      <c r="AY802" s="243" t="s">
        <v>238</v>
      </c>
    </row>
    <row r="803" s="14" customFormat="1">
      <c r="A803" s="14"/>
      <c r="B803" s="244"/>
      <c r="C803" s="245"/>
      <c r="D803" s="227" t="s">
        <v>248</v>
      </c>
      <c r="E803" s="246" t="s">
        <v>19</v>
      </c>
      <c r="F803" s="247" t="s">
        <v>4720</v>
      </c>
      <c r="G803" s="245"/>
      <c r="H803" s="248">
        <v>0.59999999999999998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248</v>
      </c>
      <c r="AU803" s="254" t="s">
        <v>78</v>
      </c>
      <c r="AV803" s="14" t="s">
        <v>78</v>
      </c>
      <c r="AW803" s="14" t="s">
        <v>32</v>
      </c>
      <c r="AX803" s="14" t="s">
        <v>69</v>
      </c>
      <c r="AY803" s="254" t="s">
        <v>238</v>
      </c>
    </row>
    <row r="804" s="15" customFormat="1">
      <c r="A804" s="15"/>
      <c r="B804" s="255"/>
      <c r="C804" s="256"/>
      <c r="D804" s="227" t="s">
        <v>248</v>
      </c>
      <c r="E804" s="257" t="s">
        <v>19</v>
      </c>
      <c r="F804" s="258" t="s">
        <v>253</v>
      </c>
      <c r="G804" s="256"/>
      <c r="H804" s="259">
        <v>0.88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5" t="s">
        <v>248</v>
      </c>
      <c r="AU804" s="265" t="s">
        <v>78</v>
      </c>
      <c r="AV804" s="15" t="s">
        <v>244</v>
      </c>
      <c r="AW804" s="15" t="s">
        <v>32</v>
      </c>
      <c r="AX804" s="15" t="s">
        <v>76</v>
      </c>
      <c r="AY804" s="265" t="s">
        <v>238</v>
      </c>
    </row>
    <row r="805" s="2" customFormat="1" ht="33" customHeight="1">
      <c r="A805" s="39"/>
      <c r="B805" s="40"/>
      <c r="C805" s="214" t="s">
        <v>668</v>
      </c>
      <c r="D805" s="214" t="s">
        <v>240</v>
      </c>
      <c r="E805" s="215" t="s">
        <v>4721</v>
      </c>
      <c r="F805" s="216" t="s">
        <v>4722</v>
      </c>
      <c r="G805" s="217" t="s">
        <v>107</v>
      </c>
      <c r="H805" s="218">
        <v>14</v>
      </c>
      <c r="I805" s="219"/>
      <c r="J805" s="220">
        <f>ROUND(I805*H805,2)</f>
        <v>0</v>
      </c>
      <c r="K805" s="216" t="s">
        <v>243</v>
      </c>
      <c r="L805" s="45"/>
      <c r="M805" s="221" t="s">
        <v>19</v>
      </c>
      <c r="N805" s="222" t="s">
        <v>40</v>
      </c>
      <c r="O805" s="85"/>
      <c r="P805" s="223">
        <f>O805*H805</f>
        <v>0</v>
      </c>
      <c r="Q805" s="223">
        <v>0.00045320000000000001</v>
      </c>
      <c r="R805" s="223">
        <f>Q805*H805</f>
        <v>0.0063448000000000003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244</v>
      </c>
      <c r="AT805" s="225" t="s">
        <v>240</v>
      </c>
      <c r="AU805" s="225" t="s">
        <v>78</v>
      </c>
      <c r="AY805" s="18" t="s">
        <v>238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76</v>
      </c>
      <c r="BK805" s="226">
        <f>ROUND(I805*H805,2)</f>
        <v>0</v>
      </c>
      <c r="BL805" s="18" t="s">
        <v>244</v>
      </c>
      <c r="BM805" s="225" t="s">
        <v>1016</v>
      </c>
    </row>
    <row r="806" s="2" customFormat="1">
      <c r="A806" s="39"/>
      <c r="B806" s="40"/>
      <c r="C806" s="41"/>
      <c r="D806" s="227" t="s">
        <v>245</v>
      </c>
      <c r="E806" s="41"/>
      <c r="F806" s="228" t="s">
        <v>4722</v>
      </c>
      <c r="G806" s="41"/>
      <c r="H806" s="41"/>
      <c r="I806" s="229"/>
      <c r="J806" s="41"/>
      <c r="K806" s="41"/>
      <c r="L806" s="45"/>
      <c r="M806" s="230"/>
      <c r="N806" s="231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245</v>
      </c>
      <c r="AU806" s="18" t="s">
        <v>78</v>
      </c>
    </row>
    <row r="807" s="2" customFormat="1">
      <c r="A807" s="39"/>
      <c r="B807" s="40"/>
      <c r="C807" s="41"/>
      <c r="D807" s="232" t="s">
        <v>246</v>
      </c>
      <c r="E807" s="41"/>
      <c r="F807" s="233" t="s">
        <v>4723</v>
      </c>
      <c r="G807" s="41"/>
      <c r="H807" s="41"/>
      <c r="I807" s="229"/>
      <c r="J807" s="41"/>
      <c r="K807" s="41"/>
      <c r="L807" s="45"/>
      <c r="M807" s="230"/>
      <c r="N807" s="231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246</v>
      </c>
      <c r="AU807" s="18" t="s">
        <v>78</v>
      </c>
    </row>
    <row r="808" s="13" customFormat="1">
      <c r="A808" s="13"/>
      <c r="B808" s="234"/>
      <c r="C808" s="235"/>
      <c r="D808" s="227" t="s">
        <v>248</v>
      </c>
      <c r="E808" s="236" t="s">
        <v>19</v>
      </c>
      <c r="F808" s="237" t="s">
        <v>4334</v>
      </c>
      <c r="G808" s="235"/>
      <c r="H808" s="236" t="s">
        <v>19</v>
      </c>
      <c r="I808" s="238"/>
      <c r="J808" s="235"/>
      <c r="K808" s="235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248</v>
      </c>
      <c r="AU808" s="243" t="s">
        <v>78</v>
      </c>
      <c r="AV808" s="13" t="s">
        <v>76</v>
      </c>
      <c r="AW808" s="13" t="s">
        <v>32</v>
      </c>
      <c r="AX808" s="13" t="s">
        <v>69</v>
      </c>
      <c r="AY808" s="243" t="s">
        <v>238</v>
      </c>
    </row>
    <row r="809" s="13" customFormat="1">
      <c r="A809" s="13"/>
      <c r="B809" s="234"/>
      <c r="C809" s="235"/>
      <c r="D809" s="227" t="s">
        <v>248</v>
      </c>
      <c r="E809" s="236" t="s">
        <v>19</v>
      </c>
      <c r="F809" s="237" t="s">
        <v>4724</v>
      </c>
      <c r="G809" s="235"/>
      <c r="H809" s="236" t="s">
        <v>19</v>
      </c>
      <c r="I809" s="238"/>
      <c r="J809" s="235"/>
      <c r="K809" s="235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248</v>
      </c>
      <c r="AU809" s="243" t="s">
        <v>78</v>
      </c>
      <c r="AV809" s="13" t="s">
        <v>76</v>
      </c>
      <c r="AW809" s="13" t="s">
        <v>32</v>
      </c>
      <c r="AX809" s="13" t="s">
        <v>69</v>
      </c>
      <c r="AY809" s="243" t="s">
        <v>238</v>
      </c>
    </row>
    <row r="810" s="13" customFormat="1">
      <c r="A810" s="13"/>
      <c r="B810" s="234"/>
      <c r="C810" s="235"/>
      <c r="D810" s="227" t="s">
        <v>248</v>
      </c>
      <c r="E810" s="236" t="s">
        <v>19</v>
      </c>
      <c r="F810" s="237" t="s">
        <v>4695</v>
      </c>
      <c r="G810" s="235"/>
      <c r="H810" s="236" t="s">
        <v>19</v>
      </c>
      <c r="I810" s="238"/>
      <c r="J810" s="235"/>
      <c r="K810" s="235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248</v>
      </c>
      <c r="AU810" s="243" t="s">
        <v>78</v>
      </c>
      <c r="AV810" s="13" t="s">
        <v>76</v>
      </c>
      <c r="AW810" s="13" t="s">
        <v>32</v>
      </c>
      <c r="AX810" s="13" t="s">
        <v>69</v>
      </c>
      <c r="AY810" s="243" t="s">
        <v>238</v>
      </c>
    </row>
    <row r="811" s="14" customFormat="1">
      <c r="A811" s="14"/>
      <c r="B811" s="244"/>
      <c r="C811" s="245"/>
      <c r="D811" s="227" t="s">
        <v>248</v>
      </c>
      <c r="E811" s="246" t="s">
        <v>19</v>
      </c>
      <c r="F811" s="247" t="s">
        <v>2000</v>
      </c>
      <c r="G811" s="245"/>
      <c r="H811" s="248">
        <v>4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248</v>
      </c>
      <c r="AU811" s="254" t="s">
        <v>78</v>
      </c>
      <c r="AV811" s="14" t="s">
        <v>78</v>
      </c>
      <c r="AW811" s="14" t="s">
        <v>32</v>
      </c>
      <c r="AX811" s="14" t="s">
        <v>69</v>
      </c>
      <c r="AY811" s="254" t="s">
        <v>238</v>
      </c>
    </row>
    <row r="812" s="13" customFormat="1">
      <c r="A812" s="13"/>
      <c r="B812" s="234"/>
      <c r="C812" s="235"/>
      <c r="D812" s="227" t="s">
        <v>248</v>
      </c>
      <c r="E812" s="236" t="s">
        <v>19</v>
      </c>
      <c r="F812" s="237" t="s">
        <v>4702</v>
      </c>
      <c r="G812" s="235"/>
      <c r="H812" s="236" t="s">
        <v>19</v>
      </c>
      <c r="I812" s="238"/>
      <c r="J812" s="235"/>
      <c r="K812" s="235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248</v>
      </c>
      <c r="AU812" s="243" t="s">
        <v>78</v>
      </c>
      <c r="AV812" s="13" t="s">
        <v>76</v>
      </c>
      <c r="AW812" s="13" t="s">
        <v>32</v>
      </c>
      <c r="AX812" s="13" t="s">
        <v>69</v>
      </c>
      <c r="AY812" s="243" t="s">
        <v>238</v>
      </c>
    </row>
    <row r="813" s="14" customFormat="1">
      <c r="A813" s="14"/>
      <c r="B813" s="244"/>
      <c r="C813" s="245"/>
      <c r="D813" s="227" t="s">
        <v>248</v>
      </c>
      <c r="E813" s="246" t="s">
        <v>19</v>
      </c>
      <c r="F813" s="247" t="s">
        <v>4703</v>
      </c>
      <c r="G813" s="245"/>
      <c r="H813" s="248">
        <v>10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248</v>
      </c>
      <c r="AU813" s="254" t="s">
        <v>78</v>
      </c>
      <c r="AV813" s="14" t="s">
        <v>78</v>
      </c>
      <c r="AW813" s="14" t="s">
        <v>32</v>
      </c>
      <c r="AX813" s="14" t="s">
        <v>69</v>
      </c>
      <c r="AY813" s="254" t="s">
        <v>238</v>
      </c>
    </row>
    <row r="814" s="15" customFormat="1">
      <c r="A814" s="15"/>
      <c r="B814" s="255"/>
      <c r="C814" s="256"/>
      <c r="D814" s="227" t="s">
        <v>248</v>
      </c>
      <c r="E814" s="257" t="s">
        <v>19</v>
      </c>
      <c r="F814" s="258" t="s">
        <v>253</v>
      </c>
      <c r="G814" s="256"/>
      <c r="H814" s="259">
        <v>14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248</v>
      </c>
      <c r="AU814" s="265" t="s">
        <v>78</v>
      </c>
      <c r="AV814" s="15" t="s">
        <v>244</v>
      </c>
      <c r="AW814" s="15" t="s">
        <v>32</v>
      </c>
      <c r="AX814" s="15" t="s">
        <v>76</v>
      </c>
      <c r="AY814" s="265" t="s">
        <v>238</v>
      </c>
    </row>
    <row r="815" s="2" customFormat="1" ht="24.15" customHeight="1">
      <c r="A815" s="39"/>
      <c r="B815" s="40"/>
      <c r="C815" s="214" t="s">
        <v>1002</v>
      </c>
      <c r="D815" s="214" t="s">
        <v>240</v>
      </c>
      <c r="E815" s="215" t="s">
        <v>4725</v>
      </c>
      <c r="F815" s="216" t="s">
        <v>4726</v>
      </c>
      <c r="G815" s="217" t="s">
        <v>112</v>
      </c>
      <c r="H815" s="218">
        <v>285.53800000000001</v>
      </c>
      <c r="I815" s="219"/>
      <c r="J815" s="220">
        <f>ROUND(I815*H815,2)</f>
        <v>0</v>
      </c>
      <c r="K815" s="216" t="s">
        <v>243</v>
      </c>
      <c r="L815" s="45"/>
      <c r="M815" s="221" t="s">
        <v>19</v>
      </c>
      <c r="N815" s="222" t="s">
        <v>40</v>
      </c>
      <c r="O815" s="85"/>
      <c r="P815" s="223">
        <f>O815*H815</f>
        <v>0</v>
      </c>
      <c r="Q815" s="223">
        <v>0.00068749999999999996</v>
      </c>
      <c r="R815" s="223">
        <f>Q815*H815</f>
        <v>0.19630737500000001</v>
      </c>
      <c r="S815" s="223">
        <v>0</v>
      </c>
      <c r="T815" s="224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5" t="s">
        <v>244</v>
      </c>
      <c r="AT815" s="225" t="s">
        <v>240</v>
      </c>
      <c r="AU815" s="225" t="s">
        <v>78</v>
      </c>
      <c r="AY815" s="18" t="s">
        <v>238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8" t="s">
        <v>76</v>
      </c>
      <c r="BK815" s="226">
        <f>ROUND(I815*H815,2)</f>
        <v>0</v>
      </c>
      <c r="BL815" s="18" t="s">
        <v>244</v>
      </c>
      <c r="BM815" s="225" t="s">
        <v>1025</v>
      </c>
    </row>
    <row r="816" s="2" customFormat="1">
      <c r="A816" s="39"/>
      <c r="B816" s="40"/>
      <c r="C816" s="41"/>
      <c r="D816" s="227" t="s">
        <v>245</v>
      </c>
      <c r="E816" s="41"/>
      <c r="F816" s="228" t="s">
        <v>4726</v>
      </c>
      <c r="G816" s="41"/>
      <c r="H816" s="41"/>
      <c r="I816" s="229"/>
      <c r="J816" s="41"/>
      <c r="K816" s="41"/>
      <c r="L816" s="45"/>
      <c r="M816" s="230"/>
      <c r="N816" s="231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245</v>
      </c>
      <c r="AU816" s="18" t="s">
        <v>78</v>
      </c>
    </row>
    <row r="817" s="2" customFormat="1">
      <c r="A817" s="39"/>
      <c r="B817" s="40"/>
      <c r="C817" s="41"/>
      <c r="D817" s="232" t="s">
        <v>246</v>
      </c>
      <c r="E817" s="41"/>
      <c r="F817" s="233" t="s">
        <v>4727</v>
      </c>
      <c r="G817" s="41"/>
      <c r="H817" s="41"/>
      <c r="I817" s="229"/>
      <c r="J817" s="41"/>
      <c r="K817" s="41"/>
      <c r="L817" s="45"/>
      <c r="M817" s="230"/>
      <c r="N817" s="231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246</v>
      </c>
      <c r="AU817" s="18" t="s">
        <v>78</v>
      </c>
    </row>
    <row r="818" s="13" customFormat="1">
      <c r="A818" s="13"/>
      <c r="B818" s="234"/>
      <c r="C818" s="235"/>
      <c r="D818" s="227" t="s">
        <v>248</v>
      </c>
      <c r="E818" s="236" t="s">
        <v>19</v>
      </c>
      <c r="F818" s="237" t="s">
        <v>4334</v>
      </c>
      <c r="G818" s="235"/>
      <c r="H818" s="236" t="s">
        <v>19</v>
      </c>
      <c r="I818" s="238"/>
      <c r="J818" s="235"/>
      <c r="K818" s="235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248</v>
      </c>
      <c r="AU818" s="243" t="s">
        <v>78</v>
      </c>
      <c r="AV818" s="13" t="s">
        <v>76</v>
      </c>
      <c r="AW818" s="13" t="s">
        <v>32</v>
      </c>
      <c r="AX818" s="13" t="s">
        <v>69</v>
      </c>
      <c r="AY818" s="243" t="s">
        <v>238</v>
      </c>
    </row>
    <row r="819" s="13" customFormat="1">
      <c r="A819" s="13"/>
      <c r="B819" s="234"/>
      <c r="C819" s="235"/>
      <c r="D819" s="227" t="s">
        <v>248</v>
      </c>
      <c r="E819" s="236" t="s">
        <v>19</v>
      </c>
      <c r="F819" s="237" t="s">
        <v>4728</v>
      </c>
      <c r="G819" s="235"/>
      <c r="H819" s="236" t="s">
        <v>19</v>
      </c>
      <c r="I819" s="238"/>
      <c r="J819" s="235"/>
      <c r="K819" s="235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248</v>
      </c>
      <c r="AU819" s="243" t="s">
        <v>78</v>
      </c>
      <c r="AV819" s="13" t="s">
        <v>76</v>
      </c>
      <c r="AW819" s="13" t="s">
        <v>32</v>
      </c>
      <c r="AX819" s="13" t="s">
        <v>69</v>
      </c>
      <c r="AY819" s="243" t="s">
        <v>238</v>
      </c>
    </row>
    <row r="820" s="13" customFormat="1">
      <c r="A820" s="13"/>
      <c r="B820" s="234"/>
      <c r="C820" s="235"/>
      <c r="D820" s="227" t="s">
        <v>248</v>
      </c>
      <c r="E820" s="236" t="s">
        <v>19</v>
      </c>
      <c r="F820" s="237" t="s">
        <v>4434</v>
      </c>
      <c r="G820" s="235"/>
      <c r="H820" s="236" t="s">
        <v>19</v>
      </c>
      <c r="I820" s="238"/>
      <c r="J820" s="235"/>
      <c r="K820" s="235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248</v>
      </c>
      <c r="AU820" s="243" t="s">
        <v>78</v>
      </c>
      <c r="AV820" s="13" t="s">
        <v>76</v>
      </c>
      <c r="AW820" s="13" t="s">
        <v>32</v>
      </c>
      <c r="AX820" s="13" t="s">
        <v>69</v>
      </c>
      <c r="AY820" s="243" t="s">
        <v>238</v>
      </c>
    </row>
    <row r="821" s="14" customFormat="1">
      <c r="A821" s="14"/>
      <c r="B821" s="244"/>
      <c r="C821" s="245"/>
      <c r="D821" s="227" t="s">
        <v>248</v>
      </c>
      <c r="E821" s="246" t="s">
        <v>19</v>
      </c>
      <c r="F821" s="247" t="s">
        <v>4435</v>
      </c>
      <c r="G821" s="245"/>
      <c r="H821" s="248">
        <v>234.02799999999999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248</v>
      </c>
      <c r="AU821" s="254" t="s">
        <v>78</v>
      </c>
      <c r="AV821" s="14" t="s">
        <v>78</v>
      </c>
      <c r="AW821" s="14" t="s">
        <v>32</v>
      </c>
      <c r="AX821" s="14" t="s">
        <v>69</v>
      </c>
      <c r="AY821" s="254" t="s">
        <v>238</v>
      </c>
    </row>
    <row r="822" s="13" customFormat="1">
      <c r="A822" s="13"/>
      <c r="B822" s="234"/>
      <c r="C822" s="235"/>
      <c r="D822" s="227" t="s">
        <v>248</v>
      </c>
      <c r="E822" s="236" t="s">
        <v>19</v>
      </c>
      <c r="F822" s="237" t="s">
        <v>4436</v>
      </c>
      <c r="G822" s="235"/>
      <c r="H822" s="236" t="s">
        <v>19</v>
      </c>
      <c r="I822" s="238"/>
      <c r="J822" s="235"/>
      <c r="K822" s="235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248</v>
      </c>
      <c r="AU822" s="243" t="s">
        <v>78</v>
      </c>
      <c r="AV822" s="13" t="s">
        <v>76</v>
      </c>
      <c r="AW822" s="13" t="s">
        <v>32</v>
      </c>
      <c r="AX822" s="13" t="s">
        <v>69</v>
      </c>
      <c r="AY822" s="243" t="s">
        <v>238</v>
      </c>
    </row>
    <row r="823" s="14" customFormat="1">
      <c r="A823" s="14"/>
      <c r="B823" s="244"/>
      <c r="C823" s="245"/>
      <c r="D823" s="227" t="s">
        <v>248</v>
      </c>
      <c r="E823" s="246" t="s">
        <v>19</v>
      </c>
      <c r="F823" s="247" t="s">
        <v>4437</v>
      </c>
      <c r="G823" s="245"/>
      <c r="H823" s="248">
        <v>21.039999999999999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248</v>
      </c>
      <c r="AU823" s="254" t="s">
        <v>78</v>
      </c>
      <c r="AV823" s="14" t="s">
        <v>78</v>
      </c>
      <c r="AW823" s="14" t="s">
        <v>32</v>
      </c>
      <c r="AX823" s="14" t="s">
        <v>69</v>
      </c>
      <c r="AY823" s="254" t="s">
        <v>238</v>
      </c>
    </row>
    <row r="824" s="13" customFormat="1">
      <c r="A824" s="13"/>
      <c r="B824" s="234"/>
      <c r="C824" s="235"/>
      <c r="D824" s="227" t="s">
        <v>248</v>
      </c>
      <c r="E824" s="236" t="s">
        <v>19</v>
      </c>
      <c r="F824" s="237" t="s">
        <v>4438</v>
      </c>
      <c r="G824" s="235"/>
      <c r="H824" s="236" t="s">
        <v>19</v>
      </c>
      <c r="I824" s="238"/>
      <c r="J824" s="235"/>
      <c r="K824" s="235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248</v>
      </c>
      <c r="AU824" s="243" t="s">
        <v>78</v>
      </c>
      <c r="AV824" s="13" t="s">
        <v>76</v>
      </c>
      <c r="AW824" s="13" t="s">
        <v>32</v>
      </c>
      <c r="AX824" s="13" t="s">
        <v>69</v>
      </c>
      <c r="AY824" s="243" t="s">
        <v>238</v>
      </c>
    </row>
    <row r="825" s="14" customFormat="1">
      <c r="A825" s="14"/>
      <c r="B825" s="244"/>
      <c r="C825" s="245"/>
      <c r="D825" s="227" t="s">
        <v>248</v>
      </c>
      <c r="E825" s="246" t="s">
        <v>19</v>
      </c>
      <c r="F825" s="247" t="s">
        <v>4439</v>
      </c>
      <c r="G825" s="245"/>
      <c r="H825" s="248">
        <v>13.199999999999999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248</v>
      </c>
      <c r="AU825" s="254" t="s">
        <v>78</v>
      </c>
      <c r="AV825" s="14" t="s">
        <v>78</v>
      </c>
      <c r="AW825" s="14" t="s">
        <v>32</v>
      </c>
      <c r="AX825" s="14" t="s">
        <v>69</v>
      </c>
      <c r="AY825" s="254" t="s">
        <v>238</v>
      </c>
    </row>
    <row r="826" s="13" customFormat="1">
      <c r="A826" s="13"/>
      <c r="B826" s="234"/>
      <c r="C826" s="235"/>
      <c r="D826" s="227" t="s">
        <v>248</v>
      </c>
      <c r="E826" s="236" t="s">
        <v>19</v>
      </c>
      <c r="F826" s="237" t="s">
        <v>4440</v>
      </c>
      <c r="G826" s="235"/>
      <c r="H826" s="236" t="s">
        <v>19</v>
      </c>
      <c r="I826" s="238"/>
      <c r="J826" s="235"/>
      <c r="K826" s="235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248</v>
      </c>
      <c r="AU826" s="243" t="s">
        <v>78</v>
      </c>
      <c r="AV826" s="13" t="s">
        <v>76</v>
      </c>
      <c r="AW826" s="13" t="s">
        <v>32</v>
      </c>
      <c r="AX826" s="13" t="s">
        <v>69</v>
      </c>
      <c r="AY826" s="243" t="s">
        <v>238</v>
      </c>
    </row>
    <row r="827" s="14" customFormat="1">
      <c r="A827" s="14"/>
      <c r="B827" s="244"/>
      <c r="C827" s="245"/>
      <c r="D827" s="227" t="s">
        <v>248</v>
      </c>
      <c r="E827" s="246" t="s">
        <v>19</v>
      </c>
      <c r="F827" s="247" t="s">
        <v>4441</v>
      </c>
      <c r="G827" s="245"/>
      <c r="H827" s="248">
        <v>17.27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248</v>
      </c>
      <c r="AU827" s="254" t="s">
        <v>78</v>
      </c>
      <c r="AV827" s="14" t="s">
        <v>78</v>
      </c>
      <c r="AW827" s="14" t="s">
        <v>32</v>
      </c>
      <c r="AX827" s="14" t="s">
        <v>69</v>
      </c>
      <c r="AY827" s="254" t="s">
        <v>238</v>
      </c>
    </row>
    <row r="828" s="15" customFormat="1">
      <c r="A828" s="15"/>
      <c r="B828" s="255"/>
      <c r="C828" s="256"/>
      <c r="D828" s="227" t="s">
        <v>248</v>
      </c>
      <c r="E828" s="257" t="s">
        <v>19</v>
      </c>
      <c r="F828" s="258" t="s">
        <v>253</v>
      </c>
      <c r="G828" s="256"/>
      <c r="H828" s="259">
        <v>285.53800000000001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5" t="s">
        <v>248</v>
      </c>
      <c r="AU828" s="265" t="s">
        <v>78</v>
      </c>
      <c r="AV828" s="15" t="s">
        <v>244</v>
      </c>
      <c r="AW828" s="15" t="s">
        <v>32</v>
      </c>
      <c r="AX828" s="15" t="s">
        <v>76</v>
      </c>
      <c r="AY828" s="265" t="s">
        <v>238</v>
      </c>
    </row>
    <row r="829" s="2" customFormat="1" ht="24.15" customHeight="1">
      <c r="A829" s="39"/>
      <c r="B829" s="40"/>
      <c r="C829" s="214" t="s">
        <v>680</v>
      </c>
      <c r="D829" s="214" t="s">
        <v>240</v>
      </c>
      <c r="E829" s="215" t="s">
        <v>4729</v>
      </c>
      <c r="F829" s="216" t="s">
        <v>4730</v>
      </c>
      <c r="G829" s="217" t="s">
        <v>107</v>
      </c>
      <c r="H829" s="218">
        <v>11.25</v>
      </c>
      <c r="I829" s="219"/>
      <c r="J829" s="220">
        <f>ROUND(I829*H829,2)</f>
        <v>0</v>
      </c>
      <c r="K829" s="216" t="s">
        <v>243</v>
      </c>
      <c r="L829" s="45"/>
      <c r="M829" s="221" t="s">
        <v>19</v>
      </c>
      <c r="N829" s="222" t="s">
        <v>40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244</v>
      </c>
      <c r="AT829" s="225" t="s">
        <v>240</v>
      </c>
      <c r="AU829" s="225" t="s">
        <v>78</v>
      </c>
      <c r="AY829" s="18" t="s">
        <v>238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76</v>
      </c>
      <c r="BK829" s="226">
        <f>ROUND(I829*H829,2)</f>
        <v>0</v>
      </c>
      <c r="BL829" s="18" t="s">
        <v>244</v>
      </c>
      <c r="BM829" s="225" t="s">
        <v>1032</v>
      </c>
    </row>
    <row r="830" s="2" customFormat="1">
      <c r="A830" s="39"/>
      <c r="B830" s="40"/>
      <c r="C830" s="41"/>
      <c r="D830" s="227" t="s">
        <v>245</v>
      </c>
      <c r="E830" s="41"/>
      <c r="F830" s="228" t="s">
        <v>4730</v>
      </c>
      <c r="G830" s="41"/>
      <c r="H830" s="41"/>
      <c r="I830" s="229"/>
      <c r="J830" s="41"/>
      <c r="K830" s="41"/>
      <c r="L830" s="45"/>
      <c r="M830" s="230"/>
      <c r="N830" s="231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245</v>
      </c>
      <c r="AU830" s="18" t="s">
        <v>78</v>
      </c>
    </row>
    <row r="831" s="2" customFormat="1">
      <c r="A831" s="39"/>
      <c r="B831" s="40"/>
      <c r="C831" s="41"/>
      <c r="D831" s="232" t="s">
        <v>246</v>
      </c>
      <c r="E831" s="41"/>
      <c r="F831" s="233" t="s">
        <v>4731</v>
      </c>
      <c r="G831" s="41"/>
      <c r="H831" s="41"/>
      <c r="I831" s="229"/>
      <c r="J831" s="41"/>
      <c r="K831" s="41"/>
      <c r="L831" s="45"/>
      <c r="M831" s="230"/>
      <c r="N831" s="231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246</v>
      </c>
      <c r="AU831" s="18" t="s">
        <v>78</v>
      </c>
    </row>
    <row r="832" s="13" customFormat="1">
      <c r="A832" s="13"/>
      <c r="B832" s="234"/>
      <c r="C832" s="235"/>
      <c r="D832" s="227" t="s">
        <v>248</v>
      </c>
      <c r="E832" s="236" t="s">
        <v>19</v>
      </c>
      <c r="F832" s="237" t="s">
        <v>4334</v>
      </c>
      <c r="G832" s="235"/>
      <c r="H832" s="236" t="s">
        <v>19</v>
      </c>
      <c r="I832" s="238"/>
      <c r="J832" s="235"/>
      <c r="K832" s="235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248</v>
      </c>
      <c r="AU832" s="243" t="s">
        <v>78</v>
      </c>
      <c r="AV832" s="13" t="s">
        <v>76</v>
      </c>
      <c r="AW832" s="13" t="s">
        <v>32</v>
      </c>
      <c r="AX832" s="13" t="s">
        <v>69</v>
      </c>
      <c r="AY832" s="243" t="s">
        <v>238</v>
      </c>
    </row>
    <row r="833" s="13" customFormat="1">
      <c r="A833" s="13"/>
      <c r="B833" s="234"/>
      <c r="C833" s="235"/>
      <c r="D833" s="227" t="s">
        <v>248</v>
      </c>
      <c r="E833" s="236" t="s">
        <v>19</v>
      </c>
      <c r="F833" s="237" t="s">
        <v>4335</v>
      </c>
      <c r="G833" s="235"/>
      <c r="H833" s="236" t="s">
        <v>19</v>
      </c>
      <c r="I833" s="238"/>
      <c r="J833" s="235"/>
      <c r="K833" s="235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248</v>
      </c>
      <c r="AU833" s="243" t="s">
        <v>78</v>
      </c>
      <c r="AV833" s="13" t="s">
        <v>76</v>
      </c>
      <c r="AW833" s="13" t="s">
        <v>32</v>
      </c>
      <c r="AX833" s="13" t="s">
        <v>69</v>
      </c>
      <c r="AY833" s="243" t="s">
        <v>238</v>
      </c>
    </row>
    <row r="834" s="14" customFormat="1">
      <c r="A834" s="14"/>
      <c r="B834" s="244"/>
      <c r="C834" s="245"/>
      <c r="D834" s="227" t="s">
        <v>248</v>
      </c>
      <c r="E834" s="246" t="s">
        <v>19</v>
      </c>
      <c r="F834" s="247" t="s">
        <v>4732</v>
      </c>
      <c r="G834" s="245"/>
      <c r="H834" s="248">
        <v>11.25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248</v>
      </c>
      <c r="AU834" s="254" t="s">
        <v>78</v>
      </c>
      <c r="AV834" s="14" t="s">
        <v>78</v>
      </c>
      <c r="AW834" s="14" t="s">
        <v>32</v>
      </c>
      <c r="AX834" s="14" t="s">
        <v>69</v>
      </c>
      <c r="AY834" s="254" t="s">
        <v>238</v>
      </c>
    </row>
    <row r="835" s="15" customFormat="1">
      <c r="A835" s="15"/>
      <c r="B835" s="255"/>
      <c r="C835" s="256"/>
      <c r="D835" s="227" t="s">
        <v>248</v>
      </c>
      <c r="E835" s="257" t="s">
        <v>19</v>
      </c>
      <c r="F835" s="258" t="s">
        <v>253</v>
      </c>
      <c r="G835" s="256"/>
      <c r="H835" s="259">
        <v>11.25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248</v>
      </c>
      <c r="AU835" s="265" t="s">
        <v>78</v>
      </c>
      <c r="AV835" s="15" t="s">
        <v>244</v>
      </c>
      <c r="AW835" s="15" t="s">
        <v>32</v>
      </c>
      <c r="AX835" s="15" t="s">
        <v>76</v>
      </c>
      <c r="AY835" s="265" t="s">
        <v>238</v>
      </c>
    </row>
    <row r="836" s="2" customFormat="1" ht="33" customHeight="1">
      <c r="A836" s="39"/>
      <c r="B836" s="40"/>
      <c r="C836" s="214" t="s">
        <v>1013</v>
      </c>
      <c r="D836" s="214" t="s">
        <v>240</v>
      </c>
      <c r="E836" s="215" t="s">
        <v>4733</v>
      </c>
      <c r="F836" s="216" t="s">
        <v>4734</v>
      </c>
      <c r="G836" s="217" t="s">
        <v>107</v>
      </c>
      <c r="H836" s="218">
        <v>11.25</v>
      </c>
      <c r="I836" s="219"/>
      <c r="J836" s="220">
        <f>ROUND(I836*H836,2)</f>
        <v>0</v>
      </c>
      <c r="K836" s="216" t="s">
        <v>243</v>
      </c>
      <c r="L836" s="45"/>
      <c r="M836" s="221" t="s">
        <v>19</v>
      </c>
      <c r="N836" s="222" t="s">
        <v>40</v>
      </c>
      <c r="O836" s="85"/>
      <c r="P836" s="223">
        <f>O836*H836</f>
        <v>0</v>
      </c>
      <c r="Q836" s="223">
        <v>0.00060506299999999998</v>
      </c>
      <c r="R836" s="223">
        <f>Q836*H836</f>
        <v>0.0068069587499999997</v>
      </c>
      <c r="S836" s="223">
        <v>0</v>
      </c>
      <c r="T836" s="224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25" t="s">
        <v>244</v>
      </c>
      <c r="AT836" s="225" t="s">
        <v>240</v>
      </c>
      <c r="AU836" s="225" t="s">
        <v>78</v>
      </c>
      <c r="AY836" s="18" t="s">
        <v>238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8" t="s">
        <v>76</v>
      </c>
      <c r="BK836" s="226">
        <f>ROUND(I836*H836,2)</f>
        <v>0</v>
      </c>
      <c r="BL836" s="18" t="s">
        <v>244</v>
      </c>
      <c r="BM836" s="225" t="s">
        <v>1042</v>
      </c>
    </row>
    <row r="837" s="2" customFormat="1">
      <c r="A837" s="39"/>
      <c r="B837" s="40"/>
      <c r="C837" s="41"/>
      <c r="D837" s="227" t="s">
        <v>245</v>
      </c>
      <c r="E837" s="41"/>
      <c r="F837" s="228" t="s">
        <v>4734</v>
      </c>
      <c r="G837" s="41"/>
      <c r="H837" s="41"/>
      <c r="I837" s="229"/>
      <c r="J837" s="41"/>
      <c r="K837" s="41"/>
      <c r="L837" s="45"/>
      <c r="M837" s="230"/>
      <c r="N837" s="231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245</v>
      </c>
      <c r="AU837" s="18" t="s">
        <v>78</v>
      </c>
    </row>
    <row r="838" s="2" customFormat="1">
      <c r="A838" s="39"/>
      <c r="B838" s="40"/>
      <c r="C838" s="41"/>
      <c r="D838" s="232" t="s">
        <v>246</v>
      </c>
      <c r="E838" s="41"/>
      <c r="F838" s="233" t="s">
        <v>4735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246</v>
      </c>
      <c r="AU838" s="18" t="s">
        <v>78</v>
      </c>
    </row>
    <row r="839" s="13" customFormat="1">
      <c r="A839" s="13"/>
      <c r="B839" s="234"/>
      <c r="C839" s="235"/>
      <c r="D839" s="227" t="s">
        <v>248</v>
      </c>
      <c r="E839" s="236" t="s">
        <v>19</v>
      </c>
      <c r="F839" s="237" t="s">
        <v>4334</v>
      </c>
      <c r="G839" s="235"/>
      <c r="H839" s="236" t="s">
        <v>19</v>
      </c>
      <c r="I839" s="238"/>
      <c r="J839" s="235"/>
      <c r="K839" s="235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248</v>
      </c>
      <c r="AU839" s="243" t="s">
        <v>78</v>
      </c>
      <c r="AV839" s="13" t="s">
        <v>76</v>
      </c>
      <c r="AW839" s="13" t="s">
        <v>32</v>
      </c>
      <c r="AX839" s="13" t="s">
        <v>69</v>
      </c>
      <c r="AY839" s="243" t="s">
        <v>238</v>
      </c>
    </row>
    <row r="840" s="13" customFormat="1">
      <c r="A840" s="13"/>
      <c r="B840" s="234"/>
      <c r="C840" s="235"/>
      <c r="D840" s="227" t="s">
        <v>248</v>
      </c>
      <c r="E840" s="236" t="s">
        <v>19</v>
      </c>
      <c r="F840" s="237" t="s">
        <v>4335</v>
      </c>
      <c r="G840" s="235"/>
      <c r="H840" s="236" t="s">
        <v>19</v>
      </c>
      <c r="I840" s="238"/>
      <c r="J840" s="235"/>
      <c r="K840" s="235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248</v>
      </c>
      <c r="AU840" s="243" t="s">
        <v>78</v>
      </c>
      <c r="AV840" s="13" t="s">
        <v>76</v>
      </c>
      <c r="AW840" s="13" t="s">
        <v>32</v>
      </c>
      <c r="AX840" s="13" t="s">
        <v>69</v>
      </c>
      <c r="AY840" s="243" t="s">
        <v>238</v>
      </c>
    </row>
    <row r="841" s="14" customFormat="1">
      <c r="A841" s="14"/>
      <c r="B841" s="244"/>
      <c r="C841" s="245"/>
      <c r="D841" s="227" t="s">
        <v>248</v>
      </c>
      <c r="E841" s="246" t="s">
        <v>19</v>
      </c>
      <c r="F841" s="247" t="s">
        <v>4732</v>
      </c>
      <c r="G841" s="245"/>
      <c r="H841" s="248">
        <v>11.25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248</v>
      </c>
      <c r="AU841" s="254" t="s">
        <v>78</v>
      </c>
      <c r="AV841" s="14" t="s">
        <v>78</v>
      </c>
      <c r="AW841" s="14" t="s">
        <v>32</v>
      </c>
      <c r="AX841" s="14" t="s">
        <v>69</v>
      </c>
      <c r="AY841" s="254" t="s">
        <v>238</v>
      </c>
    </row>
    <row r="842" s="15" customFormat="1">
      <c r="A842" s="15"/>
      <c r="B842" s="255"/>
      <c r="C842" s="256"/>
      <c r="D842" s="227" t="s">
        <v>248</v>
      </c>
      <c r="E842" s="257" t="s">
        <v>19</v>
      </c>
      <c r="F842" s="258" t="s">
        <v>253</v>
      </c>
      <c r="G842" s="256"/>
      <c r="H842" s="259">
        <v>11.25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5" t="s">
        <v>248</v>
      </c>
      <c r="AU842" s="265" t="s">
        <v>78</v>
      </c>
      <c r="AV842" s="15" t="s">
        <v>244</v>
      </c>
      <c r="AW842" s="15" t="s">
        <v>32</v>
      </c>
      <c r="AX842" s="15" t="s">
        <v>76</v>
      </c>
      <c r="AY842" s="265" t="s">
        <v>238</v>
      </c>
    </row>
    <row r="843" s="2" customFormat="1" ht="16.5" customHeight="1">
      <c r="A843" s="39"/>
      <c r="B843" s="40"/>
      <c r="C843" s="214" t="s">
        <v>684</v>
      </c>
      <c r="D843" s="214" t="s">
        <v>240</v>
      </c>
      <c r="E843" s="215" t="s">
        <v>4736</v>
      </c>
      <c r="F843" s="216" t="s">
        <v>4737</v>
      </c>
      <c r="G843" s="217" t="s">
        <v>107</v>
      </c>
      <c r="H843" s="218">
        <v>11.25</v>
      </c>
      <c r="I843" s="219"/>
      <c r="J843" s="220">
        <f>ROUND(I843*H843,2)</f>
        <v>0</v>
      </c>
      <c r="K843" s="216" t="s">
        <v>243</v>
      </c>
      <c r="L843" s="45"/>
      <c r="M843" s="221" t="s">
        <v>19</v>
      </c>
      <c r="N843" s="222" t="s">
        <v>40</v>
      </c>
      <c r="O843" s="85"/>
      <c r="P843" s="223">
        <f>O843*H843</f>
        <v>0</v>
      </c>
      <c r="Q843" s="223">
        <v>1.2950000000000001E-06</v>
      </c>
      <c r="R843" s="223">
        <f>Q843*H843</f>
        <v>1.4568750000000002E-05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244</v>
      </c>
      <c r="AT843" s="225" t="s">
        <v>240</v>
      </c>
      <c r="AU843" s="225" t="s">
        <v>78</v>
      </c>
      <c r="AY843" s="18" t="s">
        <v>238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76</v>
      </c>
      <c r="BK843" s="226">
        <f>ROUND(I843*H843,2)</f>
        <v>0</v>
      </c>
      <c r="BL843" s="18" t="s">
        <v>244</v>
      </c>
      <c r="BM843" s="225" t="s">
        <v>1051</v>
      </c>
    </row>
    <row r="844" s="2" customFormat="1">
      <c r="A844" s="39"/>
      <c r="B844" s="40"/>
      <c r="C844" s="41"/>
      <c r="D844" s="227" t="s">
        <v>245</v>
      </c>
      <c r="E844" s="41"/>
      <c r="F844" s="228" t="s">
        <v>4737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245</v>
      </c>
      <c r="AU844" s="18" t="s">
        <v>78</v>
      </c>
    </row>
    <row r="845" s="2" customFormat="1">
      <c r="A845" s="39"/>
      <c r="B845" s="40"/>
      <c r="C845" s="41"/>
      <c r="D845" s="232" t="s">
        <v>246</v>
      </c>
      <c r="E845" s="41"/>
      <c r="F845" s="233" t="s">
        <v>4738</v>
      </c>
      <c r="G845" s="41"/>
      <c r="H845" s="41"/>
      <c r="I845" s="229"/>
      <c r="J845" s="41"/>
      <c r="K845" s="41"/>
      <c r="L845" s="45"/>
      <c r="M845" s="230"/>
      <c r="N845" s="231"/>
      <c r="O845" s="85"/>
      <c r="P845" s="85"/>
      <c r="Q845" s="85"/>
      <c r="R845" s="85"/>
      <c r="S845" s="85"/>
      <c r="T845" s="86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246</v>
      </c>
      <c r="AU845" s="18" t="s">
        <v>78</v>
      </c>
    </row>
    <row r="846" s="13" customFormat="1">
      <c r="A846" s="13"/>
      <c r="B846" s="234"/>
      <c r="C846" s="235"/>
      <c r="D846" s="227" t="s">
        <v>248</v>
      </c>
      <c r="E846" s="236" t="s">
        <v>19</v>
      </c>
      <c r="F846" s="237" t="s">
        <v>4334</v>
      </c>
      <c r="G846" s="235"/>
      <c r="H846" s="236" t="s">
        <v>19</v>
      </c>
      <c r="I846" s="238"/>
      <c r="J846" s="235"/>
      <c r="K846" s="235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248</v>
      </c>
      <c r="AU846" s="243" t="s">
        <v>78</v>
      </c>
      <c r="AV846" s="13" t="s">
        <v>76</v>
      </c>
      <c r="AW846" s="13" t="s">
        <v>32</v>
      </c>
      <c r="AX846" s="13" t="s">
        <v>69</v>
      </c>
      <c r="AY846" s="243" t="s">
        <v>238</v>
      </c>
    </row>
    <row r="847" s="13" customFormat="1">
      <c r="A847" s="13"/>
      <c r="B847" s="234"/>
      <c r="C847" s="235"/>
      <c r="D847" s="227" t="s">
        <v>248</v>
      </c>
      <c r="E847" s="236" t="s">
        <v>19</v>
      </c>
      <c r="F847" s="237" t="s">
        <v>4335</v>
      </c>
      <c r="G847" s="235"/>
      <c r="H847" s="236" t="s">
        <v>19</v>
      </c>
      <c r="I847" s="238"/>
      <c r="J847" s="235"/>
      <c r="K847" s="235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248</v>
      </c>
      <c r="AU847" s="243" t="s">
        <v>78</v>
      </c>
      <c r="AV847" s="13" t="s">
        <v>76</v>
      </c>
      <c r="AW847" s="13" t="s">
        <v>32</v>
      </c>
      <c r="AX847" s="13" t="s">
        <v>69</v>
      </c>
      <c r="AY847" s="243" t="s">
        <v>238</v>
      </c>
    </row>
    <row r="848" s="14" customFormat="1">
      <c r="A848" s="14"/>
      <c r="B848" s="244"/>
      <c r="C848" s="245"/>
      <c r="D848" s="227" t="s">
        <v>248</v>
      </c>
      <c r="E848" s="246" t="s">
        <v>19</v>
      </c>
      <c r="F848" s="247" t="s">
        <v>4732</v>
      </c>
      <c r="G848" s="245"/>
      <c r="H848" s="248">
        <v>11.25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248</v>
      </c>
      <c r="AU848" s="254" t="s">
        <v>78</v>
      </c>
      <c r="AV848" s="14" t="s">
        <v>78</v>
      </c>
      <c r="AW848" s="14" t="s">
        <v>32</v>
      </c>
      <c r="AX848" s="14" t="s">
        <v>69</v>
      </c>
      <c r="AY848" s="254" t="s">
        <v>238</v>
      </c>
    </row>
    <row r="849" s="15" customFormat="1">
      <c r="A849" s="15"/>
      <c r="B849" s="255"/>
      <c r="C849" s="256"/>
      <c r="D849" s="227" t="s">
        <v>248</v>
      </c>
      <c r="E849" s="257" t="s">
        <v>19</v>
      </c>
      <c r="F849" s="258" t="s">
        <v>253</v>
      </c>
      <c r="G849" s="256"/>
      <c r="H849" s="259">
        <v>11.25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248</v>
      </c>
      <c r="AU849" s="265" t="s">
        <v>78</v>
      </c>
      <c r="AV849" s="15" t="s">
        <v>244</v>
      </c>
      <c r="AW849" s="15" t="s">
        <v>32</v>
      </c>
      <c r="AX849" s="15" t="s">
        <v>76</v>
      </c>
      <c r="AY849" s="265" t="s">
        <v>238</v>
      </c>
    </row>
    <row r="850" s="2" customFormat="1" ht="24.15" customHeight="1">
      <c r="A850" s="39"/>
      <c r="B850" s="40"/>
      <c r="C850" s="214" t="s">
        <v>1029</v>
      </c>
      <c r="D850" s="214" t="s">
        <v>240</v>
      </c>
      <c r="E850" s="215" t="s">
        <v>4739</v>
      </c>
      <c r="F850" s="216" t="s">
        <v>4740</v>
      </c>
      <c r="G850" s="217" t="s">
        <v>107</v>
      </c>
      <c r="H850" s="218">
        <v>2.9500000000000002</v>
      </c>
      <c r="I850" s="219"/>
      <c r="J850" s="220">
        <f>ROUND(I850*H850,2)</f>
        <v>0</v>
      </c>
      <c r="K850" s="216" t="s">
        <v>243</v>
      </c>
      <c r="L850" s="45"/>
      <c r="M850" s="221" t="s">
        <v>19</v>
      </c>
      <c r="N850" s="222" t="s">
        <v>40</v>
      </c>
      <c r="O850" s="85"/>
      <c r="P850" s="223">
        <f>O850*H850</f>
        <v>0</v>
      </c>
      <c r="Q850" s="223">
        <v>0.00013931999999999999</v>
      </c>
      <c r="R850" s="223">
        <f>Q850*H850</f>
        <v>0.00041099399999999998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244</v>
      </c>
      <c r="AT850" s="225" t="s">
        <v>240</v>
      </c>
      <c r="AU850" s="225" t="s">
        <v>78</v>
      </c>
      <c r="AY850" s="18" t="s">
        <v>238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76</v>
      </c>
      <c r="BK850" s="226">
        <f>ROUND(I850*H850,2)</f>
        <v>0</v>
      </c>
      <c r="BL850" s="18" t="s">
        <v>244</v>
      </c>
      <c r="BM850" s="225" t="s">
        <v>1057</v>
      </c>
    </row>
    <row r="851" s="2" customFormat="1">
      <c r="A851" s="39"/>
      <c r="B851" s="40"/>
      <c r="C851" s="41"/>
      <c r="D851" s="227" t="s">
        <v>245</v>
      </c>
      <c r="E851" s="41"/>
      <c r="F851" s="228" t="s">
        <v>4740</v>
      </c>
      <c r="G851" s="41"/>
      <c r="H851" s="41"/>
      <c r="I851" s="229"/>
      <c r="J851" s="41"/>
      <c r="K851" s="41"/>
      <c r="L851" s="45"/>
      <c r="M851" s="230"/>
      <c r="N851" s="231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245</v>
      </c>
      <c r="AU851" s="18" t="s">
        <v>78</v>
      </c>
    </row>
    <row r="852" s="2" customFormat="1">
      <c r="A852" s="39"/>
      <c r="B852" s="40"/>
      <c r="C852" s="41"/>
      <c r="D852" s="232" t="s">
        <v>246</v>
      </c>
      <c r="E852" s="41"/>
      <c r="F852" s="233" t="s">
        <v>4741</v>
      </c>
      <c r="G852" s="41"/>
      <c r="H852" s="41"/>
      <c r="I852" s="229"/>
      <c r="J852" s="41"/>
      <c r="K852" s="41"/>
      <c r="L852" s="45"/>
      <c r="M852" s="230"/>
      <c r="N852" s="231"/>
      <c r="O852" s="85"/>
      <c r="P852" s="85"/>
      <c r="Q852" s="85"/>
      <c r="R852" s="85"/>
      <c r="S852" s="85"/>
      <c r="T852" s="86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246</v>
      </c>
      <c r="AU852" s="18" t="s">
        <v>78</v>
      </c>
    </row>
    <row r="853" s="13" customFormat="1">
      <c r="A853" s="13"/>
      <c r="B853" s="234"/>
      <c r="C853" s="235"/>
      <c r="D853" s="227" t="s">
        <v>248</v>
      </c>
      <c r="E853" s="236" t="s">
        <v>19</v>
      </c>
      <c r="F853" s="237" t="s">
        <v>4314</v>
      </c>
      <c r="G853" s="235"/>
      <c r="H853" s="236" t="s">
        <v>19</v>
      </c>
      <c r="I853" s="238"/>
      <c r="J853" s="235"/>
      <c r="K853" s="235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248</v>
      </c>
      <c r="AU853" s="243" t="s">
        <v>78</v>
      </c>
      <c r="AV853" s="13" t="s">
        <v>76</v>
      </c>
      <c r="AW853" s="13" t="s">
        <v>32</v>
      </c>
      <c r="AX853" s="13" t="s">
        <v>69</v>
      </c>
      <c r="AY853" s="243" t="s">
        <v>238</v>
      </c>
    </row>
    <row r="854" s="13" customFormat="1">
      <c r="A854" s="13"/>
      <c r="B854" s="234"/>
      <c r="C854" s="235"/>
      <c r="D854" s="227" t="s">
        <v>248</v>
      </c>
      <c r="E854" s="236" t="s">
        <v>19</v>
      </c>
      <c r="F854" s="237" t="s">
        <v>4742</v>
      </c>
      <c r="G854" s="235"/>
      <c r="H854" s="236" t="s">
        <v>19</v>
      </c>
      <c r="I854" s="238"/>
      <c r="J854" s="235"/>
      <c r="K854" s="235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248</v>
      </c>
      <c r="AU854" s="243" t="s">
        <v>78</v>
      </c>
      <c r="AV854" s="13" t="s">
        <v>76</v>
      </c>
      <c r="AW854" s="13" t="s">
        <v>32</v>
      </c>
      <c r="AX854" s="13" t="s">
        <v>69</v>
      </c>
      <c r="AY854" s="243" t="s">
        <v>238</v>
      </c>
    </row>
    <row r="855" s="14" customFormat="1">
      <c r="A855" s="14"/>
      <c r="B855" s="244"/>
      <c r="C855" s="245"/>
      <c r="D855" s="227" t="s">
        <v>248</v>
      </c>
      <c r="E855" s="246" t="s">
        <v>19</v>
      </c>
      <c r="F855" s="247" t="s">
        <v>4743</v>
      </c>
      <c r="G855" s="245"/>
      <c r="H855" s="248">
        <v>2.9500000000000002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248</v>
      </c>
      <c r="AU855" s="254" t="s">
        <v>78</v>
      </c>
      <c r="AV855" s="14" t="s">
        <v>78</v>
      </c>
      <c r="AW855" s="14" t="s">
        <v>32</v>
      </c>
      <c r="AX855" s="14" t="s">
        <v>69</v>
      </c>
      <c r="AY855" s="254" t="s">
        <v>238</v>
      </c>
    </row>
    <row r="856" s="15" customFormat="1">
      <c r="A856" s="15"/>
      <c r="B856" s="255"/>
      <c r="C856" s="256"/>
      <c r="D856" s="227" t="s">
        <v>248</v>
      </c>
      <c r="E856" s="257" t="s">
        <v>19</v>
      </c>
      <c r="F856" s="258" t="s">
        <v>253</v>
      </c>
      <c r="G856" s="256"/>
      <c r="H856" s="259">
        <v>2.9500000000000002</v>
      </c>
      <c r="I856" s="260"/>
      <c r="J856" s="256"/>
      <c r="K856" s="256"/>
      <c r="L856" s="261"/>
      <c r="M856" s="262"/>
      <c r="N856" s="263"/>
      <c r="O856" s="263"/>
      <c r="P856" s="263"/>
      <c r="Q856" s="263"/>
      <c r="R856" s="263"/>
      <c r="S856" s="263"/>
      <c r="T856" s="264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5" t="s">
        <v>248</v>
      </c>
      <c r="AU856" s="265" t="s">
        <v>78</v>
      </c>
      <c r="AV856" s="15" t="s">
        <v>244</v>
      </c>
      <c r="AW856" s="15" t="s">
        <v>32</v>
      </c>
      <c r="AX856" s="15" t="s">
        <v>76</v>
      </c>
      <c r="AY856" s="265" t="s">
        <v>238</v>
      </c>
    </row>
    <row r="857" s="2" customFormat="1" ht="16.5" customHeight="1">
      <c r="A857" s="39"/>
      <c r="B857" s="40"/>
      <c r="C857" s="214" t="s">
        <v>689</v>
      </c>
      <c r="D857" s="214" t="s">
        <v>240</v>
      </c>
      <c r="E857" s="215" t="s">
        <v>4744</v>
      </c>
      <c r="F857" s="216" t="s">
        <v>4745</v>
      </c>
      <c r="G857" s="217" t="s">
        <v>112</v>
      </c>
      <c r="H857" s="218">
        <v>285.53800000000001</v>
      </c>
      <c r="I857" s="219"/>
      <c r="J857" s="220">
        <f>ROUND(I857*H857,2)</f>
        <v>0</v>
      </c>
      <c r="K857" s="216" t="s">
        <v>243</v>
      </c>
      <c r="L857" s="45"/>
      <c r="M857" s="221" t="s">
        <v>19</v>
      </c>
      <c r="N857" s="222" t="s">
        <v>40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0.01</v>
      </c>
      <c r="T857" s="224">
        <f>S857*H857</f>
        <v>2.8553800000000003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244</v>
      </c>
      <c r="AT857" s="225" t="s">
        <v>240</v>
      </c>
      <c r="AU857" s="225" t="s">
        <v>78</v>
      </c>
      <c r="AY857" s="18" t="s">
        <v>238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76</v>
      </c>
      <c r="BK857" s="226">
        <f>ROUND(I857*H857,2)</f>
        <v>0</v>
      </c>
      <c r="BL857" s="18" t="s">
        <v>244</v>
      </c>
      <c r="BM857" s="225" t="s">
        <v>1063</v>
      </c>
    </row>
    <row r="858" s="2" customFormat="1">
      <c r="A858" s="39"/>
      <c r="B858" s="40"/>
      <c r="C858" s="41"/>
      <c r="D858" s="227" t="s">
        <v>245</v>
      </c>
      <c r="E858" s="41"/>
      <c r="F858" s="228" t="s">
        <v>4745</v>
      </c>
      <c r="G858" s="41"/>
      <c r="H858" s="41"/>
      <c r="I858" s="229"/>
      <c r="J858" s="41"/>
      <c r="K858" s="41"/>
      <c r="L858" s="45"/>
      <c r="M858" s="230"/>
      <c r="N858" s="231"/>
      <c r="O858" s="85"/>
      <c r="P858" s="85"/>
      <c r="Q858" s="85"/>
      <c r="R858" s="85"/>
      <c r="S858" s="85"/>
      <c r="T858" s="86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245</v>
      </c>
      <c r="AU858" s="18" t="s">
        <v>78</v>
      </c>
    </row>
    <row r="859" s="2" customFormat="1">
      <c r="A859" s="39"/>
      <c r="B859" s="40"/>
      <c r="C859" s="41"/>
      <c r="D859" s="232" t="s">
        <v>246</v>
      </c>
      <c r="E859" s="41"/>
      <c r="F859" s="233" t="s">
        <v>4746</v>
      </c>
      <c r="G859" s="41"/>
      <c r="H859" s="41"/>
      <c r="I859" s="229"/>
      <c r="J859" s="41"/>
      <c r="K859" s="41"/>
      <c r="L859" s="45"/>
      <c r="M859" s="230"/>
      <c r="N859" s="231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246</v>
      </c>
      <c r="AU859" s="18" t="s">
        <v>78</v>
      </c>
    </row>
    <row r="860" s="13" customFormat="1">
      <c r="A860" s="13"/>
      <c r="B860" s="234"/>
      <c r="C860" s="235"/>
      <c r="D860" s="227" t="s">
        <v>248</v>
      </c>
      <c r="E860" s="236" t="s">
        <v>19</v>
      </c>
      <c r="F860" s="237" t="s">
        <v>4334</v>
      </c>
      <c r="G860" s="235"/>
      <c r="H860" s="236" t="s">
        <v>19</v>
      </c>
      <c r="I860" s="238"/>
      <c r="J860" s="235"/>
      <c r="K860" s="235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248</v>
      </c>
      <c r="AU860" s="243" t="s">
        <v>78</v>
      </c>
      <c r="AV860" s="13" t="s">
        <v>76</v>
      </c>
      <c r="AW860" s="13" t="s">
        <v>32</v>
      </c>
      <c r="AX860" s="13" t="s">
        <v>69</v>
      </c>
      <c r="AY860" s="243" t="s">
        <v>238</v>
      </c>
    </row>
    <row r="861" s="13" customFormat="1">
      <c r="A861" s="13"/>
      <c r="B861" s="234"/>
      <c r="C861" s="235"/>
      <c r="D861" s="227" t="s">
        <v>248</v>
      </c>
      <c r="E861" s="236" t="s">
        <v>19</v>
      </c>
      <c r="F861" s="237" t="s">
        <v>4434</v>
      </c>
      <c r="G861" s="235"/>
      <c r="H861" s="236" t="s">
        <v>19</v>
      </c>
      <c r="I861" s="238"/>
      <c r="J861" s="235"/>
      <c r="K861" s="235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248</v>
      </c>
      <c r="AU861" s="243" t="s">
        <v>78</v>
      </c>
      <c r="AV861" s="13" t="s">
        <v>76</v>
      </c>
      <c r="AW861" s="13" t="s">
        <v>32</v>
      </c>
      <c r="AX861" s="13" t="s">
        <v>69</v>
      </c>
      <c r="AY861" s="243" t="s">
        <v>238</v>
      </c>
    </row>
    <row r="862" s="14" customFormat="1">
      <c r="A862" s="14"/>
      <c r="B862" s="244"/>
      <c r="C862" s="245"/>
      <c r="D862" s="227" t="s">
        <v>248</v>
      </c>
      <c r="E862" s="246" t="s">
        <v>19</v>
      </c>
      <c r="F862" s="247" t="s">
        <v>4435</v>
      </c>
      <c r="G862" s="245"/>
      <c r="H862" s="248">
        <v>234.02799999999999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248</v>
      </c>
      <c r="AU862" s="254" t="s">
        <v>78</v>
      </c>
      <c r="AV862" s="14" t="s">
        <v>78</v>
      </c>
      <c r="AW862" s="14" t="s">
        <v>32</v>
      </c>
      <c r="AX862" s="14" t="s">
        <v>69</v>
      </c>
      <c r="AY862" s="254" t="s">
        <v>238</v>
      </c>
    </row>
    <row r="863" s="13" customFormat="1">
      <c r="A863" s="13"/>
      <c r="B863" s="234"/>
      <c r="C863" s="235"/>
      <c r="D863" s="227" t="s">
        <v>248</v>
      </c>
      <c r="E863" s="236" t="s">
        <v>19</v>
      </c>
      <c r="F863" s="237" t="s">
        <v>4436</v>
      </c>
      <c r="G863" s="235"/>
      <c r="H863" s="236" t="s">
        <v>19</v>
      </c>
      <c r="I863" s="238"/>
      <c r="J863" s="235"/>
      <c r="K863" s="235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248</v>
      </c>
      <c r="AU863" s="243" t="s">
        <v>78</v>
      </c>
      <c r="AV863" s="13" t="s">
        <v>76</v>
      </c>
      <c r="AW863" s="13" t="s">
        <v>32</v>
      </c>
      <c r="AX863" s="13" t="s">
        <v>69</v>
      </c>
      <c r="AY863" s="243" t="s">
        <v>238</v>
      </c>
    </row>
    <row r="864" s="14" customFormat="1">
      <c r="A864" s="14"/>
      <c r="B864" s="244"/>
      <c r="C864" s="245"/>
      <c r="D864" s="227" t="s">
        <v>248</v>
      </c>
      <c r="E864" s="246" t="s">
        <v>19</v>
      </c>
      <c r="F864" s="247" t="s">
        <v>4437</v>
      </c>
      <c r="G864" s="245"/>
      <c r="H864" s="248">
        <v>21.039999999999999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248</v>
      </c>
      <c r="AU864" s="254" t="s">
        <v>78</v>
      </c>
      <c r="AV864" s="14" t="s">
        <v>78</v>
      </c>
      <c r="AW864" s="14" t="s">
        <v>32</v>
      </c>
      <c r="AX864" s="14" t="s">
        <v>69</v>
      </c>
      <c r="AY864" s="254" t="s">
        <v>238</v>
      </c>
    </row>
    <row r="865" s="13" customFormat="1">
      <c r="A865" s="13"/>
      <c r="B865" s="234"/>
      <c r="C865" s="235"/>
      <c r="D865" s="227" t="s">
        <v>248</v>
      </c>
      <c r="E865" s="236" t="s">
        <v>19</v>
      </c>
      <c r="F865" s="237" t="s">
        <v>4438</v>
      </c>
      <c r="G865" s="235"/>
      <c r="H865" s="236" t="s">
        <v>19</v>
      </c>
      <c r="I865" s="238"/>
      <c r="J865" s="235"/>
      <c r="K865" s="235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248</v>
      </c>
      <c r="AU865" s="243" t="s">
        <v>78</v>
      </c>
      <c r="AV865" s="13" t="s">
        <v>76</v>
      </c>
      <c r="AW865" s="13" t="s">
        <v>32</v>
      </c>
      <c r="AX865" s="13" t="s">
        <v>69</v>
      </c>
      <c r="AY865" s="243" t="s">
        <v>238</v>
      </c>
    </row>
    <row r="866" s="14" customFormat="1">
      <c r="A866" s="14"/>
      <c r="B866" s="244"/>
      <c r="C866" s="245"/>
      <c r="D866" s="227" t="s">
        <v>248</v>
      </c>
      <c r="E866" s="246" t="s">
        <v>19</v>
      </c>
      <c r="F866" s="247" t="s">
        <v>4439</v>
      </c>
      <c r="G866" s="245"/>
      <c r="H866" s="248">
        <v>13.199999999999999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248</v>
      </c>
      <c r="AU866" s="254" t="s">
        <v>78</v>
      </c>
      <c r="AV866" s="14" t="s">
        <v>78</v>
      </c>
      <c r="AW866" s="14" t="s">
        <v>32</v>
      </c>
      <c r="AX866" s="14" t="s">
        <v>69</v>
      </c>
      <c r="AY866" s="254" t="s">
        <v>238</v>
      </c>
    </row>
    <row r="867" s="13" customFormat="1">
      <c r="A867" s="13"/>
      <c r="B867" s="234"/>
      <c r="C867" s="235"/>
      <c r="D867" s="227" t="s">
        <v>248</v>
      </c>
      <c r="E867" s="236" t="s">
        <v>19</v>
      </c>
      <c r="F867" s="237" t="s">
        <v>4440</v>
      </c>
      <c r="G867" s="235"/>
      <c r="H867" s="236" t="s">
        <v>19</v>
      </c>
      <c r="I867" s="238"/>
      <c r="J867" s="235"/>
      <c r="K867" s="235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248</v>
      </c>
      <c r="AU867" s="243" t="s">
        <v>78</v>
      </c>
      <c r="AV867" s="13" t="s">
        <v>76</v>
      </c>
      <c r="AW867" s="13" t="s">
        <v>32</v>
      </c>
      <c r="AX867" s="13" t="s">
        <v>69</v>
      </c>
      <c r="AY867" s="243" t="s">
        <v>238</v>
      </c>
    </row>
    <row r="868" s="14" customFormat="1">
      <c r="A868" s="14"/>
      <c r="B868" s="244"/>
      <c r="C868" s="245"/>
      <c r="D868" s="227" t="s">
        <v>248</v>
      </c>
      <c r="E868" s="246" t="s">
        <v>19</v>
      </c>
      <c r="F868" s="247" t="s">
        <v>4441</v>
      </c>
      <c r="G868" s="245"/>
      <c r="H868" s="248">
        <v>17.27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248</v>
      </c>
      <c r="AU868" s="254" t="s">
        <v>78</v>
      </c>
      <c r="AV868" s="14" t="s">
        <v>78</v>
      </c>
      <c r="AW868" s="14" t="s">
        <v>32</v>
      </c>
      <c r="AX868" s="14" t="s">
        <v>69</v>
      </c>
      <c r="AY868" s="254" t="s">
        <v>238</v>
      </c>
    </row>
    <row r="869" s="15" customFormat="1">
      <c r="A869" s="15"/>
      <c r="B869" s="255"/>
      <c r="C869" s="256"/>
      <c r="D869" s="227" t="s">
        <v>248</v>
      </c>
      <c r="E869" s="257" t="s">
        <v>19</v>
      </c>
      <c r="F869" s="258" t="s">
        <v>253</v>
      </c>
      <c r="G869" s="256"/>
      <c r="H869" s="259">
        <v>285.53800000000001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248</v>
      </c>
      <c r="AU869" s="265" t="s">
        <v>78</v>
      </c>
      <c r="AV869" s="15" t="s">
        <v>244</v>
      </c>
      <c r="AW869" s="15" t="s">
        <v>32</v>
      </c>
      <c r="AX869" s="15" t="s">
        <v>76</v>
      </c>
      <c r="AY869" s="265" t="s">
        <v>238</v>
      </c>
    </row>
    <row r="870" s="2" customFormat="1" ht="21.75" customHeight="1">
      <c r="A870" s="39"/>
      <c r="B870" s="40"/>
      <c r="C870" s="214" t="s">
        <v>1048</v>
      </c>
      <c r="D870" s="214" t="s">
        <v>240</v>
      </c>
      <c r="E870" s="215" t="s">
        <v>4747</v>
      </c>
      <c r="F870" s="216" t="s">
        <v>4748</v>
      </c>
      <c r="G870" s="217" t="s">
        <v>4749</v>
      </c>
      <c r="H870" s="218">
        <v>1</v>
      </c>
      <c r="I870" s="219"/>
      <c r="J870" s="220">
        <f>ROUND(I870*H870,2)</f>
        <v>0</v>
      </c>
      <c r="K870" s="216" t="s">
        <v>243</v>
      </c>
      <c r="L870" s="45"/>
      <c r="M870" s="221" t="s">
        <v>19</v>
      </c>
      <c r="N870" s="222" t="s">
        <v>40</v>
      </c>
      <c r="O870" s="85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25" t="s">
        <v>244</v>
      </c>
      <c r="AT870" s="225" t="s">
        <v>240</v>
      </c>
      <c r="AU870" s="225" t="s">
        <v>78</v>
      </c>
      <c r="AY870" s="18" t="s">
        <v>238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8" t="s">
        <v>76</v>
      </c>
      <c r="BK870" s="226">
        <f>ROUND(I870*H870,2)</f>
        <v>0</v>
      </c>
      <c r="BL870" s="18" t="s">
        <v>244</v>
      </c>
      <c r="BM870" s="225" t="s">
        <v>1068</v>
      </c>
    </row>
    <row r="871" s="2" customFormat="1">
      <c r="A871" s="39"/>
      <c r="B871" s="40"/>
      <c r="C871" s="41"/>
      <c r="D871" s="227" t="s">
        <v>245</v>
      </c>
      <c r="E871" s="41"/>
      <c r="F871" s="228" t="s">
        <v>4748</v>
      </c>
      <c r="G871" s="41"/>
      <c r="H871" s="41"/>
      <c r="I871" s="229"/>
      <c r="J871" s="41"/>
      <c r="K871" s="41"/>
      <c r="L871" s="45"/>
      <c r="M871" s="230"/>
      <c r="N871" s="231"/>
      <c r="O871" s="85"/>
      <c r="P871" s="85"/>
      <c r="Q871" s="85"/>
      <c r="R871" s="85"/>
      <c r="S871" s="85"/>
      <c r="T871" s="86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245</v>
      </c>
      <c r="AU871" s="18" t="s">
        <v>78</v>
      </c>
    </row>
    <row r="872" s="2" customFormat="1">
      <c r="A872" s="39"/>
      <c r="B872" s="40"/>
      <c r="C872" s="41"/>
      <c r="D872" s="232" t="s">
        <v>246</v>
      </c>
      <c r="E872" s="41"/>
      <c r="F872" s="233" t="s">
        <v>4750</v>
      </c>
      <c r="G872" s="41"/>
      <c r="H872" s="41"/>
      <c r="I872" s="229"/>
      <c r="J872" s="41"/>
      <c r="K872" s="41"/>
      <c r="L872" s="45"/>
      <c r="M872" s="230"/>
      <c r="N872" s="231"/>
      <c r="O872" s="85"/>
      <c r="P872" s="85"/>
      <c r="Q872" s="85"/>
      <c r="R872" s="85"/>
      <c r="S872" s="85"/>
      <c r="T872" s="86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246</v>
      </c>
      <c r="AU872" s="18" t="s">
        <v>78</v>
      </c>
    </row>
    <row r="873" s="13" customFormat="1">
      <c r="A873" s="13"/>
      <c r="B873" s="234"/>
      <c r="C873" s="235"/>
      <c r="D873" s="227" t="s">
        <v>248</v>
      </c>
      <c r="E873" s="236" t="s">
        <v>19</v>
      </c>
      <c r="F873" s="237" t="s">
        <v>4334</v>
      </c>
      <c r="G873" s="235"/>
      <c r="H873" s="236" t="s">
        <v>19</v>
      </c>
      <c r="I873" s="238"/>
      <c r="J873" s="235"/>
      <c r="K873" s="235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248</v>
      </c>
      <c r="AU873" s="243" t="s">
        <v>78</v>
      </c>
      <c r="AV873" s="13" t="s">
        <v>76</v>
      </c>
      <c r="AW873" s="13" t="s">
        <v>32</v>
      </c>
      <c r="AX873" s="13" t="s">
        <v>69</v>
      </c>
      <c r="AY873" s="243" t="s">
        <v>238</v>
      </c>
    </row>
    <row r="874" s="13" customFormat="1">
      <c r="A874" s="13"/>
      <c r="B874" s="234"/>
      <c r="C874" s="235"/>
      <c r="D874" s="227" t="s">
        <v>248</v>
      </c>
      <c r="E874" s="236" t="s">
        <v>19</v>
      </c>
      <c r="F874" s="237" t="s">
        <v>4518</v>
      </c>
      <c r="G874" s="235"/>
      <c r="H874" s="236" t="s">
        <v>19</v>
      </c>
      <c r="I874" s="238"/>
      <c r="J874" s="235"/>
      <c r="K874" s="235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248</v>
      </c>
      <c r="AU874" s="243" t="s">
        <v>78</v>
      </c>
      <c r="AV874" s="13" t="s">
        <v>76</v>
      </c>
      <c r="AW874" s="13" t="s">
        <v>32</v>
      </c>
      <c r="AX874" s="13" t="s">
        <v>69</v>
      </c>
      <c r="AY874" s="243" t="s">
        <v>238</v>
      </c>
    </row>
    <row r="875" s="14" customFormat="1">
      <c r="A875" s="14"/>
      <c r="B875" s="244"/>
      <c r="C875" s="245"/>
      <c r="D875" s="227" t="s">
        <v>248</v>
      </c>
      <c r="E875" s="246" t="s">
        <v>19</v>
      </c>
      <c r="F875" s="247" t="s">
        <v>292</v>
      </c>
      <c r="G875" s="245"/>
      <c r="H875" s="248">
        <v>1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248</v>
      </c>
      <c r="AU875" s="254" t="s">
        <v>78</v>
      </c>
      <c r="AV875" s="14" t="s">
        <v>78</v>
      </c>
      <c r="AW875" s="14" t="s">
        <v>32</v>
      </c>
      <c r="AX875" s="14" t="s">
        <v>69</v>
      </c>
      <c r="AY875" s="254" t="s">
        <v>238</v>
      </c>
    </row>
    <row r="876" s="15" customFormat="1">
      <c r="A876" s="15"/>
      <c r="B876" s="255"/>
      <c r="C876" s="256"/>
      <c r="D876" s="227" t="s">
        <v>248</v>
      </c>
      <c r="E876" s="257" t="s">
        <v>19</v>
      </c>
      <c r="F876" s="258" t="s">
        <v>253</v>
      </c>
      <c r="G876" s="256"/>
      <c r="H876" s="259">
        <v>1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248</v>
      </c>
      <c r="AU876" s="265" t="s">
        <v>78</v>
      </c>
      <c r="AV876" s="15" t="s">
        <v>244</v>
      </c>
      <c r="AW876" s="15" t="s">
        <v>32</v>
      </c>
      <c r="AX876" s="15" t="s">
        <v>76</v>
      </c>
      <c r="AY876" s="265" t="s">
        <v>238</v>
      </c>
    </row>
    <row r="877" s="2" customFormat="1" ht="24.15" customHeight="1">
      <c r="A877" s="39"/>
      <c r="B877" s="40"/>
      <c r="C877" s="214" t="s">
        <v>698</v>
      </c>
      <c r="D877" s="214" t="s">
        <v>240</v>
      </c>
      <c r="E877" s="215" t="s">
        <v>4751</v>
      </c>
      <c r="F877" s="216" t="s">
        <v>4752</v>
      </c>
      <c r="G877" s="217" t="s">
        <v>4749</v>
      </c>
      <c r="H877" s="218">
        <v>30</v>
      </c>
      <c r="I877" s="219"/>
      <c r="J877" s="220">
        <f>ROUND(I877*H877,2)</f>
        <v>0</v>
      </c>
      <c r="K877" s="216" t="s">
        <v>243</v>
      </c>
      <c r="L877" s="45"/>
      <c r="M877" s="221" t="s">
        <v>19</v>
      </c>
      <c r="N877" s="222" t="s">
        <v>40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244</v>
      </c>
      <c r="AT877" s="225" t="s">
        <v>240</v>
      </c>
      <c r="AU877" s="225" t="s">
        <v>78</v>
      </c>
      <c r="AY877" s="18" t="s">
        <v>238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76</v>
      </c>
      <c r="BK877" s="226">
        <f>ROUND(I877*H877,2)</f>
        <v>0</v>
      </c>
      <c r="BL877" s="18" t="s">
        <v>244</v>
      </c>
      <c r="BM877" s="225" t="s">
        <v>1074</v>
      </c>
    </row>
    <row r="878" s="2" customFormat="1">
      <c r="A878" s="39"/>
      <c r="B878" s="40"/>
      <c r="C878" s="41"/>
      <c r="D878" s="227" t="s">
        <v>245</v>
      </c>
      <c r="E878" s="41"/>
      <c r="F878" s="228" t="s">
        <v>4752</v>
      </c>
      <c r="G878" s="41"/>
      <c r="H878" s="41"/>
      <c r="I878" s="229"/>
      <c r="J878" s="41"/>
      <c r="K878" s="41"/>
      <c r="L878" s="45"/>
      <c r="M878" s="230"/>
      <c r="N878" s="231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245</v>
      </c>
      <c r="AU878" s="18" t="s">
        <v>78</v>
      </c>
    </row>
    <row r="879" s="2" customFormat="1">
      <c r="A879" s="39"/>
      <c r="B879" s="40"/>
      <c r="C879" s="41"/>
      <c r="D879" s="232" t="s">
        <v>246</v>
      </c>
      <c r="E879" s="41"/>
      <c r="F879" s="233" t="s">
        <v>4753</v>
      </c>
      <c r="G879" s="41"/>
      <c r="H879" s="41"/>
      <c r="I879" s="229"/>
      <c r="J879" s="41"/>
      <c r="K879" s="41"/>
      <c r="L879" s="45"/>
      <c r="M879" s="230"/>
      <c r="N879" s="231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246</v>
      </c>
      <c r="AU879" s="18" t="s">
        <v>78</v>
      </c>
    </row>
    <row r="880" s="13" customFormat="1">
      <c r="A880" s="13"/>
      <c r="B880" s="234"/>
      <c r="C880" s="235"/>
      <c r="D880" s="227" t="s">
        <v>248</v>
      </c>
      <c r="E880" s="236" t="s">
        <v>19</v>
      </c>
      <c r="F880" s="237" t="s">
        <v>4754</v>
      </c>
      <c r="G880" s="235"/>
      <c r="H880" s="236" t="s">
        <v>19</v>
      </c>
      <c r="I880" s="238"/>
      <c r="J880" s="235"/>
      <c r="K880" s="235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248</v>
      </c>
      <c r="AU880" s="243" t="s">
        <v>78</v>
      </c>
      <c r="AV880" s="13" t="s">
        <v>76</v>
      </c>
      <c r="AW880" s="13" t="s">
        <v>32</v>
      </c>
      <c r="AX880" s="13" t="s">
        <v>69</v>
      </c>
      <c r="AY880" s="243" t="s">
        <v>238</v>
      </c>
    </row>
    <row r="881" s="14" customFormat="1">
      <c r="A881" s="14"/>
      <c r="B881" s="244"/>
      <c r="C881" s="245"/>
      <c r="D881" s="227" t="s">
        <v>248</v>
      </c>
      <c r="E881" s="246" t="s">
        <v>19</v>
      </c>
      <c r="F881" s="247" t="s">
        <v>4755</v>
      </c>
      <c r="G881" s="245"/>
      <c r="H881" s="248">
        <v>30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248</v>
      </c>
      <c r="AU881" s="254" t="s">
        <v>78</v>
      </c>
      <c r="AV881" s="14" t="s">
        <v>78</v>
      </c>
      <c r="AW881" s="14" t="s">
        <v>32</v>
      </c>
      <c r="AX881" s="14" t="s">
        <v>69</v>
      </c>
      <c r="AY881" s="254" t="s">
        <v>238</v>
      </c>
    </row>
    <row r="882" s="15" customFormat="1">
      <c r="A882" s="15"/>
      <c r="B882" s="255"/>
      <c r="C882" s="256"/>
      <c r="D882" s="227" t="s">
        <v>248</v>
      </c>
      <c r="E882" s="257" t="s">
        <v>19</v>
      </c>
      <c r="F882" s="258" t="s">
        <v>253</v>
      </c>
      <c r="G882" s="256"/>
      <c r="H882" s="259">
        <v>30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5" t="s">
        <v>248</v>
      </c>
      <c r="AU882" s="265" t="s">
        <v>78</v>
      </c>
      <c r="AV882" s="15" t="s">
        <v>244</v>
      </c>
      <c r="AW882" s="15" t="s">
        <v>32</v>
      </c>
      <c r="AX882" s="15" t="s">
        <v>76</v>
      </c>
      <c r="AY882" s="265" t="s">
        <v>238</v>
      </c>
    </row>
    <row r="883" s="2" customFormat="1" ht="24.15" customHeight="1">
      <c r="A883" s="39"/>
      <c r="B883" s="40"/>
      <c r="C883" s="214" t="s">
        <v>1060</v>
      </c>
      <c r="D883" s="214" t="s">
        <v>240</v>
      </c>
      <c r="E883" s="215" t="s">
        <v>4756</v>
      </c>
      <c r="F883" s="216" t="s">
        <v>4757</v>
      </c>
      <c r="G883" s="217" t="s">
        <v>4749</v>
      </c>
      <c r="H883" s="218">
        <v>1</v>
      </c>
      <c r="I883" s="219"/>
      <c r="J883" s="220">
        <f>ROUND(I883*H883,2)</f>
        <v>0</v>
      </c>
      <c r="K883" s="216" t="s">
        <v>243</v>
      </c>
      <c r="L883" s="45"/>
      <c r="M883" s="221" t="s">
        <v>19</v>
      </c>
      <c r="N883" s="222" t="s">
        <v>40</v>
      </c>
      <c r="O883" s="85"/>
      <c r="P883" s="223">
        <f>O883*H883</f>
        <v>0</v>
      </c>
      <c r="Q883" s="223">
        <v>0</v>
      </c>
      <c r="R883" s="223">
        <f>Q883*H883</f>
        <v>0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244</v>
      </c>
      <c r="AT883" s="225" t="s">
        <v>240</v>
      </c>
      <c r="AU883" s="225" t="s">
        <v>78</v>
      </c>
      <c r="AY883" s="18" t="s">
        <v>238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76</v>
      </c>
      <c r="BK883" s="226">
        <f>ROUND(I883*H883,2)</f>
        <v>0</v>
      </c>
      <c r="BL883" s="18" t="s">
        <v>244</v>
      </c>
      <c r="BM883" s="225" t="s">
        <v>1081</v>
      </c>
    </row>
    <row r="884" s="2" customFormat="1">
      <c r="A884" s="39"/>
      <c r="B884" s="40"/>
      <c r="C884" s="41"/>
      <c r="D884" s="227" t="s">
        <v>245</v>
      </c>
      <c r="E884" s="41"/>
      <c r="F884" s="228" t="s">
        <v>4757</v>
      </c>
      <c r="G884" s="41"/>
      <c r="H884" s="41"/>
      <c r="I884" s="229"/>
      <c r="J884" s="41"/>
      <c r="K884" s="41"/>
      <c r="L884" s="45"/>
      <c r="M884" s="230"/>
      <c r="N884" s="231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245</v>
      </c>
      <c r="AU884" s="18" t="s">
        <v>78</v>
      </c>
    </row>
    <row r="885" s="2" customFormat="1">
      <c r="A885" s="39"/>
      <c r="B885" s="40"/>
      <c r="C885" s="41"/>
      <c r="D885" s="232" t="s">
        <v>246</v>
      </c>
      <c r="E885" s="41"/>
      <c r="F885" s="233" t="s">
        <v>4758</v>
      </c>
      <c r="G885" s="41"/>
      <c r="H885" s="41"/>
      <c r="I885" s="229"/>
      <c r="J885" s="41"/>
      <c r="K885" s="41"/>
      <c r="L885" s="45"/>
      <c r="M885" s="230"/>
      <c r="N885" s="231"/>
      <c r="O885" s="85"/>
      <c r="P885" s="85"/>
      <c r="Q885" s="85"/>
      <c r="R885" s="85"/>
      <c r="S885" s="85"/>
      <c r="T885" s="86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246</v>
      </c>
      <c r="AU885" s="18" t="s">
        <v>78</v>
      </c>
    </row>
    <row r="886" s="13" customFormat="1">
      <c r="A886" s="13"/>
      <c r="B886" s="234"/>
      <c r="C886" s="235"/>
      <c r="D886" s="227" t="s">
        <v>248</v>
      </c>
      <c r="E886" s="236" t="s">
        <v>19</v>
      </c>
      <c r="F886" s="237" t="s">
        <v>4754</v>
      </c>
      <c r="G886" s="235"/>
      <c r="H886" s="236" t="s">
        <v>19</v>
      </c>
      <c r="I886" s="238"/>
      <c r="J886" s="235"/>
      <c r="K886" s="235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248</v>
      </c>
      <c r="AU886" s="243" t="s">
        <v>78</v>
      </c>
      <c r="AV886" s="13" t="s">
        <v>76</v>
      </c>
      <c r="AW886" s="13" t="s">
        <v>32</v>
      </c>
      <c r="AX886" s="13" t="s">
        <v>69</v>
      </c>
      <c r="AY886" s="243" t="s">
        <v>238</v>
      </c>
    </row>
    <row r="887" s="14" customFormat="1">
      <c r="A887" s="14"/>
      <c r="B887" s="244"/>
      <c r="C887" s="245"/>
      <c r="D887" s="227" t="s">
        <v>248</v>
      </c>
      <c r="E887" s="246" t="s">
        <v>19</v>
      </c>
      <c r="F887" s="247" t="s">
        <v>292</v>
      </c>
      <c r="G887" s="245"/>
      <c r="H887" s="248">
        <v>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248</v>
      </c>
      <c r="AU887" s="254" t="s">
        <v>78</v>
      </c>
      <c r="AV887" s="14" t="s">
        <v>78</v>
      </c>
      <c r="AW887" s="14" t="s">
        <v>32</v>
      </c>
      <c r="AX887" s="14" t="s">
        <v>69</v>
      </c>
      <c r="AY887" s="254" t="s">
        <v>238</v>
      </c>
    </row>
    <row r="888" s="15" customFormat="1">
      <c r="A888" s="15"/>
      <c r="B888" s="255"/>
      <c r="C888" s="256"/>
      <c r="D888" s="227" t="s">
        <v>248</v>
      </c>
      <c r="E888" s="257" t="s">
        <v>19</v>
      </c>
      <c r="F888" s="258" t="s">
        <v>253</v>
      </c>
      <c r="G888" s="256"/>
      <c r="H888" s="259">
        <v>1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5" t="s">
        <v>248</v>
      </c>
      <c r="AU888" s="265" t="s">
        <v>78</v>
      </c>
      <c r="AV888" s="15" t="s">
        <v>244</v>
      </c>
      <c r="AW888" s="15" t="s">
        <v>32</v>
      </c>
      <c r="AX888" s="15" t="s">
        <v>76</v>
      </c>
      <c r="AY888" s="265" t="s">
        <v>238</v>
      </c>
    </row>
    <row r="889" s="2" customFormat="1" ht="24.15" customHeight="1">
      <c r="A889" s="39"/>
      <c r="B889" s="40"/>
      <c r="C889" s="214" t="s">
        <v>711</v>
      </c>
      <c r="D889" s="214" t="s">
        <v>240</v>
      </c>
      <c r="E889" s="215" t="s">
        <v>4759</v>
      </c>
      <c r="F889" s="216" t="s">
        <v>4760</v>
      </c>
      <c r="G889" s="217" t="s">
        <v>281</v>
      </c>
      <c r="H889" s="218">
        <v>52</v>
      </c>
      <c r="I889" s="219"/>
      <c r="J889" s="220">
        <f>ROUND(I889*H889,2)</f>
        <v>0</v>
      </c>
      <c r="K889" s="216" t="s">
        <v>243</v>
      </c>
      <c r="L889" s="45"/>
      <c r="M889" s="221" t="s">
        <v>19</v>
      </c>
      <c r="N889" s="222" t="s">
        <v>40</v>
      </c>
      <c r="O889" s="85"/>
      <c r="P889" s="223">
        <f>O889*H889</f>
        <v>0</v>
      </c>
      <c r="Q889" s="223">
        <v>1.42788E-05</v>
      </c>
      <c r="R889" s="223">
        <f>Q889*H889</f>
        <v>0.00074249759999999994</v>
      </c>
      <c r="S889" s="223">
        <v>0</v>
      </c>
      <c r="T889" s="224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25" t="s">
        <v>244</v>
      </c>
      <c r="AT889" s="225" t="s">
        <v>240</v>
      </c>
      <c r="AU889" s="225" t="s">
        <v>78</v>
      </c>
      <c r="AY889" s="18" t="s">
        <v>238</v>
      </c>
      <c r="BE889" s="226">
        <f>IF(N889="základní",J889,0)</f>
        <v>0</v>
      </c>
      <c r="BF889" s="226">
        <f>IF(N889="snížená",J889,0)</f>
        <v>0</v>
      </c>
      <c r="BG889" s="226">
        <f>IF(N889="zákl. přenesená",J889,0)</f>
        <v>0</v>
      </c>
      <c r="BH889" s="226">
        <f>IF(N889="sníž. přenesená",J889,0)</f>
        <v>0</v>
      </c>
      <c r="BI889" s="226">
        <f>IF(N889="nulová",J889,0)</f>
        <v>0</v>
      </c>
      <c r="BJ889" s="18" t="s">
        <v>76</v>
      </c>
      <c r="BK889" s="226">
        <f>ROUND(I889*H889,2)</f>
        <v>0</v>
      </c>
      <c r="BL889" s="18" t="s">
        <v>244</v>
      </c>
      <c r="BM889" s="225" t="s">
        <v>1088</v>
      </c>
    </row>
    <row r="890" s="2" customFormat="1">
      <c r="A890" s="39"/>
      <c r="B890" s="40"/>
      <c r="C890" s="41"/>
      <c r="D890" s="227" t="s">
        <v>245</v>
      </c>
      <c r="E890" s="41"/>
      <c r="F890" s="228" t="s">
        <v>4760</v>
      </c>
      <c r="G890" s="41"/>
      <c r="H890" s="41"/>
      <c r="I890" s="229"/>
      <c r="J890" s="41"/>
      <c r="K890" s="41"/>
      <c r="L890" s="45"/>
      <c r="M890" s="230"/>
      <c r="N890" s="231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245</v>
      </c>
      <c r="AU890" s="18" t="s">
        <v>78</v>
      </c>
    </row>
    <row r="891" s="2" customFormat="1">
      <c r="A891" s="39"/>
      <c r="B891" s="40"/>
      <c r="C891" s="41"/>
      <c r="D891" s="232" t="s">
        <v>246</v>
      </c>
      <c r="E891" s="41"/>
      <c r="F891" s="233" t="s">
        <v>4761</v>
      </c>
      <c r="G891" s="41"/>
      <c r="H891" s="41"/>
      <c r="I891" s="229"/>
      <c r="J891" s="41"/>
      <c r="K891" s="41"/>
      <c r="L891" s="45"/>
      <c r="M891" s="230"/>
      <c r="N891" s="231"/>
      <c r="O891" s="85"/>
      <c r="P891" s="85"/>
      <c r="Q891" s="85"/>
      <c r="R891" s="85"/>
      <c r="S891" s="85"/>
      <c r="T891" s="86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246</v>
      </c>
      <c r="AU891" s="18" t="s">
        <v>78</v>
      </c>
    </row>
    <row r="892" s="13" customFormat="1">
      <c r="A892" s="13"/>
      <c r="B892" s="234"/>
      <c r="C892" s="235"/>
      <c r="D892" s="227" t="s">
        <v>248</v>
      </c>
      <c r="E892" s="236" t="s">
        <v>19</v>
      </c>
      <c r="F892" s="237" t="s">
        <v>4334</v>
      </c>
      <c r="G892" s="235"/>
      <c r="H892" s="236" t="s">
        <v>19</v>
      </c>
      <c r="I892" s="238"/>
      <c r="J892" s="235"/>
      <c r="K892" s="235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248</v>
      </c>
      <c r="AU892" s="243" t="s">
        <v>78</v>
      </c>
      <c r="AV892" s="13" t="s">
        <v>76</v>
      </c>
      <c r="AW892" s="13" t="s">
        <v>32</v>
      </c>
      <c r="AX892" s="13" t="s">
        <v>69</v>
      </c>
      <c r="AY892" s="243" t="s">
        <v>238</v>
      </c>
    </row>
    <row r="893" s="13" customFormat="1">
      <c r="A893" s="13"/>
      <c r="B893" s="234"/>
      <c r="C893" s="235"/>
      <c r="D893" s="227" t="s">
        <v>248</v>
      </c>
      <c r="E893" s="236" t="s">
        <v>19</v>
      </c>
      <c r="F893" s="237" t="s">
        <v>4762</v>
      </c>
      <c r="G893" s="235"/>
      <c r="H893" s="236" t="s">
        <v>19</v>
      </c>
      <c r="I893" s="238"/>
      <c r="J893" s="235"/>
      <c r="K893" s="235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248</v>
      </c>
      <c r="AU893" s="243" t="s">
        <v>78</v>
      </c>
      <c r="AV893" s="13" t="s">
        <v>76</v>
      </c>
      <c r="AW893" s="13" t="s">
        <v>32</v>
      </c>
      <c r="AX893" s="13" t="s">
        <v>69</v>
      </c>
      <c r="AY893" s="243" t="s">
        <v>238</v>
      </c>
    </row>
    <row r="894" s="14" customFormat="1">
      <c r="A894" s="14"/>
      <c r="B894" s="244"/>
      <c r="C894" s="245"/>
      <c r="D894" s="227" t="s">
        <v>248</v>
      </c>
      <c r="E894" s="246" t="s">
        <v>19</v>
      </c>
      <c r="F894" s="247" t="s">
        <v>4763</v>
      </c>
      <c r="G894" s="245"/>
      <c r="H894" s="248">
        <v>32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248</v>
      </c>
      <c r="AU894" s="254" t="s">
        <v>78</v>
      </c>
      <c r="AV894" s="14" t="s">
        <v>78</v>
      </c>
      <c r="AW894" s="14" t="s">
        <v>32</v>
      </c>
      <c r="AX894" s="14" t="s">
        <v>69</v>
      </c>
      <c r="AY894" s="254" t="s">
        <v>238</v>
      </c>
    </row>
    <row r="895" s="13" customFormat="1">
      <c r="A895" s="13"/>
      <c r="B895" s="234"/>
      <c r="C895" s="235"/>
      <c r="D895" s="227" t="s">
        <v>248</v>
      </c>
      <c r="E895" s="236" t="s">
        <v>19</v>
      </c>
      <c r="F895" s="237" t="s">
        <v>4764</v>
      </c>
      <c r="G895" s="235"/>
      <c r="H895" s="236" t="s">
        <v>19</v>
      </c>
      <c r="I895" s="238"/>
      <c r="J895" s="235"/>
      <c r="K895" s="235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248</v>
      </c>
      <c r="AU895" s="243" t="s">
        <v>78</v>
      </c>
      <c r="AV895" s="13" t="s">
        <v>76</v>
      </c>
      <c r="AW895" s="13" t="s">
        <v>32</v>
      </c>
      <c r="AX895" s="13" t="s">
        <v>69</v>
      </c>
      <c r="AY895" s="243" t="s">
        <v>238</v>
      </c>
    </row>
    <row r="896" s="14" customFormat="1">
      <c r="A896" s="14"/>
      <c r="B896" s="244"/>
      <c r="C896" s="245"/>
      <c r="D896" s="227" t="s">
        <v>248</v>
      </c>
      <c r="E896" s="246" t="s">
        <v>19</v>
      </c>
      <c r="F896" s="247" t="s">
        <v>4765</v>
      </c>
      <c r="G896" s="245"/>
      <c r="H896" s="248">
        <v>20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248</v>
      </c>
      <c r="AU896" s="254" t="s">
        <v>78</v>
      </c>
      <c r="AV896" s="14" t="s">
        <v>78</v>
      </c>
      <c r="AW896" s="14" t="s">
        <v>32</v>
      </c>
      <c r="AX896" s="14" t="s">
        <v>69</v>
      </c>
      <c r="AY896" s="254" t="s">
        <v>238</v>
      </c>
    </row>
    <row r="897" s="15" customFormat="1">
      <c r="A897" s="15"/>
      <c r="B897" s="255"/>
      <c r="C897" s="256"/>
      <c r="D897" s="227" t="s">
        <v>248</v>
      </c>
      <c r="E897" s="257" t="s">
        <v>19</v>
      </c>
      <c r="F897" s="258" t="s">
        <v>253</v>
      </c>
      <c r="G897" s="256"/>
      <c r="H897" s="259">
        <v>52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248</v>
      </c>
      <c r="AU897" s="265" t="s">
        <v>78</v>
      </c>
      <c r="AV897" s="15" t="s">
        <v>244</v>
      </c>
      <c r="AW897" s="15" t="s">
        <v>32</v>
      </c>
      <c r="AX897" s="15" t="s">
        <v>76</v>
      </c>
      <c r="AY897" s="265" t="s">
        <v>238</v>
      </c>
    </row>
    <row r="898" s="2" customFormat="1" ht="21.75" customHeight="1">
      <c r="A898" s="39"/>
      <c r="B898" s="40"/>
      <c r="C898" s="214" t="s">
        <v>1071</v>
      </c>
      <c r="D898" s="214" t="s">
        <v>240</v>
      </c>
      <c r="E898" s="215" t="s">
        <v>4766</v>
      </c>
      <c r="F898" s="216" t="s">
        <v>4767</v>
      </c>
      <c r="G898" s="217" t="s">
        <v>281</v>
      </c>
      <c r="H898" s="218">
        <v>52</v>
      </c>
      <c r="I898" s="219"/>
      <c r="J898" s="220">
        <f>ROUND(I898*H898,2)</f>
        <v>0</v>
      </c>
      <c r="K898" s="216" t="s">
        <v>243</v>
      </c>
      <c r="L898" s="45"/>
      <c r="M898" s="221" t="s">
        <v>19</v>
      </c>
      <c r="N898" s="222" t="s">
        <v>40</v>
      </c>
      <c r="O898" s="85"/>
      <c r="P898" s="223">
        <f>O898*H898</f>
        <v>0</v>
      </c>
      <c r="Q898" s="223">
        <v>0.00012999999999999999</v>
      </c>
      <c r="R898" s="223">
        <f>Q898*H898</f>
        <v>0.0067599999999999995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244</v>
      </c>
      <c r="AT898" s="225" t="s">
        <v>240</v>
      </c>
      <c r="AU898" s="225" t="s">
        <v>78</v>
      </c>
      <c r="AY898" s="18" t="s">
        <v>238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76</v>
      </c>
      <c r="BK898" s="226">
        <f>ROUND(I898*H898,2)</f>
        <v>0</v>
      </c>
      <c r="BL898" s="18" t="s">
        <v>244</v>
      </c>
      <c r="BM898" s="225" t="s">
        <v>1092</v>
      </c>
    </row>
    <row r="899" s="2" customFormat="1">
      <c r="A899" s="39"/>
      <c r="B899" s="40"/>
      <c r="C899" s="41"/>
      <c r="D899" s="227" t="s">
        <v>245</v>
      </c>
      <c r="E899" s="41"/>
      <c r="F899" s="228" t="s">
        <v>4767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245</v>
      </c>
      <c r="AU899" s="18" t="s">
        <v>78</v>
      </c>
    </row>
    <row r="900" s="2" customFormat="1">
      <c r="A900" s="39"/>
      <c r="B900" s="40"/>
      <c r="C900" s="41"/>
      <c r="D900" s="232" t="s">
        <v>246</v>
      </c>
      <c r="E900" s="41"/>
      <c r="F900" s="233" t="s">
        <v>4768</v>
      </c>
      <c r="G900" s="41"/>
      <c r="H900" s="41"/>
      <c r="I900" s="229"/>
      <c r="J900" s="41"/>
      <c r="K900" s="41"/>
      <c r="L900" s="45"/>
      <c r="M900" s="230"/>
      <c r="N900" s="231"/>
      <c r="O900" s="85"/>
      <c r="P900" s="85"/>
      <c r="Q900" s="85"/>
      <c r="R900" s="85"/>
      <c r="S900" s="85"/>
      <c r="T900" s="86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246</v>
      </c>
      <c r="AU900" s="18" t="s">
        <v>78</v>
      </c>
    </row>
    <row r="901" s="13" customFormat="1">
      <c r="A901" s="13"/>
      <c r="B901" s="234"/>
      <c r="C901" s="235"/>
      <c r="D901" s="227" t="s">
        <v>248</v>
      </c>
      <c r="E901" s="236" t="s">
        <v>19</v>
      </c>
      <c r="F901" s="237" t="s">
        <v>4769</v>
      </c>
      <c r="G901" s="235"/>
      <c r="H901" s="236" t="s">
        <v>19</v>
      </c>
      <c r="I901" s="238"/>
      <c r="J901" s="235"/>
      <c r="K901" s="235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248</v>
      </c>
      <c r="AU901" s="243" t="s">
        <v>78</v>
      </c>
      <c r="AV901" s="13" t="s">
        <v>76</v>
      </c>
      <c r="AW901" s="13" t="s">
        <v>32</v>
      </c>
      <c r="AX901" s="13" t="s">
        <v>69</v>
      </c>
      <c r="AY901" s="243" t="s">
        <v>238</v>
      </c>
    </row>
    <row r="902" s="14" customFormat="1">
      <c r="A902" s="14"/>
      <c r="B902" s="244"/>
      <c r="C902" s="245"/>
      <c r="D902" s="227" t="s">
        <v>248</v>
      </c>
      <c r="E902" s="246" t="s">
        <v>19</v>
      </c>
      <c r="F902" s="247" t="s">
        <v>4770</v>
      </c>
      <c r="G902" s="245"/>
      <c r="H902" s="248">
        <v>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248</v>
      </c>
      <c r="AU902" s="254" t="s">
        <v>78</v>
      </c>
      <c r="AV902" s="14" t="s">
        <v>78</v>
      </c>
      <c r="AW902" s="14" t="s">
        <v>32</v>
      </c>
      <c r="AX902" s="14" t="s">
        <v>69</v>
      </c>
      <c r="AY902" s="254" t="s">
        <v>238</v>
      </c>
    </row>
    <row r="903" s="15" customFormat="1">
      <c r="A903" s="15"/>
      <c r="B903" s="255"/>
      <c r="C903" s="256"/>
      <c r="D903" s="227" t="s">
        <v>248</v>
      </c>
      <c r="E903" s="257" t="s">
        <v>19</v>
      </c>
      <c r="F903" s="258" t="s">
        <v>253</v>
      </c>
      <c r="G903" s="256"/>
      <c r="H903" s="259">
        <v>52</v>
      </c>
      <c r="I903" s="260"/>
      <c r="J903" s="256"/>
      <c r="K903" s="256"/>
      <c r="L903" s="261"/>
      <c r="M903" s="262"/>
      <c r="N903" s="263"/>
      <c r="O903" s="263"/>
      <c r="P903" s="263"/>
      <c r="Q903" s="263"/>
      <c r="R903" s="263"/>
      <c r="S903" s="263"/>
      <c r="T903" s="26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5" t="s">
        <v>248</v>
      </c>
      <c r="AU903" s="265" t="s">
        <v>78</v>
      </c>
      <c r="AV903" s="15" t="s">
        <v>244</v>
      </c>
      <c r="AW903" s="15" t="s">
        <v>32</v>
      </c>
      <c r="AX903" s="15" t="s">
        <v>76</v>
      </c>
      <c r="AY903" s="265" t="s">
        <v>238</v>
      </c>
    </row>
    <row r="904" s="2" customFormat="1" ht="16.5" customHeight="1">
      <c r="A904" s="39"/>
      <c r="B904" s="40"/>
      <c r="C904" s="214" t="s">
        <v>718</v>
      </c>
      <c r="D904" s="214" t="s">
        <v>240</v>
      </c>
      <c r="E904" s="215" t="s">
        <v>4771</v>
      </c>
      <c r="F904" s="216" t="s">
        <v>4772</v>
      </c>
      <c r="G904" s="217" t="s">
        <v>308</v>
      </c>
      <c r="H904" s="218">
        <v>1.28</v>
      </c>
      <c r="I904" s="219"/>
      <c r="J904" s="220">
        <f>ROUND(I904*H904,2)</f>
        <v>0</v>
      </c>
      <c r="K904" s="216" t="s">
        <v>243</v>
      </c>
      <c r="L904" s="45"/>
      <c r="M904" s="221" t="s">
        <v>19</v>
      </c>
      <c r="N904" s="222" t="s">
        <v>40</v>
      </c>
      <c r="O904" s="85"/>
      <c r="P904" s="223">
        <f>O904*H904</f>
        <v>0</v>
      </c>
      <c r="Q904" s="223">
        <v>0</v>
      </c>
      <c r="R904" s="223">
        <f>Q904*H904</f>
        <v>0</v>
      </c>
      <c r="S904" s="223">
        <v>2</v>
      </c>
      <c r="T904" s="224">
        <f>S904*H904</f>
        <v>2.5600000000000001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25" t="s">
        <v>244</v>
      </c>
      <c r="AT904" s="225" t="s">
        <v>240</v>
      </c>
      <c r="AU904" s="225" t="s">
        <v>78</v>
      </c>
      <c r="AY904" s="18" t="s">
        <v>238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8" t="s">
        <v>76</v>
      </c>
      <c r="BK904" s="226">
        <f>ROUND(I904*H904,2)</f>
        <v>0</v>
      </c>
      <c r="BL904" s="18" t="s">
        <v>244</v>
      </c>
      <c r="BM904" s="225" t="s">
        <v>1097</v>
      </c>
    </row>
    <row r="905" s="2" customFormat="1">
      <c r="A905" s="39"/>
      <c r="B905" s="40"/>
      <c r="C905" s="41"/>
      <c r="D905" s="227" t="s">
        <v>245</v>
      </c>
      <c r="E905" s="41"/>
      <c r="F905" s="228" t="s">
        <v>4772</v>
      </c>
      <c r="G905" s="41"/>
      <c r="H905" s="41"/>
      <c r="I905" s="229"/>
      <c r="J905" s="41"/>
      <c r="K905" s="41"/>
      <c r="L905" s="45"/>
      <c r="M905" s="230"/>
      <c r="N905" s="231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245</v>
      </c>
      <c r="AU905" s="18" t="s">
        <v>78</v>
      </c>
    </row>
    <row r="906" s="2" customFormat="1">
      <c r="A906" s="39"/>
      <c r="B906" s="40"/>
      <c r="C906" s="41"/>
      <c r="D906" s="232" t="s">
        <v>246</v>
      </c>
      <c r="E906" s="41"/>
      <c r="F906" s="233" t="s">
        <v>4773</v>
      </c>
      <c r="G906" s="41"/>
      <c r="H906" s="41"/>
      <c r="I906" s="229"/>
      <c r="J906" s="41"/>
      <c r="K906" s="41"/>
      <c r="L906" s="45"/>
      <c r="M906" s="230"/>
      <c r="N906" s="231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246</v>
      </c>
      <c r="AU906" s="18" t="s">
        <v>78</v>
      </c>
    </row>
    <row r="907" s="13" customFormat="1">
      <c r="A907" s="13"/>
      <c r="B907" s="234"/>
      <c r="C907" s="235"/>
      <c r="D907" s="227" t="s">
        <v>248</v>
      </c>
      <c r="E907" s="236" t="s">
        <v>19</v>
      </c>
      <c r="F907" s="237" t="s">
        <v>4314</v>
      </c>
      <c r="G907" s="235"/>
      <c r="H907" s="236" t="s">
        <v>19</v>
      </c>
      <c r="I907" s="238"/>
      <c r="J907" s="235"/>
      <c r="K907" s="235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248</v>
      </c>
      <c r="AU907" s="243" t="s">
        <v>78</v>
      </c>
      <c r="AV907" s="13" t="s">
        <v>76</v>
      </c>
      <c r="AW907" s="13" t="s">
        <v>32</v>
      </c>
      <c r="AX907" s="13" t="s">
        <v>69</v>
      </c>
      <c r="AY907" s="243" t="s">
        <v>238</v>
      </c>
    </row>
    <row r="908" s="13" customFormat="1">
      <c r="A908" s="13"/>
      <c r="B908" s="234"/>
      <c r="C908" s="235"/>
      <c r="D908" s="227" t="s">
        <v>248</v>
      </c>
      <c r="E908" s="236" t="s">
        <v>19</v>
      </c>
      <c r="F908" s="237" t="s">
        <v>4695</v>
      </c>
      <c r="G908" s="235"/>
      <c r="H908" s="236" t="s">
        <v>19</v>
      </c>
      <c r="I908" s="238"/>
      <c r="J908" s="235"/>
      <c r="K908" s="235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248</v>
      </c>
      <c r="AU908" s="243" t="s">
        <v>78</v>
      </c>
      <c r="AV908" s="13" t="s">
        <v>76</v>
      </c>
      <c r="AW908" s="13" t="s">
        <v>32</v>
      </c>
      <c r="AX908" s="13" t="s">
        <v>69</v>
      </c>
      <c r="AY908" s="243" t="s">
        <v>238</v>
      </c>
    </row>
    <row r="909" s="14" customFormat="1">
      <c r="A909" s="14"/>
      <c r="B909" s="244"/>
      <c r="C909" s="245"/>
      <c r="D909" s="227" t="s">
        <v>248</v>
      </c>
      <c r="E909" s="246" t="s">
        <v>19</v>
      </c>
      <c r="F909" s="247" t="s">
        <v>4774</v>
      </c>
      <c r="G909" s="245"/>
      <c r="H909" s="248">
        <v>1.28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248</v>
      </c>
      <c r="AU909" s="254" t="s">
        <v>78</v>
      </c>
      <c r="AV909" s="14" t="s">
        <v>78</v>
      </c>
      <c r="AW909" s="14" t="s">
        <v>32</v>
      </c>
      <c r="AX909" s="14" t="s">
        <v>69</v>
      </c>
      <c r="AY909" s="254" t="s">
        <v>238</v>
      </c>
    </row>
    <row r="910" s="15" customFormat="1">
      <c r="A910" s="15"/>
      <c r="B910" s="255"/>
      <c r="C910" s="256"/>
      <c r="D910" s="227" t="s">
        <v>248</v>
      </c>
      <c r="E910" s="257" t="s">
        <v>19</v>
      </c>
      <c r="F910" s="258" t="s">
        <v>253</v>
      </c>
      <c r="G910" s="256"/>
      <c r="H910" s="259">
        <v>1.28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248</v>
      </c>
      <c r="AU910" s="265" t="s">
        <v>78</v>
      </c>
      <c r="AV910" s="15" t="s">
        <v>244</v>
      </c>
      <c r="AW910" s="15" t="s">
        <v>32</v>
      </c>
      <c r="AX910" s="15" t="s">
        <v>76</v>
      </c>
      <c r="AY910" s="265" t="s">
        <v>238</v>
      </c>
    </row>
    <row r="911" s="2" customFormat="1" ht="24.15" customHeight="1">
      <c r="A911" s="39"/>
      <c r="B911" s="40"/>
      <c r="C911" s="214" t="s">
        <v>1085</v>
      </c>
      <c r="D911" s="214" t="s">
        <v>240</v>
      </c>
      <c r="E911" s="215" t="s">
        <v>4775</v>
      </c>
      <c r="F911" s="216" t="s">
        <v>4776</v>
      </c>
      <c r="G911" s="217" t="s">
        <v>107</v>
      </c>
      <c r="H911" s="218">
        <v>10.388</v>
      </c>
      <c r="I911" s="219"/>
      <c r="J911" s="220">
        <f>ROUND(I911*H911,2)</f>
        <v>0</v>
      </c>
      <c r="K911" s="216" t="s">
        <v>243</v>
      </c>
      <c r="L911" s="45"/>
      <c r="M911" s="221" t="s">
        <v>19</v>
      </c>
      <c r="N911" s="222" t="s">
        <v>40</v>
      </c>
      <c r="O911" s="85"/>
      <c r="P911" s="223">
        <f>O911*H911</f>
        <v>0</v>
      </c>
      <c r="Q911" s="223">
        <v>0</v>
      </c>
      <c r="R911" s="223">
        <f>Q911*H911</f>
        <v>0</v>
      </c>
      <c r="S911" s="223">
        <v>0.059999999999999998</v>
      </c>
      <c r="T911" s="224">
        <f>S911*H911</f>
        <v>0.62327999999999995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25" t="s">
        <v>244</v>
      </c>
      <c r="AT911" s="225" t="s">
        <v>240</v>
      </c>
      <c r="AU911" s="225" t="s">
        <v>78</v>
      </c>
      <c r="AY911" s="18" t="s">
        <v>238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8" t="s">
        <v>76</v>
      </c>
      <c r="BK911" s="226">
        <f>ROUND(I911*H911,2)</f>
        <v>0</v>
      </c>
      <c r="BL911" s="18" t="s">
        <v>244</v>
      </c>
      <c r="BM911" s="225" t="s">
        <v>1103</v>
      </c>
    </row>
    <row r="912" s="2" customFormat="1">
      <c r="A912" s="39"/>
      <c r="B912" s="40"/>
      <c r="C912" s="41"/>
      <c r="D912" s="227" t="s">
        <v>245</v>
      </c>
      <c r="E912" s="41"/>
      <c r="F912" s="228" t="s">
        <v>4776</v>
      </c>
      <c r="G912" s="41"/>
      <c r="H912" s="41"/>
      <c r="I912" s="229"/>
      <c r="J912" s="41"/>
      <c r="K912" s="41"/>
      <c r="L912" s="45"/>
      <c r="M912" s="230"/>
      <c r="N912" s="231"/>
      <c r="O912" s="85"/>
      <c r="P912" s="85"/>
      <c r="Q912" s="85"/>
      <c r="R912" s="85"/>
      <c r="S912" s="85"/>
      <c r="T912" s="86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245</v>
      </c>
      <c r="AU912" s="18" t="s">
        <v>78</v>
      </c>
    </row>
    <row r="913" s="2" customFormat="1">
      <c r="A913" s="39"/>
      <c r="B913" s="40"/>
      <c r="C913" s="41"/>
      <c r="D913" s="232" t="s">
        <v>246</v>
      </c>
      <c r="E913" s="41"/>
      <c r="F913" s="233" t="s">
        <v>4777</v>
      </c>
      <c r="G913" s="41"/>
      <c r="H913" s="41"/>
      <c r="I913" s="229"/>
      <c r="J913" s="41"/>
      <c r="K913" s="41"/>
      <c r="L913" s="45"/>
      <c r="M913" s="230"/>
      <c r="N913" s="231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246</v>
      </c>
      <c r="AU913" s="18" t="s">
        <v>78</v>
      </c>
    </row>
    <row r="914" s="13" customFormat="1">
      <c r="A914" s="13"/>
      <c r="B914" s="234"/>
      <c r="C914" s="235"/>
      <c r="D914" s="227" t="s">
        <v>248</v>
      </c>
      <c r="E914" s="236" t="s">
        <v>19</v>
      </c>
      <c r="F914" s="237" t="s">
        <v>4314</v>
      </c>
      <c r="G914" s="235"/>
      <c r="H914" s="236" t="s">
        <v>19</v>
      </c>
      <c r="I914" s="238"/>
      <c r="J914" s="235"/>
      <c r="K914" s="235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248</v>
      </c>
      <c r="AU914" s="243" t="s">
        <v>78</v>
      </c>
      <c r="AV914" s="13" t="s">
        <v>76</v>
      </c>
      <c r="AW914" s="13" t="s">
        <v>32</v>
      </c>
      <c r="AX914" s="13" t="s">
        <v>69</v>
      </c>
      <c r="AY914" s="243" t="s">
        <v>238</v>
      </c>
    </row>
    <row r="915" s="14" customFormat="1">
      <c r="A915" s="14"/>
      <c r="B915" s="244"/>
      <c r="C915" s="245"/>
      <c r="D915" s="227" t="s">
        <v>248</v>
      </c>
      <c r="E915" s="246" t="s">
        <v>19</v>
      </c>
      <c r="F915" s="247" t="s">
        <v>4778</v>
      </c>
      <c r="G915" s="245"/>
      <c r="H915" s="248">
        <v>10.388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248</v>
      </c>
      <c r="AU915" s="254" t="s">
        <v>78</v>
      </c>
      <c r="AV915" s="14" t="s">
        <v>78</v>
      </c>
      <c r="AW915" s="14" t="s">
        <v>32</v>
      </c>
      <c r="AX915" s="14" t="s">
        <v>69</v>
      </c>
      <c r="AY915" s="254" t="s">
        <v>238</v>
      </c>
    </row>
    <row r="916" s="15" customFormat="1">
      <c r="A916" s="15"/>
      <c r="B916" s="255"/>
      <c r="C916" s="256"/>
      <c r="D916" s="227" t="s">
        <v>248</v>
      </c>
      <c r="E916" s="257" t="s">
        <v>19</v>
      </c>
      <c r="F916" s="258" t="s">
        <v>253</v>
      </c>
      <c r="G916" s="256"/>
      <c r="H916" s="259">
        <v>10.388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248</v>
      </c>
      <c r="AU916" s="265" t="s">
        <v>78</v>
      </c>
      <c r="AV916" s="15" t="s">
        <v>244</v>
      </c>
      <c r="AW916" s="15" t="s">
        <v>32</v>
      </c>
      <c r="AX916" s="15" t="s">
        <v>76</v>
      </c>
      <c r="AY916" s="265" t="s">
        <v>238</v>
      </c>
    </row>
    <row r="917" s="2" customFormat="1" ht="24.15" customHeight="1">
      <c r="A917" s="39"/>
      <c r="B917" s="40"/>
      <c r="C917" s="214" t="s">
        <v>724</v>
      </c>
      <c r="D917" s="214" t="s">
        <v>240</v>
      </c>
      <c r="E917" s="215" t="s">
        <v>4779</v>
      </c>
      <c r="F917" s="216" t="s">
        <v>4780</v>
      </c>
      <c r="G917" s="217" t="s">
        <v>281</v>
      </c>
      <c r="H917" s="218">
        <v>8</v>
      </c>
      <c r="I917" s="219"/>
      <c r="J917" s="220">
        <f>ROUND(I917*H917,2)</f>
        <v>0</v>
      </c>
      <c r="K917" s="216" t="s">
        <v>243</v>
      </c>
      <c r="L917" s="45"/>
      <c r="M917" s="221" t="s">
        <v>19</v>
      </c>
      <c r="N917" s="222" t="s">
        <v>40</v>
      </c>
      <c r="O917" s="85"/>
      <c r="P917" s="223">
        <f>O917*H917</f>
        <v>0</v>
      </c>
      <c r="Q917" s="223">
        <v>0</v>
      </c>
      <c r="R917" s="223">
        <f>Q917*H917</f>
        <v>0</v>
      </c>
      <c r="S917" s="223">
        <v>0.16500000000000001</v>
      </c>
      <c r="T917" s="224">
        <f>S917*H917</f>
        <v>1.3200000000000001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25" t="s">
        <v>244</v>
      </c>
      <c r="AT917" s="225" t="s">
        <v>240</v>
      </c>
      <c r="AU917" s="225" t="s">
        <v>78</v>
      </c>
      <c r="AY917" s="18" t="s">
        <v>238</v>
      </c>
      <c r="BE917" s="226">
        <f>IF(N917="základní",J917,0)</f>
        <v>0</v>
      </c>
      <c r="BF917" s="226">
        <f>IF(N917="snížená",J917,0)</f>
        <v>0</v>
      </c>
      <c r="BG917" s="226">
        <f>IF(N917="zákl. přenesená",J917,0)</f>
        <v>0</v>
      </c>
      <c r="BH917" s="226">
        <f>IF(N917="sníž. přenesená",J917,0)</f>
        <v>0</v>
      </c>
      <c r="BI917" s="226">
        <f>IF(N917="nulová",J917,0)</f>
        <v>0</v>
      </c>
      <c r="BJ917" s="18" t="s">
        <v>76</v>
      </c>
      <c r="BK917" s="226">
        <f>ROUND(I917*H917,2)</f>
        <v>0</v>
      </c>
      <c r="BL917" s="18" t="s">
        <v>244</v>
      </c>
      <c r="BM917" s="225" t="s">
        <v>1112</v>
      </c>
    </row>
    <row r="918" s="2" customFormat="1">
      <c r="A918" s="39"/>
      <c r="B918" s="40"/>
      <c r="C918" s="41"/>
      <c r="D918" s="227" t="s">
        <v>245</v>
      </c>
      <c r="E918" s="41"/>
      <c r="F918" s="228" t="s">
        <v>4780</v>
      </c>
      <c r="G918" s="41"/>
      <c r="H918" s="41"/>
      <c r="I918" s="229"/>
      <c r="J918" s="41"/>
      <c r="K918" s="41"/>
      <c r="L918" s="45"/>
      <c r="M918" s="230"/>
      <c r="N918" s="231"/>
      <c r="O918" s="85"/>
      <c r="P918" s="85"/>
      <c r="Q918" s="85"/>
      <c r="R918" s="85"/>
      <c r="S918" s="85"/>
      <c r="T918" s="86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245</v>
      </c>
      <c r="AU918" s="18" t="s">
        <v>78</v>
      </c>
    </row>
    <row r="919" s="2" customFormat="1">
      <c r="A919" s="39"/>
      <c r="B919" s="40"/>
      <c r="C919" s="41"/>
      <c r="D919" s="232" t="s">
        <v>246</v>
      </c>
      <c r="E919" s="41"/>
      <c r="F919" s="233" t="s">
        <v>4781</v>
      </c>
      <c r="G919" s="41"/>
      <c r="H919" s="41"/>
      <c r="I919" s="229"/>
      <c r="J919" s="41"/>
      <c r="K919" s="41"/>
      <c r="L919" s="45"/>
      <c r="M919" s="230"/>
      <c r="N919" s="231"/>
      <c r="O919" s="85"/>
      <c r="P919" s="85"/>
      <c r="Q919" s="85"/>
      <c r="R919" s="85"/>
      <c r="S919" s="85"/>
      <c r="T919" s="86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246</v>
      </c>
      <c r="AU919" s="18" t="s">
        <v>78</v>
      </c>
    </row>
    <row r="920" s="13" customFormat="1">
      <c r="A920" s="13"/>
      <c r="B920" s="234"/>
      <c r="C920" s="235"/>
      <c r="D920" s="227" t="s">
        <v>248</v>
      </c>
      <c r="E920" s="236" t="s">
        <v>19</v>
      </c>
      <c r="F920" s="237" t="s">
        <v>4314</v>
      </c>
      <c r="G920" s="235"/>
      <c r="H920" s="236" t="s">
        <v>19</v>
      </c>
      <c r="I920" s="238"/>
      <c r="J920" s="235"/>
      <c r="K920" s="235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248</v>
      </c>
      <c r="AU920" s="243" t="s">
        <v>78</v>
      </c>
      <c r="AV920" s="13" t="s">
        <v>76</v>
      </c>
      <c r="AW920" s="13" t="s">
        <v>32</v>
      </c>
      <c r="AX920" s="13" t="s">
        <v>69</v>
      </c>
      <c r="AY920" s="243" t="s">
        <v>238</v>
      </c>
    </row>
    <row r="921" s="13" customFormat="1">
      <c r="A921" s="13"/>
      <c r="B921" s="234"/>
      <c r="C921" s="235"/>
      <c r="D921" s="227" t="s">
        <v>248</v>
      </c>
      <c r="E921" s="236" t="s">
        <v>19</v>
      </c>
      <c r="F921" s="237" t="s">
        <v>4782</v>
      </c>
      <c r="G921" s="235"/>
      <c r="H921" s="236" t="s">
        <v>19</v>
      </c>
      <c r="I921" s="238"/>
      <c r="J921" s="235"/>
      <c r="K921" s="235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248</v>
      </c>
      <c r="AU921" s="243" t="s">
        <v>78</v>
      </c>
      <c r="AV921" s="13" t="s">
        <v>76</v>
      </c>
      <c r="AW921" s="13" t="s">
        <v>32</v>
      </c>
      <c r="AX921" s="13" t="s">
        <v>69</v>
      </c>
      <c r="AY921" s="243" t="s">
        <v>238</v>
      </c>
    </row>
    <row r="922" s="14" customFormat="1">
      <c r="A922" s="14"/>
      <c r="B922" s="244"/>
      <c r="C922" s="245"/>
      <c r="D922" s="227" t="s">
        <v>248</v>
      </c>
      <c r="E922" s="246" t="s">
        <v>19</v>
      </c>
      <c r="F922" s="247" t="s">
        <v>1151</v>
      </c>
      <c r="G922" s="245"/>
      <c r="H922" s="248">
        <v>8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248</v>
      </c>
      <c r="AU922" s="254" t="s">
        <v>78</v>
      </c>
      <c r="AV922" s="14" t="s">
        <v>78</v>
      </c>
      <c r="AW922" s="14" t="s">
        <v>32</v>
      </c>
      <c r="AX922" s="14" t="s">
        <v>69</v>
      </c>
      <c r="AY922" s="254" t="s">
        <v>238</v>
      </c>
    </row>
    <row r="923" s="15" customFormat="1">
      <c r="A923" s="15"/>
      <c r="B923" s="255"/>
      <c r="C923" s="256"/>
      <c r="D923" s="227" t="s">
        <v>248</v>
      </c>
      <c r="E923" s="257" t="s">
        <v>19</v>
      </c>
      <c r="F923" s="258" t="s">
        <v>253</v>
      </c>
      <c r="G923" s="256"/>
      <c r="H923" s="259">
        <v>8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248</v>
      </c>
      <c r="AU923" s="265" t="s">
        <v>78</v>
      </c>
      <c r="AV923" s="15" t="s">
        <v>244</v>
      </c>
      <c r="AW923" s="15" t="s">
        <v>32</v>
      </c>
      <c r="AX923" s="15" t="s">
        <v>76</v>
      </c>
      <c r="AY923" s="265" t="s">
        <v>238</v>
      </c>
    </row>
    <row r="924" s="2" customFormat="1" ht="21.75" customHeight="1">
      <c r="A924" s="39"/>
      <c r="B924" s="40"/>
      <c r="C924" s="214" t="s">
        <v>1094</v>
      </c>
      <c r="D924" s="214" t="s">
        <v>240</v>
      </c>
      <c r="E924" s="215" t="s">
        <v>4783</v>
      </c>
      <c r="F924" s="216" t="s">
        <v>4784</v>
      </c>
      <c r="G924" s="217" t="s">
        <v>281</v>
      </c>
      <c r="H924" s="218">
        <v>1</v>
      </c>
      <c r="I924" s="219"/>
      <c r="J924" s="220">
        <f>ROUND(I924*H924,2)</f>
        <v>0</v>
      </c>
      <c r="K924" s="216" t="s">
        <v>243</v>
      </c>
      <c r="L924" s="45"/>
      <c r="M924" s="221" t="s">
        <v>19</v>
      </c>
      <c r="N924" s="222" t="s">
        <v>40</v>
      </c>
      <c r="O924" s="85"/>
      <c r="P924" s="223">
        <f>O924*H924</f>
        <v>0</v>
      </c>
      <c r="Q924" s="223">
        <v>0</v>
      </c>
      <c r="R924" s="223">
        <f>Q924*H924</f>
        <v>0</v>
      </c>
      <c r="S924" s="223">
        <v>0.20999999999999999</v>
      </c>
      <c r="T924" s="224">
        <f>S924*H924</f>
        <v>0.20999999999999999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25" t="s">
        <v>244</v>
      </c>
      <c r="AT924" s="225" t="s">
        <v>240</v>
      </c>
      <c r="AU924" s="225" t="s">
        <v>78</v>
      </c>
      <c r="AY924" s="18" t="s">
        <v>238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8" t="s">
        <v>76</v>
      </c>
      <c r="BK924" s="226">
        <f>ROUND(I924*H924,2)</f>
        <v>0</v>
      </c>
      <c r="BL924" s="18" t="s">
        <v>244</v>
      </c>
      <c r="BM924" s="225" t="s">
        <v>1116</v>
      </c>
    </row>
    <row r="925" s="2" customFormat="1">
      <c r="A925" s="39"/>
      <c r="B925" s="40"/>
      <c r="C925" s="41"/>
      <c r="D925" s="227" t="s">
        <v>245</v>
      </c>
      <c r="E925" s="41"/>
      <c r="F925" s="228" t="s">
        <v>4784</v>
      </c>
      <c r="G925" s="41"/>
      <c r="H925" s="41"/>
      <c r="I925" s="229"/>
      <c r="J925" s="41"/>
      <c r="K925" s="41"/>
      <c r="L925" s="45"/>
      <c r="M925" s="230"/>
      <c r="N925" s="231"/>
      <c r="O925" s="85"/>
      <c r="P925" s="85"/>
      <c r="Q925" s="85"/>
      <c r="R925" s="85"/>
      <c r="S925" s="85"/>
      <c r="T925" s="86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245</v>
      </c>
      <c r="AU925" s="18" t="s">
        <v>78</v>
      </c>
    </row>
    <row r="926" s="2" customFormat="1">
      <c r="A926" s="39"/>
      <c r="B926" s="40"/>
      <c r="C926" s="41"/>
      <c r="D926" s="232" t="s">
        <v>246</v>
      </c>
      <c r="E926" s="41"/>
      <c r="F926" s="233" t="s">
        <v>4785</v>
      </c>
      <c r="G926" s="41"/>
      <c r="H926" s="41"/>
      <c r="I926" s="229"/>
      <c r="J926" s="41"/>
      <c r="K926" s="41"/>
      <c r="L926" s="45"/>
      <c r="M926" s="230"/>
      <c r="N926" s="231"/>
      <c r="O926" s="85"/>
      <c r="P926" s="85"/>
      <c r="Q926" s="85"/>
      <c r="R926" s="85"/>
      <c r="S926" s="85"/>
      <c r="T926" s="86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246</v>
      </c>
      <c r="AU926" s="18" t="s">
        <v>78</v>
      </c>
    </row>
    <row r="927" s="13" customFormat="1">
      <c r="A927" s="13"/>
      <c r="B927" s="234"/>
      <c r="C927" s="235"/>
      <c r="D927" s="227" t="s">
        <v>248</v>
      </c>
      <c r="E927" s="236" t="s">
        <v>19</v>
      </c>
      <c r="F927" s="237" t="s">
        <v>4314</v>
      </c>
      <c r="G927" s="235"/>
      <c r="H927" s="236" t="s">
        <v>19</v>
      </c>
      <c r="I927" s="238"/>
      <c r="J927" s="235"/>
      <c r="K927" s="235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248</v>
      </c>
      <c r="AU927" s="243" t="s">
        <v>78</v>
      </c>
      <c r="AV927" s="13" t="s">
        <v>76</v>
      </c>
      <c r="AW927" s="13" t="s">
        <v>32</v>
      </c>
      <c r="AX927" s="13" t="s">
        <v>69</v>
      </c>
      <c r="AY927" s="243" t="s">
        <v>238</v>
      </c>
    </row>
    <row r="928" s="13" customFormat="1">
      <c r="A928" s="13"/>
      <c r="B928" s="234"/>
      <c r="C928" s="235"/>
      <c r="D928" s="227" t="s">
        <v>248</v>
      </c>
      <c r="E928" s="236" t="s">
        <v>19</v>
      </c>
      <c r="F928" s="237" t="s">
        <v>4786</v>
      </c>
      <c r="G928" s="235"/>
      <c r="H928" s="236" t="s">
        <v>19</v>
      </c>
      <c r="I928" s="238"/>
      <c r="J928" s="235"/>
      <c r="K928" s="235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248</v>
      </c>
      <c r="AU928" s="243" t="s">
        <v>78</v>
      </c>
      <c r="AV928" s="13" t="s">
        <v>76</v>
      </c>
      <c r="AW928" s="13" t="s">
        <v>32</v>
      </c>
      <c r="AX928" s="13" t="s">
        <v>69</v>
      </c>
      <c r="AY928" s="243" t="s">
        <v>238</v>
      </c>
    </row>
    <row r="929" s="14" customFormat="1">
      <c r="A929" s="14"/>
      <c r="B929" s="244"/>
      <c r="C929" s="245"/>
      <c r="D929" s="227" t="s">
        <v>248</v>
      </c>
      <c r="E929" s="246" t="s">
        <v>19</v>
      </c>
      <c r="F929" s="247" t="s">
        <v>292</v>
      </c>
      <c r="G929" s="245"/>
      <c r="H929" s="248">
        <v>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248</v>
      </c>
      <c r="AU929" s="254" t="s">
        <v>78</v>
      </c>
      <c r="AV929" s="14" t="s">
        <v>78</v>
      </c>
      <c r="AW929" s="14" t="s">
        <v>32</v>
      </c>
      <c r="AX929" s="14" t="s">
        <v>69</v>
      </c>
      <c r="AY929" s="254" t="s">
        <v>238</v>
      </c>
    </row>
    <row r="930" s="15" customFormat="1">
      <c r="A930" s="15"/>
      <c r="B930" s="255"/>
      <c r="C930" s="256"/>
      <c r="D930" s="227" t="s">
        <v>248</v>
      </c>
      <c r="E930" s="257" t="s">
        <v>19</v>
      </c>
      <c r="F930" s="258" t="s">
        <v>253</v>
      </c>
      <c r="G930" s="256"/>
      <c r="H930" s="259">
        <v>1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5" t="s">
        <v>248</v>
      </c>
      <c r="AU930" s="265" t="s">
        <v>78</v>
      </c>
      <c r="AV930" s="15" t="s">
        <v>244</v>
      </c>
      <c r="AW930" s="15" t="s">
        <v>32</v>
      </c>
      <c r="AX930" s="15" t="s">
        <v>76</v>
      </c>
      <c r="AY930" s="265" t="s">
        <v>238</v>
      </c>
    </row>
    <row r="931" s="2" customFormat="1" ht="24.15" customHeight="1">
      <c r="A931" s="39"/>
      <c r="B931" s="40"/>
      <c r="C931" s="214" t="s">
        <v>730</v>
      </c>
      <c r="D931" s="214" t="s">
        <v>240</v>
      </c>
      <c r="E931" s="215" t="s">
        <v>1556</v>
      </c>
      <c r="F931" s="216" t="s">
        <v>1557</v>
      </c>
      <c r="G931" s="217" t="s">
        <v>112</v>
      </c>
      <c r="H931" s="218">
        <v>16.170000000000002</v>
      </c>
      <c r="I931" s="219"/>
      <c r="J931" s="220">
        <f>ROUND(I931*H931,2)</f>
        <v>0</v>
      </c>
      <c r="K931" s="216" t="s">
        <v>243</v>
      </c>
      <c r="L931" s="45"/>
      <c r="M931" s="221" t="s">
        <v>19</v>
      </c>
      <c r="N931" s="222" t="s">
        <v>40</v>
      </c>
      <c r="O931" s="85"/>
      <c r="P931" s="223">
        <f>O931*H931</f>
        <v>0</v>
      </c>
      <c r="Q931" s="223">
        <v>0</v>
      </c>
      <c r="R931" s="223">
        <f>Q931*H931</f>
        <v>0</v>
      </c>
      <c r="S931" s="223">
        <v>0</v>
      </c>
      <c r="T931" s="224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25" t="s">
        <v>244</v>
      </c>
      <c r="AT931" s="225" t="s">
        <v>240</v>
      </c>
      <c r="AU931" s="225" t="s">
        <v>78</v>
      </c>
      <c r="AY931" s="18" t="s">
        <v>238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8" t="s">
        <v>76</v>
      </c>
      <c r="BK931" s="226">
        <f>ROUND(I931*H931,2)</f>
        <v>0</v>
      </c>
      <c r="BL931" s="18" t="s">
        <v>244</v>
      </c>
      <c r="BM931" s="225" t="s">
        <v>1121</v>
      </c>
    </row>
    <row r="932" s="2" customFormat="1">
      <c r="A932" s="39"/>
      <c r="B932" s="40"/>
      <c r="C932" s="41"/>
      <c r="D932" s="227" t="s">
        <v>245</v>
      </c>
      <c r="E932" s="41"/>
      <c r="F932" s="228" t="s">
        <v>1557</v>
      </c>
      <c r="G932" s="41"/>
      <c r="H932" s="41"/>
      <c r="I932" s="229"/>
      <c r="J932" s="41"/>
      <c r="K932" s="41"/>
      <c r="L932" s="45"/>
      <c r="M932" s="230"/>
      <c r="N932" s="231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245</v>
      </c>
      <c r="AU932" s="18" t="s">
        <v>78</v>
      </c>
    </row>
    <row r="933" s="2" customFormat="1">
      <c r="A933" s="39"/>
      <c r="B933" s="40"/>
      <c r="C933" s="41"/>
      <c r="D933" s="232" t="s">
        <v>246</v>
      </c>
      <c r="E933" s="41"/>
      <c r="F933" s="233" t="s">
        <v>1559</v>
      </c>
      <c r="G933" s="41"/>
      <c r="H933" s="41"/>
      <c r="I933" s="229"/>
      <c r="J933" s="41"/>
      <c r="K933" s="41"/>
      <c r="L933" s="45"/>
      <c r="M933" s="230"/>
      <c r="N933" s="231"/>
      <c r="O933" s="85"/>
      <c r="P933" s="85"/>
      <c r="Q933" s="85"/>
      <c r="R933" s="85"/>
      <c r="S933" s="85"/>
      <c r="T933" s="86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246</v>
      </c>
      <c r="AU933" s="18" t="s">
        <v>78</v>
      </c>
    </row>
    <row r="934" s="13" customFormat="1">
      <c r="A934" s="13"/>
      <c r="B934" s="234"/>
      <c r="C934" s="235"/>
      <c r="D934" s="227" t="s">
        <v>248</v>
      </c>
      <c r="E934" s="236" t="s">
        <v>19</v>
      </c>
      <c r="F934" s="237" t="s">
        <v>4787</v>
      </c>
      <c r="G934" s="235"/>
      <c r="H934" s="236" t="s">
        <v>19</v>
      </c>
      <c r="I934" s="238"/>
      <c r="J934" s="235"/>
      <c r="K934" s="235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248</v>
      </c>
      <c r="AU934" s="243" t="s">
        <v>78</v>
      </c>
      <c r="AV934" s="13" t="s">
        <v>76</v>
      </c>
      <c r="AW934" s="13" t="s">
        <v>32</v>
      </c>
      <c r="AX934" s="13" t="s">
        <v>69</v>
      </c>
      <c r="AY934" s="243" t="s">
        <v>238</v>
      </c>
    </row>
    <row r="935" s="14" customFormat="1">
      <c r="A935" s="14"/>
      <c r="B935" s="244"/>
      <c r="C935" s="245"/>
      <c r="D935" s="227" t="s">
        <v>248</v>
      </c>
      <c r="E935" s="246" t="s">
        <v>19</v>
      </c>
      <c r="F935" s="247" t="s">
        <v>4788</v>
      </c>
      <c r="G935" s="245"/>
      <c r="H935" s="248">
        <v>16.170000000000002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248</v>
      </c>
      <c r="AU935" s="254" t="s">
        <v>78</v>
      </c>
      <c r="AV935" s="14" t="s">
        <v>78</v>
      </c>
      <c r="AW935" s="14" t="s">
        <v>32</v>
      </c>
      <c r="AX935" s="14" t="s">
        <v>69</v>
      </c>
      <c r="AY935" s="254" t="s">
        <v>238</v>
      </c>
    </row>
    <row r="936" s="15" customFormat="1">
      <c r="A936" s="15"/>
      <c r="B936" s="255"/>
      <c r="C936" s="256"/>
      <c r="D936" s="227" t="s">
        <v>248</v>
      </c>
      <c r="E936" s="257" t="s">
        <v>19</v>
      </c>
      <c r="F936" s="258" t="s">
        <v>253</v>
      </c>
      <c r="G936" s="256"/>
      <c r="H936" s="259">
        <v>16.170000000000002</v>
      </c>
      <c r="I936" s="260"/>
      <c r="J936" s="256"/>
      <c r="K936" s="256"/>
      <c r="L936" s="261"/>
      <c r="M936" s="262"/>
      <c r="N936" s="263"/>
      <c r="O936" s="263"/>
      <c r="P936" s="263"/>
      <c r="Q936" s="263"/>
      <c r="R936" s="263"/>
      <c r="S936" s="263"/>
      <c r="T936" s="26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5" t="s">
        <v>248</v>
      </c>
      <c r="AU936" s="265" t="s">
        <v>78</v>
      </c>
      <c r="AV936" s="15" t="s">
        <v>244</v>
      </c>
      <c r="AW936" s="15" t="s">
        <v>32</v>
      </c>
      <c r="AX936" s="15" t="s">
        <v>76</v>
      </c>
      <c r="AY936" s="265" t="s">
        <v>238</v>
      </c>
    </row>
    <row r="937" s="12" customFormat="1" ht="22.8" customHeight="1">
      <c r="A937" s="12"/>
      <c r="B937" s="198"/>
      <c r="C937" s="199"/>
      <c r="D937" s="200" t="s">
        <v>68</v>
      </c>
      <c r="E937" s="212" t="s">
        <v>1599</v>
      </c>
      <c r="F937" s="212" t="s">
        <v>1600</v>
      </c>
      <c r="G937" s="199"/>
      <c r="H937" s="199"/>
      <c r="I937" s="202"/>
      <c r="J937" s="213">
        <f>BK937</f>
        <v>0</v>
      </c>
      <c r="K937" s="199"/>
      <c r="L937" s="204"/>
      <c r="M937" s="205"/>
      <c r="N937" s="206"/>
      <c r="O937" s="206"/>
      <c r="P937" s="207">
        <f>SUM(P938:P1068)</f>
        <v>0</v>
      </c>
      <c r="Q937" s="206"/>
      <c r="R937" s="207">
        <f>SUM(R938:R1068)</f>
        <v>0</v>
      </c>
      <c r="S937" s="206"/>
      <c r="T937" s="208">
        <f>SUM(T938:T1068)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09" t="s">
        <v>76</v>
      </c>
      <c r="AT937" s="210" t="s">
        <v>68</v>
      </c>
      <c r="AU937" s="210" t="s">
        <v>76</v>
      </c>
      <c r="AY937" s="209" t="s">
        <v>238</v>
      </c>
      <c r="BK937" s="211">
        <f>SUM(BK938:BK1068)</f>
        <v>0</v>
      </c>
    </row>
    <row r="938" s="2" customFormat="1" ht="33" customHeight="1">
      <c r="A938" s="39"/>
      <c r="B938" s="40"/>
      <c r="C938" s="214" t="s">
        <v>1109</v>
      </c>
      <c r="D938" s="214" t="s">
        <v>240</v>
      </c>
      <c r="E938" s="215" t="s">
        <v>4789</v>
      </c>
      <c r="F938" s="216" t="s">
        <v>4790</v>
      </c>
      <c r="G938" s="217" t="s">
        <v>384</v>
      </c>
      <c r="H938" s="218">
        <v>0.623</v>
      </c>
      <c r="I938" s="219"/>
      <c r="J938" s="220">
        <f>ROUND(I938*H938,2)</f>
        <v>0</v>
      </c>
      <c r="K938" s="216" t="s">
        <v>243</v>
      </c>
      <c r="L938" s="45"/>
      <c r="M938" s="221" t="s">
        <v>19</v>
      </c>
      <c r="N938" s="222" t="s">
        <v>40</v>
      </c>
      <c r="O938" s="85"/>
      <c r="P938" s="223">
        <f>O938*H938</f>
        <v>0</v>
      </c>
      <c r="Q938" s="223">
        <v>0</v>
      </c>
      <c r="R938" s="223">
        <f>Q938*H938</f>
        <v>0</v>
      </c>
      <c r="S938" s="223">
        <v>0</v>
      </c>
      <c r="T938" s="224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25" t="s">
        <v>244</v>
      </c>
      <c r="AT938" s="225" t="s">
        <v>240</v>
      </c>
      <c r="AU938" s="225" t="s">
        <v>78</v>
      </c>
      <c r="AY938" s="18" t="s">
        <v>238</v>
      </c>
      <c r="BE938" s="226">
        <f>IF(N938="základní",J938,0)</f>
        <v>0</v>
      </c>
      <c r="BF938" s="226">
        <f>IF(N938="snížená",J938,0)</f>
        <v>0</v>
      </c>
      <c r="BG938" s="226">
        <f>IF(N938="zákl. přenesená",J938,0)</f>
        <v>0</v>
      </c>
      <c r="BH938" s="226">
        <f>IF(N938="sníž. přenesená",J938,0)</f>
        <v>0</v>
      </c>
      <c r="BI938" s="226">
        <f>IF(N938="nulová",J938,0)</f>
        <v>0</v>
      </c>
      <c r="BJ938" s="18" t="s">
        <v>76</v>
      </c>
      <c r="BK938" s="226">
        <f>ROUND(I938*H938,2)</f>
        <v>0</v>
      </c>
      <c r="BL938" s="18" t="s">
        <v>244</v>
      </c>
      <c r="BM938" s="225" t="s">
        <v>1125</v>
      </c>
    </row>
    <row r="939" s="2" customFormat="1">
      <c r="A939" s="39"/>
      <c r="B939" s="40"/>
      <c r="C939" s="41"/>
      <c r="D939" s="227" t="s">
        <v>245</v>
      </c>
      <c r="E939" s="41"/>
      <c r="F939" s="228" t="s">
        <v>4790</v>
      </c>
      <c r="G939" s="41"/>
      <c r="H939" s="41"/>
      <c r="I939" s="229"/>
      <c r="J939" s="41"/>
      <c r="K939" s="41"/>
      <c r="L939" s="45"/>
      <c r="M939" s="230"/>
      <c r="N939" s="231"/>
      <c r="O939" s="85"/>
      <c r="P939" s="85"/>
      <c r="Q939" s="85"/>
      <c r="R939" s="85"/>
      <c r="S939" s="85"/>
      <c r="T939" s="86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245</v>
      </c>
      <c r="AU939" s="18" t="s">
        <v>78</v>
      </c>
    </row>
    <row r="940" s="2" customFormat="1">
      <c r="A940" s="39"/>
      <c r="B940" s="40"/>
      <c r="C940" s="41"/>
      <c r="D940" s="232" t="s">
        <v>246</v>
      </c>
      <c r="E940" s="41"/>
      <c r="F940" s="233" t="s">
        <v>4791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246</v>
      </c>
      <c r="AU940" s="18" t="s">
        <v>78</v>
      </c>
    </row>
    <row r="941" s="13" customFormat="1">
      <c r="A941" s="13"/>
      <c r="B941" s="234"/>
      <c r="C941" s="235"/>
      <c r="D941" s="227" t="s">
        <v>248</v>
      </c>
      <c r="E941" s="236" t="s">
        <v>19</v>
      </c>
      <c r="F941" s="237" t="s">
        <v>4782</v>
      </c>
      <c r="G941" s="235"/>
      <c r="H941" s="236" t="s">
        <v>19</v>
      </c>
      <c r="I941" s="238"/>
      <c r="J941" s="235"/>
      <c r="K941" s="235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248</v>
      </c>
      <c r="AU941" s="243" t="s">
        <v>78</v>
      </c>
      <c r="AV941" s="13" t="s">
        <v>76</v>
      </c>
      <c r="AW941" s="13" t="s">
        <v>32</v>
      </c>
      <c r="AX941" s="13" t="s">
        <v>69</v>
      </c>
      <c r="AY941" s="243" t="s">
        <v>238</v>
      </c>
    </row>
    <row r="942" s="14" customFormat="1">
      <c r="A942" s="14"/>
      <c r="B942" s="244"/>
      <c r="C942" s="245"/>
      <c r="D942" s="227" t="s">
        <v>248</v>
      </c>
      <c r="E942" s="246" t="s">
        <v>19</v>
      </c>
      <c r="F942" s="247" t="s">
        <v>4792</v>
      </c>
      <c r="G942" s="245"/>
      <c r="H942" s="248">
        <v>0.623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248</v>
      </c>
      <c r="AU942" s="254" t="s">
        <v>78</v>
      </c>
      <c r="AV942" s="14" t="s">
        <v>78</v>
      </c>
      <c r="AW942" s="14" t="s">
        <v>32</v>
      </c>
      <c r="AX942" s="14" t="s">
        <v>69</v>
      </c>
      <c r="AY942" s="254" t="s">
        <v>238</v>
      </c>
    </row>
    <row r="943" s="15" customFormat="1">
      <c r="A943" s="15"/>
      <c r="B943" s="255"/>
      <c r="C943" s="256"/>
      <c r="D943" s="227" t="s">
        <v>248</v>
      </c>
      <c r="E943" s="257" t="s">
        <v>19</v>
      </c>
      <c r="F943" s="258" t="s">
        <v>253</v>
      </c>
      <c r="G943" s="256"/>
      <c r="H943" s="259">
        <v>0.623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248</v>
      </c>
      <c r="AU943" s="265" t="s">
        <v>78</v>
      </c>
      <c r="AV943" s="15" t="s">
        <v>244</v>
      </c>
      <c r="AW943" s="15" t="s">
        <v>32</v>
      </c>
      <c r="AX943" s="15" t="s">
        <v>76</v>
      </c>
      <c r="AY943" s="265" t="s">
        <v>238</v>
      </c>
    </row>
    <row r="944" s="2" customFormat="1" ht="37.8" customHeight="1">
      <c r="A944" s="39"/>
      <c r="B944" s="40"/>
      <c r="C944" s="214" t="s">
        <v>742</v>
      </c>
      <c r="D944" s="214" t="s">
        <v>240</v>
      </c>
      <c r="E944" s="215" t="s">
        <v>4793</v>
      </c>
      <c r="F944" s="216" t="s">
        <v>4794</v>
      </c>
      <c r="G944" s="217" t="s">
        <v>384</v>
      </c>
      <c r="H944" s="218">
        <v>0.17599999999999999</v>
      </c>
      <c r="I944" s="219"/>
      <c r="J944" s="220">
        <f>ROUND(I944*H944,2)</f>
        <v>0</v>
      </c>
      <c r="K944" s="216" t="s">
        <v>243</v>
      </c>
      <c r="L944" s="45"/>
      <c r="M944" s="221" t="s">
        <v>19</v>
      </c>
      <c r="N944" s="222" t="s">
        <v>40</v>
      </c>
      <c r="O944" s="85"/>
      <c r="P944" s="223">
        <f>O944*H944</f>
        <v>0</v>
      </c>
      <c r="Q944" s="223">
        <v>0</v>
      </c>
      <c r="R944" s="223">
        <f>Q944*H944</f>
        <v>0</v>
      </c>
      <c r="S944" s="223">
        <v>0</v>
      </c>
      <c r="T944" s="224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25" t="s">
        <v>244</v>
      </c>
      <c r="AT944" s="225" t="s">
        <v>240</v>
      </c>
      <c r="AU944" s="225" t="s">
        <v>78</v>
      </c>
      <c r="AY944" s="18" t="s">
        <v>238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8" t="s">
        <v>76</v>
      </c>
      <c r="BK944" s="226">
        <f>ROUND(I944*H944,2)</f>
        <v>0</v>
      </c>
      <c r="BL944" s="18" t="s">
        <v>244</v>
      </c>
      <c r="BM944" s="225" t="s">
        <v>1130</v>
      </c>
    </row>
    <row r="945" s="2" customFormat="1">
      <c r="A945" s="39"/>
      <c r="B945" s="40"/>
      <c r="C945" s="41"/>
      <c r="D945" s="227" t="s">
        <v>245</v>
      </c>
      <c r="E945" s="41"/>
      <c r="F945" s="228" t="s">
        <v>4794</v>
      </c>
      <c r="G945" s="41"/>
      <c r="H945" s="41"/>
      <c r="I945" s="229"/>
      <c r="J945" s="41"/>
      <c r="K945" s="41"/>
      <c r="L945" s="45"/>
      <c r="M945" s="230"/>
      <c r="N945" s="231"/>
      <c r="O945" s="85"/>
      <c r="P945" s="85"/>
      <c r="Q945" s="85"/>
      <c r="R945" s="85"/>
      <c r="S945" s="85"/>
      <c r="T945" s="86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245</v>
      </c>
      <c r="AU945" s="18" t="s">
        <v>78</v>
      </c>
    </row>
    <row r="946" s="2" customFormat="1">
      <c r="A946" s="39"/>
      <c r="B946" s="40"/>
      <c r="C946" s="41"/>
      <c r="D946" s="232" t="s">
        <v>246</v>
      </c>
      <c r="E946" s="41"/>
      <c r="F946" s="233" t="s">
        <v>4795</v>
      </c>
      <c r="G946" s="41"/>
      <c r="H946" s="41"/>
      <c r="I946" s="229"/>
      <c r="J946" s="41"/>
      <c r="K946" s="41"/>
      <c r="L946" s="45"/>
      <c r="M946" s="230"/>
      <c r="N946" s="231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246</v>
      </c>
      <c r="AU946" s="18" t="s">
        <v>78</v>
      </c>
    </row>
    <row r="947" s="13" customFormat="1">
      <c r="A947" s="13"/>
      <c r="B947" s="234"/>
      <c r="C947" s="235"/>
      <c r="D947" s="227" t="s">
        <v>248</v>
      </c>
      <c r="E947" s="236" t="s">
        <v>19</v>
      </c>
      <c r="F947" s="237" t="s">
        <v>4796</v>
      </c>
      <c r="G947" s="235"/>
      <c r="H947" s="236" t="s">
        <v>19</v>
      </c>
      <c r="I947" s="238"/>
      <c r="J947" s="235"/>
      <c r="K947" s="235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248</v>
      </c>
      <c r="AU947" s="243" t="s">
        <v>78</v>
      </c>
      <c r="AV947" s="13" t="s">
        <v>76</v>
      </c>
      <c r="AW947" s="13" t="s">
        <v>32</v>
      </c>
      <c r="AX947" s="13" t="s">
        <v>69</v>
      </c>
      <c r="AY947" s="243" t="s">
        <v>238</v>
      </c>
    </row>
    <row r="948" s="14" customFormat="1">
      <c r="A948" s="14"/>
      <c r="B948" s="244"/>
      <c r="C948" s="245"/>
      <c r="D948" s="227" t="s">
        <v>248</v>
      </c>
      <c r="E948" s="246" t="s">
        <v>19</v>
      </c>
      <c r="F948" s="247" t="s">
        <v>4797</v>
      </c>
      <c r="G948" s="245"/>
      <c r="H948" s="248">
        <v>0.17599999999999999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248</v>
      </c>
      <c r="AU948" s="254" t="s">
        <v>78</v>
      </c>
      <c r="AV948" s="14" t="s">
        <v>78</v>
      </c>
      <c r="AW948" s="14" t="s">
        <v>32</v>
      </c>
      <c r="AX948" s="14" t="s">
        <v>69</v>
      </c>
      <c r="AY948" s="254" t="s">
        <v>238</v>
      </c>
    </row>
    <row r="949" s="15" customFormat="1">
      <c r="A949" s="15"/>
      <c r="B949" s="255"/>
      <c r="C949" s="256"/>
      <c r="D949" s="227" t="s">
        <v>248</v>
      </c>
      <c r="E949" s="257" t="s">
        <v>19</v>
      </c>
      <c r="F949" s="258" t="s">
        <v>253</v>
      </c>
      <c r="G949" s="256"/>
      <c r="H949" s="259">
        <v>0.17599999999999999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5" t="s">
        <v>248</v>
      </c>
      <c r="AU949" s="265" t="s">
        <v>78</v>
      </c>
      <c r="AV949" s="15" t="s">
        <v>244</v>
      </c>
      <c r="AW949" s="15" t="s">
        <v>32</v>
      </c>
      <c r="AX949" s="15" t="s">
        <v>76</v>
      </c>
      <c r="AY949" s="265" t="s">
        <v>238</v>
      </c>
    </row>
    <row r="950" s="2" customFormat="1" ht="21.75" customHeight="1">
      <c r="A950" s="39"/>
      <c r="B950" s="40"/>
      <c r="C950" s="214" t="s">
        <v>1118</v>
      </c>
      <c r="D950" s="214" t="s">
        <v>240</v>
      </c>
      <c r="E950" s="215" t="s">
        <v>4798</v>
      </c>
      <c r="F950" s="216" t="s">
        <v>4799</v>
      </c>
      <c r="G950" s="217" t="s">
        <v>384</v>
      </c>
      <c r="H950" s="218">
        <v>12.616</v>
      </c>
      <c r="I950" s="219"/>
      <c r="J950" s="220">
        <f>ROUND(I950*H950,2)</f>
        <v>0</v>
      </c>
      <c r="K950" s="216" t="s">
        <v>243</v>
      </c>
      <c r="L950" s="45"/>
      <c r="M950" s="221" t="s">
        <v>19</v>
      </c>
      <c r="N950" s="222" t="s">
        <v>40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244</v>
      </c>
      <c r="AT950" s="225" t="s">
        <v>240</v>
      </c>
      <c r="AU950" s="225" t="s">
        <v>78</v>
      </c>
      <c r="AY950" s="18" t="s">
        <v>238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76</v>
      </c>
      <c r="BK950" s="226">
        <f>ROUND(I950*H950,2)</f>
        <v>0</v>
      </c>
      <c r="BL950" s="18" t="s">
        <v>244</v>
      </c>
      <c r="BM950" s="225" t="s">
        <v>1135</v>
      </c>
    </row>
    <row r="951" s="2" customFormat="1">
      <c r="A951" s="39"/>
      <c r="B951" s="40"/>
      <c r="C951" s="41"/>
      <c r="D951" s="227" t="s">
        <v>245</v>
      </c>
      <c r="E951" s="41"/>
      <c r="F951" s="228" t="s">
        <v>4799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245</v>
      </c>
      <c r="AU951" s="18" t="s">
        <v>78</v>
      </c>
    </row>
    <row r="952" s="2" customFormat="1">
      <c r="A952" s="39"/>
      <c r="B952" s="40"/>
      <c r="C952" s="41"/>
      <c r="D952" s="232" t="s">
        <v>246</v>
      </c>
      <c r="E952" s="41"/>
      <c r="F952" s="233" t="s">
        <v>4800</v>
      </c>
      <c r="G952" s="41"/>
      <c r="H952" s="41"/>
      <c r="I952" s="229"/>
      <c r="J952" s="41"/>
      <c r="K952" s="41"/>
      <c r="L952" s="45"/>
      <c r="M952" s="230"/>
      <c r="N952" s="231"/>
      <c r="O952" s="85"/>
      <c r="P952" s="85"/>
      <c r="Q952" s="85"/>
      <c r="R952" s="85"/>
      <c r="S952" s="85"/>
      <c r="T952" s="86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246</v>
      </c>
      <c r="AU952" s="18" t="s">
        <v>78</v>
      </c>
    </row>
    <row r="953" s="13" customFormat="1">
      <c r="A953" s="13"/>
      <c r="B953" s="234"/>
      <c r="C953" s="235"/>
      <c r="D953" s="227" t="s">
        <v>248</v>
      </c>
      <c r="E953" s="236" t="s">
        <v>19</v>
      </c>
      <c r="F953" s="237" t="s">
        <v>4796</v>
      </c>
      <c r="G953" s="235"/>
      <c r="H953" s="236" t="s">
        <v>19</v>
      </c>
      <c r="I953" s="238"/>
      <c r="J953" s="235"/>
      <c r="K953" s="235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248</v>
      </c>
      <c r="AU953" s="243" t="s">
        <v>78</v>
      </c>
      <c r="AV953" s="13" t="s">
        <v>76</v>
      </c>
      <c r="AW953" s="13" t="s">
        <v>32</v>
      </c>
      <c r="AX953" s="13" t="s">
        <v>69</v>
      </c>
      <c r="AY953" s="243" t="s">
        <v>238</v>
      </c>
    </row>
    <row r="954" s="14" customFormat="1">
      <c r="A954" s="14"/>
      <c r="B954" s="244"/>
      <c r="C954" s="245"/>
      <c r="D954" s="227" t="s">
        <v>248</v>
      </c>
      <c r="E954" s="246" t="s">
        <v>19</v>
      </c>
      <c r="F954" s="247" t="s">
        <v>4797</v>
      </c>
      <c r="G954" s="245"/>
      <c r="H954" s="248">
        <v>0.17599999999999999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248</v>
      </c>
      <c r="AU954" s="254" t="s">
        <v>78</v>
      </c>
      <c r="AV954" s="14" t="s">
        <v>78</v>
      </c>
      <c r="AW954" s="14" t="s">
        <v>32</v>
      </c>
      <c r="AX954" s="14" t="s">
        <v>69</v>
      </c>
      <c r="AY954" s="254" t="s">
        <v>238</v>
      </c>
    </row>
    <row r="955" s="13" customFormat="1">
      <c r="A955" s="13"/>
      <c r="B955" s="234"/>
      <c r="C955" s="235"/>
      <c r="D955" s="227" t="s">
        <v>248</v>
      </c>
      <c r="E955" s="236" t="s">
        <v>19</v>
      </c>
      <c r="F955" s="237" t="s">
        <v>4801</v>
      </c>
      <c r="G955" s="235"/>
      <c r="H955" s="236" t="s">
        <v>19</v>
      </c>
      <c r="I955" s="238"/>
      <c r="J955" s="235"/>
      <c r="K955" s="235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248</v>
      </c>
      <c r="AU955" s="243" t="s">
        <v>78</v>
      </c>
      <c r="AV955" s="13" t="s">
        <v>76</v>
      </c>
      <c r="AW955" s="13" t="s">
        <v>32</v>
      </c>
      <c r="AX955" s="13" t="s">
        <v>69</v>
      </c>
      <c r="AY955" s="243" t="s">
        <v>238</v>
      </c>
    </row>
    <row r="956" s="14" customFormat="1">
      <c r="A956" s="14"/>
      <c r="B956" s="244"/>
      <c r="C956" s="245"/>
      <c r="D956" s="227" t="s">
        <v>248</v>
      </c>
      <c r="E956" s="246" t="s">
        <v>19</v>
      </c>
      <c r="F956" s="247" t="s">
        <v>4802</v>
      </c>
      <c r="G956" s="245"/>
      <c r="H956" s="248">
        <v>9.1129999999999995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248</v>
      </c>
      <c r="AU956" s="254" t="s">
        <v>78</v>
      </c>
      <c r="AV956" s="14" t="s">
        <v>78</v>
      </c>
      <c r="AW956" s="14" t="s">
        <v>32</v>
      </c>
      <c r="AX956" s="14" t="s">
        <v>69</v>
      </c>
      <c r="AY956" s="254" t="s">
        <v>238</v>
      </c>
    </row>
    <row r="957" s="13" customFormat="1">
      <c r="A957" s="13"/>
      <c r="B957" s="234"/>
      <c r="C957" s="235"/>
      <c r="D957" s="227" t="s">
        <v>248</v>
      </c>
      <c r="E957" s="236" t="s">
        <v>19</v>
      </c>
      <c r="F957" s="237" t="s">
        <v>4803</v>
      </c>
      <c r="G957" s="235"/>
      <c r="H957" s="236" t="s">
        <v>19</v>
      </c>
      <c r="I957" s="238"/>
      <c r="J957" s="235"/>
      <c r="K957" s="235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248</v>
      </c>
      <c r="AU957" s="243" t="s">
        <v>78</v>
      </c>
      <c r="AV957" s="13" t="s">
        <v>76</v>
      </c>
      <c r="AW957" s="13" t="s">
        <v>32</v>
      </c>
      <c r="AX957" s="13" t="s">
        <v>69</v>
      </c>
      <c r="AY957" s="243" t="s">
        <v>238</v>
      </c>
    </row>
    <row r="958" s="14" customFormat="1">
      <c r="A958" s="14"/>
      <c r="B958" s="244"/>
      <c r="C958" s="245"/>
      <c r="D958" s="227" t="s">
        <v>248</v>
      </c>
      <c r="E958" s="246" t="s">
        <v>19</v>
      </c>
      <c r="F958" s="247" t="s">
        <v>4804</v>
      </c>
      <c r="G958" s="245"/>
      <c r="H958" s="248">
        <v>0.47199999999999998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248</v>
      </c>
      <c r="AU958" s="254" t="s">
        <v>78</v>
      </c>
      <c r="AV958" s="14" t="s">
        <v>78</v>
      </c>
      <c r="AW958" s="14" t="s">
        <v>32</v>
      </c>
      <c r="AX958" s="14" t="s">
        <v>69</v>
      </c>
      <c r="AY958" s="254" t="s">
        <v>238</v>
      </c>
    </row>
    <row r="959" s="13" customFormat="1">
      <c r="A959" s="13"/>
      <c r="B959" s="234"/>
      <c r="C959" s="235"/>
      <c r="D959" s="227" t="s">
        <v>248</v>
      </c>
      <c r="E959" s="236" t="s">
        <v>19</v>
      </c>
      <c r="F959" s="237" t="s">
        <v>4805</v>
      </c>
      <c r="G959" s="235"/>
      <c r="H959" s="236" t="s">
        <v>19</v>
      </c>
      <c r="I959" s="238"/>
      <c r="J959" s="235"/>
      <c r="K959" s="235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248</v>
      </c>
      <c r="AU959" s="243" t="s">
        <v>78</v>
      </c>
      <c r="AV959" s="13" t="s">
        <v>76</v>
      </c>
      <c r="AW959" s="13" t="s">
        <v>32</v>
      </c>
      <c r="AX959" s="13" t="s">
        <v>69</v>
      </c>
      <c r="AY959" s="243" t="s">
        <v>238</v>
      </c>
    </row>
    <row r="960" s="14" customFormat="1">
      <c r="A960" s="14"/>
      <c r="B960" s="244"/>
      <c r="C960" s="245"/>
      <c r="D960" s="227" t="s">
        <v>248</v>
      </c>
      <c r="E960" s="246" t="s">
        <v>19</v>
      </c>
      <c r="F960" s="247" t="s">
        <v>4806</v>
      </c>
      <c r="G960" s="245"/>
      <c r="H960" s="248">
        <v>2.855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248</v>
      </c>
      <c r="AU960" s="254" t="s">
        <v>78</v>
      </c>
      <c r="AV960" s="14" t="s">
        <v>78</v>
      </c>
      <c r="AW960" s="14" t="s">
        <v>32</v>
      </c>
      <c r="AX960" s="14" t="s">
        <v>69</v>
      </c>
      <c r="AY960" s="254" t="s">
        <v>238</v>
      </c>
    </row>
    <row r="961" s="15" customFormat="1">
      <c r="A961" s="15"/>
      <c r="B961" s="255"/>
      <c r="C961" s="256"/>
      <c r="D961" s="227" t="s">
        <v>248</v>
      </c>
      <c r="E961" s="257" t="s">
        <v>19</v>
      </c>
      <c r="F961" s="258" t="s">
        <v>253</v>
      </c>
      <c r="G961" s="256"/>
      <c r="H961" s="259">
        <v>12.616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248</v>
      </c>
      <c r="AU961" s="265" t="s">
        <v>78</v>
      </c>
      <c r="AV961" s="15" t="s">
        <v>244</v>
      </c>
      <c r="AW961" s="15" t="s">
        <v>32</v>
      </c>
      <c r="AX961" s="15" t="s">
        <v>76</v>
      </c>
      <c r="AY961" s="265" t="s">
        <v>238</v>
      </c>
    </row>
    <row r="962" s="2" customFormat="1" ht="24.15" customHeight="1">
      <c r="A962" s="39"/>
      <c r="B962" s="40"/>
      <c r="C962" s="214" t="s">
        <v>749</v>
      </c>
      <c r="D962" s="214" t="s">
        <v>240</v>
      </c>
      <c r="E962" s="215" t="s">
        <v>4807</v>
      </c>
      <c r="F962" s="216" t="s">
        <v>4808</v>
      </c>
      <c r="G962" s="217" t="s">
        <v>384</v>
      </c>
      <c r="H962" s="218">
        <v>113.544</v>
      </c>
      <c r="I962" s="219"/>
      <c r="J962" s="220">
        <f>ROUND(I962*H962,2)</f>
        <v>0</v>
      </c>
      <c r="K962" s="216" t="s">
        <v>243</v>
      </c>
      <c r="L962" s="45"/>
      <c r="M962" s="221" t="s">
        <v>19</v>
      </c>
      <c r="N962" s="222" t="s">
        <v>40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244</v>
      </c>
      <c r="AT962" s="225" t="s">
        <v>240</v>
      </c>
      <c r="AU962" s="225" t="s">
        <v>78</v>
      </c>
      <c r="AY962" s="18" t="s">
        <v>238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76</v>
      </c>
      <c r="BK962" s="226">
        <f>ROUND(I962*H962,2)</f>
        <v>0</v>
      </c>
      <c r="BL962" s="18" t="s">
        <v>244</v>
      </c>
      <c r="BM962" s="225" t="s">
        <v>1139</v>
      </c>
    </row>
    <row r="963" s="2" customFormat="1">
      <c r="A963" s="39"/>
      <c r="B963" s="40"/>
      <c r="C963" s="41"/>
      <c r="D963" s="227" t="s">
        <v>245</v>
      </c>
      <c r="E963" s="41"/>
      <c r="F963" s="228" t="s">
        <v>4808</v>
      </c>
      <c r="G963" s="41"/>
      <c r="H963" s="41"/>
      <c r="I963" s="229"/>
      <c r="J963" s="41"/>
      <c r="K963" s="41"/>
      <c r="L963" s="45"/>
      <c r="M963" s="230"/>
      <c r="N963" s="231"/>
      <c r="O963" s="85"/>
      <c r="P963" s="85"/>
      <c r="Q963" s="85"/>
      <c r="R963" s="85"/>
      <c r="S963" s="85"/>
      <c r="T963" s="86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245</v>
      </c>
      <c r="AU963" s="18" t="s">
        <v>78</v>
      </c>
    </row>
    <row r="964" s="2" customFormat="1">
      <c r="A964" s="39"/>
      <c r="B964" s="40"/>
      <c r="C964" s="41"/>
      <c r="D964" s="232" t="s">
        <v>246</v>
      </c>
      <c r="E964" s="41"/>
      <c r="F964" s="233" t="s">
        <v>4809</v>
      </c>
      <c r="G964" s="41"/>
      <c r="H964" s="41"/>
      <c r="I964" s="229"/>
      <c r="J964" s="41"/>
      <c r="K964" s="41"/>
      <c r="L964" s="45"/>
      <c r="M964" s="230"/>
      <c r="N964" s="231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246</v>
      </c>
      <c r="AU964" s="18" t="s">
        <v>78</v>
      </c>
    </row>
    <row r="965" s="13" customFormat="1">
      <c r="A965" s="13"/>
      <c r="B965" s="234"/>
      <c r="C965" s="235"/>
      <c r="D965" s="227" t="s">
        <v>248</v>
      </c>
      <c r="E965" s="236" t="s">
        <v>19</v>
      </c>
      <c r="F965" s="237" t="s">
        <v>4810</v>
      </c>
      <c r="G965" s="235"/>
      <c r="H965" s="236" t="s">
        <v>19</v>
      </c>
      <c r="I965" s="238"/>
      <c r="J965" s="235"/>
      <c r="K965" s="235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248</v>
      </c>
      <c r="AU965" s="243" t="s">
        <v>78</v>
      </c>
      <c r="AV965" s="13" t="s">
        <v>76</v>
      </c>
      <c r="AW965" s="13" t="s">
        <v>32</v>
      </c>
      <c r="AX965" s="13" t="s">
        <v>69</v>
      </c>
      <c r="AY965" s="243" t="s">
        <v>238</v>
      </c>
    </row>
    <row r="966" s="14" customFormat="1">
      <c r="A966" s="14"/>
      <c r="B966" s="244"/>
      <c r="C966" s="245"/>
      <c r="D966" s="227" t="s">
        <v>248</v>
      </c>
      <c r="E966" s="246" t="s">
        <v>19</v>
      </c>
      <c r="F966" s="247" t="s">
        <v>4811</v>
      </c>
      <c r="G966" s="245"/>
      <c r="H966" s="248">
        <v>113.544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248</v>
      </c>
      <c r="AU966" s="254" t="s">
        <v>78</v>
      </c>
      <c r="AV966" s="14" t="s">
        <v>78</v>
      </c>
      <c r="AW966" s="14" t="s">
        <v>32</v>
      </c>
      <c r="AX966" s="14" t="s">
        <v>69</v>
      </c>
      <c r="AY966" s="254" t="s">
        <v>238</v>
      </c>
    </row>
    <row r="967" s="15" customFormat="1">
      <c r="A967" s="15"/>
      <c r="B967" s="255"/>
      <c r="C967" s="256"/>
      <c r="D967" s="227" t="s">
        <v>248</v>
      </c>
      <c r="E967" s="257" t="s">
        <v>19</v>
      </c>
      <c r="F967" s="258" t="s">
        <v>253</v>
      </c>
      <c r="G967" s="256"/>
      <c r="H967" s="259">
        <v>113.544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248</v>
      </c>
      <c r="AU967" s="265" t="s">
        <v>78</v>
      </c>
      <c r="AV967" s="15" t="s">
        <v>244</v>
      </c>
      <c r="AW967" s="15" t="s">
        <v>32</v>
      </c>
      <c r="AX967" s="15" t="s">
        <v>76</v>
      </c>
      <c r="AY967" s="265" t="s">
        <v>238</v>
      </c>
    </row>
    <row r="968" s="2" customFormat="1" ht="21.75" customHeight="1">
      <c r="A968" s="39"/>
      <c r="B968" s="40"/>
      <c r="C968" s="214" t="s">
        <v>1127</v>
      </c>
      <c r="D968" s="214" t="s">
        <v>240</v>
      </c>
      <c r="E968" s="215" t="s">
        <v>4812</v>
      </c>
      <c r="F968" s="216" t="s">
        <v>4813</v>
      </c>
      <c r="G968" s="217" t="s">
        <v>384</v>
      </c>
      <c r="H968" s="218">
        <v>33.271000000000001</v>
      </c>
      <c r="I968" s="219"/>
      <c r="J968" s="220">
        <f>ROUND(I968*H968,2)</f>
        <v>0</v>
      </c>
      <c r="K968" s="216" t="s">
        <v>243</v>
      </c>
      <c r="L968" s="45"/>
      <c r="M968" s="221" t="s">
        <v>19</v>
      </c>
      <c r="N968" s="222" t="s">
        <v>40</v>
      </c>
      <c r="O968" s="85"/>
      <c r="P968" s="223">
        <f>O968*H968</f>
        <v>0</v>
      </c>
      <c r="Q968" s="223">
        <v>0</v>
      </c>
      <c r="R968" s="223">
        <f>Q968*H968</f>
        <v>0</v>
      </c>
      <c r="S968" s="223">
        <v>0</v>
      </c>
      <c r="T968" s="224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25" t="s">
        <v>244</v>
      </c>
      <c r="AT968" s="225" t="s">
        <v>240</v>
      </c>
      <c r="AU968" s="225" t="s">
        <v>78</v>
      </c>
      <c r="AY968" s="18" t="s">
        <v>238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8" t="s">
        <v>76</v>
      </c>
      <c r="BK968" s="226">
        <f>ROUND(I968*H968,2)</f>
        <v>0</v>
      </c>
      <c r="BL968" s="18" t="s">
        <v>244</v>
      </c>
      <c r="BM968" s="225" t="s">
        <v>1144</v>
      </c>
    </row>
    <row r="969" s="2" customFormat="1">
      <c r="A969" s="39"/>
      <c r="B969" s="40"/>
      <c r="C969" s="41"/>
      <c r="D969" s="227" t="s">
        <v>245</v>
      </c>
      <c r="E969" s="41"/>
      <c r="F969" s="228" t="s">
        <v>4813</v>
      </c>
      <c r="G969" s="41"/>
      <c r="H969" s="41"/>
      <c r="I969" s="229"/>
      <c r="J969" s="41"/>
      <c r="K969" s="41"/>
      <c r="L969" s="45"/>
      <c r="M969" s="230"/>
      <c r="N969" s="231"/>
      <c r="O969" s="85"/>
      <c r="P969" s="85"/>
      <c r="Q969" s="85"/>
      <c r="R969" s="85"/>
      <c r="S969" s="85"/>
      <c r="T969" s="86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245</v>
      </c>
      <c r="AU969" s="18" t="s">
        <v>78</v>
      </c>
    </row>
    <row r="970" s="2" customFormat="1">
      <c r="A970" s="39"/>
      <c r="B970" s="40"/>
      <c r="C970" s="41"/>
      <c r="D970" s="232" t="s">
        <v>246</v>
      </c>
      <c r="E970" s="41"/>
      <c r="F970" s="233" t="s">
        <v>4814</v>
      </c>
      <c r="G970" s="41"/>
      <c r="H970" s="41"/>
      <c r="I970" s="229"/>
      <c r="J970" s="41"/>
      <c r="K970" s="41"/>
      <c r="L970" s="45"/>
      <c r="M970" s="230"/>
      <c r="N970" s="231"/>
      <c r="O970" s="85"/>
      <c r="P970" s="85"/>
      <c r="Q970" s="85"/>
      <c r="R970" s="85"/>
      <c r="S970" s="85"/>
      <c r="T970" s="86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246</v>
      </c>
      <c r="AU970" s="18" t="s">
        <v>78</v>
      </c>
    </row>
    <row r="971" s="13" customFormat="1">
      <c r="A971" s="13"/>
      <c r="B971" s="234"/>
      <c r="C971" s="235"/>
      <c r="D971" s="227" t="s">
        <v>248</v>
      </c>
      <c r="E971" s="236" t="s">
        <v>19</v>
      </c>
      <c r="F971" s="237" t="s">
        <v>4815</v>
      </c>
      <c r="G971" s="235"/>
      <c r="H971" s="236" t="s">
        <v>19</v>
      </c>
      <c r="I971" s="238"/>
      <c r="J971" s="235"/>
      <c r="K971" s="235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248</v>
      </c>
      <c r="AU971" s="243" t="s">
        <v>78</v>
      </c>
      <c r="AV971" s="13" t="s">
        <v>76</v>
      </c>
      <c r="AW971" s="13" t="s">
        <v>32</v>
      </c>
      <c r="AX971" s="13" t="s">
        <v>69</v>
      </c>
      <c r="AY971" s="243" t="s">
        <v>238</v>
      </c>
    </row>
    <row r="972" s="14" customFormat="1">
      <c r="A972" s="14"/>
      <c r="B972" s="244"/>
      <c r="C972" s="245"/>
      <c r="D972" s="227" t="s">
        <v>248</v>
      </c>
      <c r="E972" s="246" t="s">
        <v>19</v>
      </c>
      <c r="F972" s="247" t="s">
        <v>4816</v>
      </c>
      <c r="G972" s="245"/>
      <c r="H972" s="248">
        <v>5.4429999999999996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248</v>
      </c>
      <c r="AU972" s="254" t="s">
        <v>78</v>
      </c>
      <c r="AV972" s="14" t="s">
        <v>78</v>
      </c>
      <c r="AW972" s="14" t="s">
        <v>32</v>
      </c>
      <c r="AX972" s="14" t="s">
        <v>69</v>
      </c>
      <c r="AY972" s="254" t="s">
        <v>238</v>
      </c>
    </row>
    <row r="973" s="13" customFormat="1">
      <c r="A973" s="13"/>
      <c r="B973" s="234"/>
      <c r="C973" s="235"/>
      <c r="D973" s="227" t="s">
        <v>248</v>
      </c>
      <c r="E973" s="236" t="s">
        <v>19</v>
      </c>
      <c r="F973" s="237" t="s">
        <v>4817</v>
      </c>
      <c r="G973" s="235"/>
      <c r="H973" s="236" t="s">
        <v>19</v>
      </c>
      <c r="I973" s="238"/>
      <c r="J973" s="235"/>
      <c r="K973" s="235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248</v>
      </c>
      <c r="AU973" s="243" t="s">
        <v>78</v>
      </c>
      <c r="AV973" s="13" t="s">
        <v>76</v>
      </c>
      <c r="AW973" s="13" t="s">
        <v>32</v>
      </c>
      <c r="AX973" s="13" t="s">
        <v>69</v>
      </c>
      <c r="AY973" s="243" t="s">
        <v>238</v>
      </c>
    </row>
    <row r="974" s="14" customFormat="1">
      <c r="A974" s="14"/>
      <c r="B974" s="244"/>
      <c r="C974" s="245"/>
      <c r="D974" s="227" t="s">
        <v>248</v>
      </c>
      <c r="E974" s="246" t="s">
        <v>19</v>
      </c>
      <c r="F974" s="247" t="s">
        <v>4818</v>
      </c>
      <c r="G974" s="245"/>
      <c r="H974" s="248">
        <v>22.175999999999998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248</v>
      </c>
      <c r="AU974" s="254" t="s">
        <v>78</v>
      </c>
      <c r="AV974" s="14" t="s">
        <v>78</v>
      </c>
      <c r="AW974" s="14" t="s">
        <v>32</v>
      </c>
      <c r="AX974" s="14" t="s">
        <v>69</v>
      </c>
      <c r="AY974" s="254" t="s">
        <v>238</v>
      </c>
    </row>
    <row r="975" s="13" customFormat="1">
      <c r="A975" s="13"/>
      <c r="B975" s="234"/>
      <c r="C975" s="235"/>
      <c r="D975" s="227" t="s">
        <v>248</v>
      </c>
      <c r="E975" s="236" t="s">
        <v>19</v>
      </c>
      <c r="F975" s="237" t="s">
        <v>4819</v>
      </c>
      <c r="G975" s="235"/>
      <c r="H975" s="236" t="s">
        <v>19</v>
      </c>
      <c r="I975" s="238"/>
      <c r="J975" s="235"/>
      <c r="K975" s="235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248</v>
      </c>
      <c r="AU975" s="243" t="s">
        <v>78</v>
      </c>
      <c r="AV975" s="13" t="s">
        <v>76</v>
      </c>
      <c r="AW975" s="13" t="s">
        <v>32</v>
      </c>
      <c r="AX975" s="13" t="s">
        <v>69</v>
      </c>
      <c r="AY975" s="243" t="s">
        <v>238</v>
      </c>
    </row>
    <row r="976" s="14" customFormat="1">
      <c r="A976" s="14"/>
      <c r="B976" s="244"/>
      <c r="C976" s="245"/>
      <c r="D976" s="227" t="s">
        <v>248</v>
      </c>
      <c r="E976" s="246" t="s">
        <v>19</v>
      </c>
      <c r="F976" s="247" t="s">
        <v>4820</v>
      </c>
      <c r="G976" s="245"/>
      <c r="H976" s="248">
        <v>2.0760000000000001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248</v>
      </c>
      <c r="AU976" s="254" t="s">
        <v>78</v>
      </c>
      <c r="AV976" s="14" t="s">
        <v>78</v>
      </c>
      <c r="AW976" s="14" t="s">
        <v>32</v>
      </c>
      <c r="AX976" s="14" t="s">
        <v>69</v>
      </c>
      <c r="AY976" s="254" t="s">
        <v>238</v>
      </c>
    </row>
    <row r="977" s="13" customFormat="1">
      <c r="A977" s="13"/>
      <c r="B977" s="234"/>
      <c r="C977" s="235"/>
      <c r="D977" s="227" t="s">
        <v>248</v>
      </c>
      <c r="E977" s="236" t="s">
        <v>19</v>
      </c>
      <c r="F977" s="237" t="s">
        <v>4821</v>
      </c>
      <c r="G977" s="235"/>
      <c r="H977" s="236" t="s">
        <v>19</v>
      </c>
      <c r="I977" s="238"/>
      <c r="J977" s="235"/>
      <c r="K977" s="235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248</v>
      </c>
      <c r="AU977" s="243" t="s">
        <v>78</v>
      </c>
      <c r="AV977" s="13" t="s">
        <v>76</v>
      </c>
      <c r="AW977" s="13" t="s">
        <v>32</v>
      </c>
      <c r="AX977" s="13" t="s">
        <v>69</v>
      </c>
      <c r="AY977" s="243" t="s">
        <v>238</v>
      </c>
    </row>
    <row r="978" s="14" customFormat="1">
      <c r="A978" s="14"/>
      <c r="B978" s="244"/>
      <c r="C978" s="245"/>
      <c r="D978" s="227" t="s">
        <v>248</v>
      </c>
      <c r="E978" s="246" t="s">
        <v>19</v>
      </c>
      <c r="F978" s="247" t="s">
        <v>4822</v>
      </c>
      <c r="G978" s="245"/>
      <c r="H978" s="248">
        <v>1.016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248</v>
      </c>
      <c r="AU978" s="254" t="s">
        <v>78</v>
      </c>
      <c r="AV978" s="14" t="s">
        <v>78</v>
      </c>
      <c r="AW978" s="14" t="s">
        <v>32</v>
      </c>
      <c r="AX978" s="14" t="s">
        <v>69</v>
      </c>
      <c r="AY978" s="254" t="s">
        <v>238</v>
      </c>
    </row>
    <row r="979" s="13" customFormat="1">
      <c r="A979" s="13"/>
      <c r="B979" s="234"/>
      <c r="C979" s="235"/>
      <c r="D979" s="227" t="s">
        <v>248</v>
      </c>
      <c r="E979" s="236" t="s">
        <v>19</v>
      </c>
      <c r="F979" s="237" t="s">
        <v>4823</v>
      </c>
      <c r="G979" s="235"/>
      <c r="H979" s="236" t="s">
        <v>19</v>
      </c>
      <c r="I979" s="238"/>
      <c r="J979" s="235"/>
      <c r="K979" s="235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248</v>
      </c>
      <c r="AU979" s="243" t="s">
        <v>78</v>
      </c>
      <c r="AV979" s="13" t="s">
        <v>76</v>
      </c>
      <c r="AW979" s="13" t="s">
        <v>32</v>
      </c>
      <c r="AX979" s="13" t="s">
        <v>69</v>
      </c>
      <c r="AY979" s="243" t="s">
        <v>238</v>
      </c>
    </row>
    <row r="980" s="14" customFormat="1">
      <c r="A980" s="14"/>
      <c r="B980" s="244"/>
      <c r="C980" s="245"/>
      <c r="D980" s="227" t="s">
        <v>248</v>
      </c>
      <c r="E980" s="246" t="s">
        <v>19</v>
      </c>
      <c r="F980" s="247" t="s">
        <v>4824</v>
      </c>
      <c r="G980" s="245"/>
      <c r="H980" s="248">
        <v>2.5600000000000001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248</v>
      </c>
      <c r="AU980" s="254" t="s">
        <v>78</v>
      </c>
      <c r="AV980" s="14" t="s">
        <v>78</v>
      </c>
      <c r="AW980" s="14" t="s">
        <v>32</v>
      </c>
      <c r="AX980" s="14" t="s">
        <v>69</v>
      </c>
      <c r="AY980" s="254" t="s">
        <v>238</v>
      </c>
    </row>
    <row r="981" s="15" customFormat="1">
      <c r="A981" s="15"/>
      <c r="B981" s="255"/>
      <c r="C981" s="256"/>
      <c r="D981" s="227" t="s">
        <v>248</v>
      </c>
      <c r="E981" s="257" t="s">
        <v>19</v>
      </c>
      <c r="F981" s="258" t="s">
        <v>253</v>
      </c>
      <c r="G981" s="256"/>
      <c r="H981" s="259">
        <v>33.271000000000001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5" t="s">
        <v>248</v>
      </c>
      <c r="AU981" s="265" t="s">
        <v>78</v>
      </c>
      <c r="AV981" s="15" t="s">
        <v>244</v>
      </c>
      <c r="AW981" s="15" t="s">
        <v>32</v>
      </c>
      <c r="AX981" s="15" t="s">
        <v>76</v>
      </c>
      <c r="AY981" s="265" t="s">
        <v>238</v>
      </c>
    </row>
    <row r="982" s="2" customFormat="1" ht="24.15" customHeight="1">
      <c r="A982" s="39"/>
      <c r="B982" s="40"/>
      <c r="C982" s="214" t="s">
        <v>754</v>
      </c>
      <c r="D982" s="214" t="s">
        <v>240</v>
      </c>
      <c r="E982" s="215" t="s">
        <v>4825</v>
      </c>
      <c r="F982" s="216" t="s">
        <v>4826</v>
      </c>
      <c r="G982" s="217" t="s">
        <v>384</v>
      </c>
      <c r="H982" s="218">
        <v>299.43900000000002</v>
      </c>
      <c r="I982" s="219"/>
      <c r="J982" s="220">
        <f>ROUND(I982*H982,2)</f>
        <v>0</v>
      </c>
      <c r="K982" s="216" t="s">
        <v>243</v>
      </c>
      <c r="L982" s="45"/>
      <c r="M982" s="221" t="s">
        <v>19</v>
      </c>
      <c r="N982" s="222" t="s">
        <v>40</v>
      </c>
      <c r="O982" s="85"/>
      <c r="P982" s="223">
        <f>O982*H982</f>
        <v>0</v>
      </c>
      <c r="Q982" s="223">
        <v>0</v>
      </c>
      <c r="R982" s="223">
        <f>Q982*H982</f>
        <v>0</v>
      </c>
      <c r="S982" s="223">
        <v>0</v>
      </c>
      <c r="T982" s="224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25" t="s">
        <v>244</v>
      </c>
      <c r="AT982" s="225" t="s">
        <v>240</v>
      </c>
      <c r="AU982" s="225" t="s">
        <v>78</v>
      </c>
      <c r="AY982" s="18" t="s">
        <v>238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8" t="s">
        <v>76</v>
      </c>
      <c r="BK982" s="226">
        <f>ROUND(I982*H982,2)</f>
        <v>0</v>
      </c>
      <c r="BL982" s="18" t="s">
        <v>244</v>
      </c>
      <c r="BM982" s="225" t="s">
        <v>1148</v>
      </c>
    </row>
    <row r="983" s="2" customFormat="1">
      <c r="A983" s="39"/>
      <c r="B983" s="40"/>
      <c r="C983" s="41"/>
      <c r="D983" s="227" t="s">
        <v>245</v>
      </c>
      <c r="E983" s="41"/>
      <c r="F983" s="228" t="s">
        <v>4826</v>
      </c>
      <c r="G983" s="41"/>
      <c r="H983" s="41"/>
      <c r="I983" s="229"/>
      <c r="J983" s="41"/>
      <c r="K983" s="41"/>
      <c r="L983" s="45"/>
      <c r="M983" s="230"/>
      <c r="N983" s="231"/>
      <c r="O983" s="85"/>
      <c r="P983" s="85"/>
      <c r="Q983" s="85"/>
      <c r="R983" s="85"/>
      <c r="S983" s="85"/>
      <c r="T983" s="86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245</v>
      </c>
      <c r="AU983" s="18" t="s">
        <v>78</v>
      </c>
    </row>
    <row r="984" s="2" customFormat="1">
      <c r="A984" s="39"/>
      <c r="B984" s="40"/>
      <c r="C984" s="41"/>
      <c r="D984" s="232" t="s">
        <v>246</v>
      </c>
      <c r="E984" s="41"/>
      <c r="F984" s="233" t="s">
        <v>4827</v>
      </c>
      <c r="G984" s="41"/>
      <c r="H984" s="41"/>
      <c r="I984" s="229"/>
      <c r="J984" s="41"/>
      <c r="K984" s="41"/>
      <c r="L984" s="45"/>
      <c r="M984" s="230"/>
      <c r="N984" s="231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246</v>
      </c>
      <c r="AU984" s="18" t="s">
        <v>78</v>
      </c>
    </row>
    <row r="985" s="13" customFormat="1">
      <c r="A985" s="13"/>
      <c r="B985" s="234"/>
      <c r="C985" s="235"/>
      <c r="D985" s="227" t="s">
        <v>248</v>
      </c>
      <c r="E985" s="236" t="s">
        <v>19</v>
      </c>
      <c r="F985" s="237" t="s">
        <v>4828</v>
      </c>
      <c r="G985" s="235"/>
      <c r="H985" s="236" t="s">
        <v>19</v>
      </c>
      <c r="I985" s="238"/>
      <c r="J985" s="235"/>
      <c r="K985" s="235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248</v>
      </c>
      <c r="AU985" s="243" t="s">
        <v>78</v>
      </c>
      <c r="AV985" s="13" t="s">
        <v>76</v>
      </c>
      <c r="AW985" s="13" t="s">
        <v>32</v>
      </c>
      <c r="AX985" s="13" t="s">
        <v>69</v>
      </c>
      <c r="AY985" s="243" t="s">
        <v>238</v>
      </c>
    </row>
    <row r="986" s="14" customFormat="1">
      <c r="A986" s="14"/>
      <c r="B986" s="244"/>
      <c r="C986" s="245"/>
      <c r="D986" s="227" t="s">
        <v>248</v>
      </c>
      <c r="E986" s="246" t="s">
        <v>19</v>
      </c>
      <c r="F986" s="247" t="s">
        <v>4829</v>
      </c>
      <c r="G986" s="245"/>
      <c r="H986" s="248">
        <v>299.43900000000002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248</v>
      </c>
      <c r="AU986" s="254" t="s">
        <v>78</v>
      </c>
      <c r="AV986" s="14" t="s">
        <v>78</v>
      </c>
      <c r="AW986" s="14" t="s">
        <v>32</v>
      </c>
      <c r="AX986" s="14" t="s">
        <v>69</v>
      </c>
      <c r="AY986" s="254" t="s">
        <v>238</v>
      </c>
    </row>
    <row r="987" s="15" customFormat="1">
      <c r="A987" s="15"/>
      <c r="B987" s="255"/>
      <c r="C987" s="256"/>
      <c r="D987" s="227" t="s">
        <v>248</v>
      </c>
      <c r="E987" s="257" t="s">
        <v>19</v>
      </c>
      <c r="F987" s="258" t="s">
        <v>253</v>
      </c>
      <c r="G987" s="256"/>
      <c r="H987" s="259">
        <v>299.43900000000002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248</v>
      </c>
      <c r="AU987" s="265" t="s">
        <v>78</v>
      </c>
      <c r="AV987" s="15" t="s">
        <v>244</v>
      </c>
      <c r="AW987" s="15" t="s">
        <v>32</v>
      </c>
      <c r="AX987" s="15" t="s">
        <v>76</v>
      </c>
      <c r="AY987" s="265" t="s">
        <v>238</v>
      </c>
    </row>
    <row r="988" s="2" customFormat="1" ht="16.5" customHeight="1">
      <c r="A988" s="39"/>
      <c r="B988" s="40"/>
      <c r="C988" s="214" t="s">
        <v>1136</v>
      </c>
      <c r="D988" s="214" t="s">
        <v>240</v>
      </c>
      <c r="E988" s="215" t="s">
        <v>4830</v>
      </c>
      <c r="F988" s="216" t="s">
        <v>4831</v>
      </c>
      <c r="G988" s="217" t="s">
        <v>384</v>
      </c>
      <c r="H988" s="218">
        <v>1.359</v>
      </c>
      <c r="I988" s="219"/>
      <c r="J988" s="220">
        <f>ROUND(I988*H988,2)</f>
        <v>0</v>
      </c>
      <c r="K988" s="216" t="s">
        <v>243</v>
      </c>
      <c r="L988" s="45"/>
      <c r="M988" s="221" t="s">
        <v>19</v>
      </c>
      <c r="N988" s="222" t="s">
        <v>40</v>
      </c>
      <c r="O988" s="85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5" t="s">
        <v>244</v>
      </c>
      <c r="AT988" s="225" t="s">
        <v>240</v>
      </c>
      <c r="AU988" s="225" t="s">
        <v>78</v>
      </c>
      <c r="AY988" s="18" t="s">
        <v>238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8" t="s">
        <v>76</v>
      </c>
      <c r="BK988" s="226">
        <f>ROUND(I988*H988,2)</f>
        <v>0</v>
      </c>
      <c r="BL988" s="18" t="s">
        <v>244</v>
      </c>
      <c r="BM988" s="225" t="s">
        <v>1154</v>
      </c>
    </row>
    <row r="989" s="2" customFormat="1">
      <c r="A989" s="39"/>
      <c r="B989" s="40"/>
      <c r="C989" s="41"/>
      <c r="D989" s="227" t="s">
        <v>245</v>
      </c>
      <c r="E989" s="41"/>
      <c r="F989" s="228" t="s">
        <v>4831</v>
      </c>
      <c r="G989" s="41"/>
      <c r="H989" s="41"/>
      <c r="I989" s="229"/>
      <c r="J989" s="41"/>
      <c r="K989" s="41"/>
      <c r="L989" s="45"/>
      <c r="M989" s="230"/>
      <c r="N989" s="231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245</v>
      </c>
      <c r="AU989" s="18" t="s">
        <v>78</v>
      </c>
    </row>
    <row r="990" s="2" customFormat="1">
      <c r="A990" s="39"/>
      <c r="B990" s="40"/>
      <c r="C990" s="41"/>
      <c r="D990" s="232" t="s">
        <v>246</v>
      </c>
      <c r="E990" s="41"/>
      <c r="F990" s="233" t="s">
        <v>4832</v>
      </c>
      <c r="G990" s="41"/>
      <c r="H990" s="41"/>
      <c r="I990" s="229"/>
      <c r="J990" s="41"/>
      <c r="K990" s="41"/>
      <c r="L990" s="45"/>
      <c r="M990" s="230"/>
      <c r="N990" s="231"/>
      <c r="O990" s="85"/>
      <c r="P990" s="85"/>
      <c r="Q990" s="85"/>
      <c r="R990" s="85"/>
      <c r="S990" s="85"/>
      <c r="T990" s="86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246</v>
      </c>
      <c r="AU990" s="18" t="s">
        <v>78</v>
      </c>
    </row>
    <row r="991" s="13" customFormat="1">
      <c r="A991" s="13"/>
      <c r="B991" s="234"/>
      <c r="C991" s="235"/>
      <c r="D991" s="227" t="s">
        <v>248</v>
      </c>
      <c r="E991" s="236" t="s">
        <v>19</v>
      </c>
      <c r="F991" s="237" t="s">
        <v>4782</v>
      </c>
      <c r="G991" s="235"/>
      <c r="H991" s="236" t="s">
        <v>19</v>
      </c>
      <c r="I991" s="238"/>
      <c r="J991" s="235"/>
      <c r="K991" s="235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248</v>
      </c>
      <c r="AU991" s="243" t="s">
        <v>78</v>
      </c>
      <c r="AV991" s="13" t="s">
        <v>76</v>
      </c>
      <c r="AW991" s="13" t="s">
        <v>32</v>
      </c>
      <c r="AX991" s="13" t="s">
        <v>69</v>
      </c>
      <c r="AY991" s="243" t="s">
        <v>238</v>
      </c>
    </row>
    <row r="992" s="14" customFormat="1">
      <c r="A992" s="14"/>
      <c r="B992" s="244"/>
      <c r="C992" s="245"/>
      <c r="D992" s="227" t="s">
        <v>248</v>
      </c>
      <c r="E992" s="246" t="s">
        <v>19</v>
      </c>
      <c r="F992" s="247" t="s">
        <v>4792</v>
      </c>
      <c r="G992" s="245"/>
      <c r="H992" s="248">
        <v>0.623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248</v>
      </c>
      <c r="AU992" s="254" t="s">
        <v>78</v>
      </c>
      <c r="AV992" s="14" t="s">
        <v>78</v>
      </c>
      <c r="AW992" s="14" t="s">
        <v>32</v>
      </c>
      <c r="AX992" s="14" t="s">
        <v>69</v>
      </c>
      <c r="AY992" s="254" t="s">
        <v>238</v>
      </c>
    </row>
    <row r="993" s="13" customFormat="1">
      <c r="A993" s="13"/>
      <c r="B993" s="234"/>
      <c r="C993" s="235"/>
      <c r="D993" s="227" t="s">
        <v>248</v>
      </c>
      <c r="E993" s="236" t="s">
        <v>19</v>
      </c>
      <c r="F993" s="237" t="s">
        <v>4833</v>
      </c>
      <c r="G993" s="235"/>
      <c r="H993" s="236" t="s">
        <v>19</v>
      </c>
      <c r="I993" s="238"/>
      <c r="J993" s="235"/>
      <c r="K993" s="235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248</v>
      </c>
      <c r="AU993" s="243" t="s">
        <v>78</v>
      </c>
      <c r="AV993" s="13" t="s">
        <v>76</v>
      </c>
      <c r="AW993" s="13" t="s">
        <v>32</v>
      </c>
      <c r="AX993" s="13" t="s">
        <v>69</v>
      </c>
      <c r="AY993" s="243" t="s">
        <v>238</v>
      </c>
    </row>
    <row r="994" s="14" customFormat="1">
      <c r="A994" s="14"/>
      <c r="B994" s="244"/>
      <c r="C994" s="245"/>
      <c r="D994" s="227" t="s">
        <v>248</v>
      </c>
      <c r="E994" s="246" t="s">
        <v>19</v>
      </c>
      <c r="F994" s="247" t="s">
        <v>4834</v>
      </c>
      <c r="G994" s="245"/>
      <c r="H994" s="248">
        <v>0.73599999999999999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248</v>
      </c>
      <c r="AU994" s="254" t="s">
        <v>78</v>
      </c>
      <c r="AV994" s="14" t="s">
        <v>78</v>
      </c>
      <c r="AW994" s="14" t="s">
        <v>32</v>
      </c>
      <c r="AX994" s="14" t="s">
        <v>69</v>
      </c>
      <c r="AY994" s="254" t="s">
        <v>238</v>
      </c>
    </row>
    <row r="995" s="15" customFormat="1">
      <c r="A995" s="15"/>
      <c r="B995" s="255"/>
      <c r="C995" s="256"/>
      <c r="D995" s="227" t="s">
        <v>248</v>
      </c>
      <c r="E995" s="257" t="s">
        <v>19</v>
      </c>
      <c r="F995" s="258" t="s">
        <v>253</v>
      </c>
      <c r="G995" s="256"/>
      <c r="H995" s="259">
        <v>1.359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5" t="s">
        <v>248</v>
      </c>
      <c r="AU995" s="265" t="s">
        <v>78</v>
      </c>
      <c r="AV995" s="15" t="s">
        <v>244</v>
      </c>
      <c r="AW995" s="15" t="s">
        <v>32</v>
      </c>
      <c r="AX995" s="15" t="s">
        <v>76</v>
      </c>
      <c r="AY995" s="265" t="s">
        <v>238</v>
      </c>
    </row>
    <row r="996" s="2" customFormat="1" ht="24.15" customHeight="1">
      <c r="A996" s="39"/>
      <c r="B996" s="40"/>
      <c r="C996" s="214" t="s">
        <v>759</v>
      </c>
      <c r="D996" s="214" t="s">
        <v>240</v>
      </c>
      <c r="E996" s="215" t="s">
        <v>4835</v>
      </c>
      <c r="F996" s="216" t="s">
        <v>4836</v>
      </c>
      <c r="G996" s="217" t="s">
        <v>384</v>
      </c>
      <c r="H996" s="218">
        <v>12.231</v>
      </c>
      <c r="I996" s="219"/>
      <c r="J996" s="220">
        <f>ROUND(I996*H996,2)</f>
        <v>0</v>
      </c>
      <c r="K996" s="216" t="s">
        <v>243</v>
      </c>
      <c r="L996" s="45"/>
      <c r="M996" s="221" t="s">
        <v>19</v>
      </c>
      <c r="N996" s="222" t="s">
        <v>40</v>
      </c>
      <c r="O996" s="85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25" t="s">
        <v>244</v>
      </c>
      <c r="AT996" s="225" t="s">
        <v>240</v>
      </c>
      <c r="AU996" s="225" t="s">
        <v>78</v>
      </c>
      <c r="AY996" s="18" t="s">
        <v>238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8" t="s">
        <v>76</v>
      </c>
      <c r="BK996" s="226">
        <f>ROUND(I996*H996,2)</f>
        <v>0</v>
      </c>
      <c r="BL996" s="18" t="s">
        <v>244</v>
      </c>
      <c r="BM996" s="225" t="s">
        <v>1160</v>
      </c>
    </row>
    <row r="997" s="2" customFormat="1">
      <c r="A997" s="39"/>
      <c r="B997" s="40"/>
      <c r="C997" s="41"/>
      <c r="D997" s="227" t="s">
        <v>245</v>
      </c>
      <c r="E997" s="41"/>
      <c r="F997" s="228" t="s">
        <v>4836</v>
      </c>
      <c r="G997" s="41"/>
      <c r="H997" s="41"/>
      <c r="I997" s="229"/>
      <c r="J997" s="41"/>
      <c r="K997" s="41"/>
      <c r="L997" s="45"/>
      <c r="M997" s="230"/>
      <c r="N997" s="231"/>
      <c r="O997" s="85"/>
      <c r="P997" s="85"/>
      <c r="Q997" s="85"/>
      <c r="R997" s="85"/>
      <c r="S997" s="85"/>
      <c r="T997" s="86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245</v>
      </c>
      <c r="AU997" s="18" t="s">
        <v>78</v>
      </c>
    </row>
    <row r="998" s="2" customFormat="1">
      <c r="A998" s="39"/>
      <c r="B998" s="40"/>
      <c r="C998" s="41"/>
      <c r="D998" s="232" t="s">
        <v>246</v>
      </c>
      <c r="E998" s="41"/>
      <c r="F998" s="233" t="s">
        <v>4837</v>
      </c>
      <c r="G998" s="41"/>
      <c r="H998" s="41"/>
      <c r="I998" s="229"/>
      <c r="J998" s="41"/>
      <c r="K998" s="41"/>
      <c r="L998" s="45"/>
      <c r="M998" s="230"/>
      <c r="N998" s="231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246</v>
      </c>
      <c r="AU998" s="18" t="s">
        <v>78</v>
      </c>
    </row>
    <row r="999" s="13" customFormat="1">
      <c r="A999" s="13"/>
      <c r="B999" s="234"/>
      <c r="C999" s="235"/>
      <c r="D999" s="227" t="s">
        <v>248</v>
      </c>
      <c r="E999" s="236" t="s">
        <v>19</v>
      </c>
      <c r="F999" s="237" t="s">
        <v>4838</v>
      </c>
      <c r="G999" s="235"/>
      <c r="H999" s="236" t="s">
        <v>19</v>
      </c>
      <c r="I999" s="238"/>
      <c r="J999" s="235"/>
      <c r="K999" s="235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248</v>
      </c>
      <c r="AU999" s="243" t="s">
        <v>78</v>
      </c>
      <c r="AV999" s="13" t="s">
        <v>76</v>
      </c>
      <c r="AW999" s="13" t="s">
        <v>32</v>
      </c>
      <c r="AX999" s="13" t="s">
        <v>69</v>
      </c>
      <c r="AY999" s="243" t="s">
        <v>238</v>
      </c>
    </row>
    <row r="1000" s="14" customFormat="1">
      <c r="A1000" s="14"/>
      <c r="B1000" s="244"/>
      <c r="C1000" s="245"/>
      <c r="D1000" s="227" t="s">
        <v>248</v>
      </c>
      <c r="E1000" s="246" t="s">
        <v>19</v>
      </c>
      <c r="F1000" s="247" t="s">
        <v>4839</v>
      </c>
      <c r="G1000" s="245"/>
      <c r="H1000" s="248">
        <v>12.231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248</v>
      </c>
      <c r="AU1000" s="254" t="s">
        <v>78</v>
      </c>
      <c r="AV1000" s="14" t="s">
        <v>78</v>
      </c>
      <c r="AW1000" s="14" t="s">
        <v>32</v>
      </c>
      <c r="AX1000" s="14" t="s">
        <v>69</v>
      </c>
      <c r="AY1000" s="254" t="s">
        <v>238</v>
      </c>
    </row>
    <row r="1001" s="15" customFormat="1">
      <c r="A1001" s="15"/>
      <c r="B1001" s="255"/>
      <c r="C1001" s="256"/>
      <c r="D1001" s="227" t="s">
        <v>248</v>
      </c>
      <c r="E1001" s="257" t="s">
        <v>19</v>
      </c>
      <c r="F1001" s="258" t="s">
        <v>253</v>
      </c>
      <c r="G1001" s="256"/>
      <c r="H1001" s="259">
        <v>12.231</v>
      </c>
      <c r="I1001" s="260"/>
      <c r="J1001" s="256"/>
      <c r="K1001" s="256"/>
      <c r="L1001" s="261"/>
      <c r="M1001" s="262"/>
      <c r="N1001" s="263"/>
      <c r="O1001" s="263"/>
      <c r="P1001" s="263"/>
      <c r="Q1001" s="263"/>
      <c r="R1001" s="263"/>
      <c r="S1001" s="263"/>
      <c r="T1001" s="26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5" t="s">
        <v>248</v>
      </c>
      <c r="AU1001" s="265" t="s">
        <v>78</v>
      </c>
      <c r="AV1001" s="15" t="s">
        <v>244</v>
      </c>
      <c r="AW1001" s="15" t="s">
        <v>32</v>
      </c>
      <c r="AX1001" s="15" t="s">
        <v>76</v>
      </c>
      <c r="AY1001" s="265" t="s">
        <v>238</v>
      </c>
    </row>
    <row r="1002" s="2" customFormat="1" ht="24.15" customHeight="1">
      <c r="A1002" s="39"/>
      <c r="B1002" s="40"/>
      <c r="C1002" s="214" t="s">
        <v>1145</v>
      </c>
      <c r="D1002" s="214" t="s">
        <v>240</v>
      </c>
      <c r="E1002" s="215" t="s">
        <v>4840</v>
      </c>
      <c r="F1002" s="216" t="s">
        <v>4841</v>
      </c>
      <c r="G1002" s="217" t="s">
        <v>384</v>
      </c>
      <c r="H1002" s="218">
        <v>45.887</v>
      </c>
      <c r="I1002" s="219"/>
      <c r="J1002" s="220">
        <f>ROUND(I1002*H1002,2)</f>
        <v>0</v>
      </c>
      <c r="K1002" s="216" t="s">
        <v>243</v>
      </c>
      <c r="L1002" s="45"/>
      <c r="M1002" s="221" t="s">
        <v>19</v>
      </c>
      <c r="N1002" s="222" t="s">
        <v>40</v>
      </c>
      <c r="O1002" s="85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244</v>
      </c>
      <c r="AT1002" s="225" t="s">
        <v>240</v>
      </c>
      <c r="AU1002" s="225" t="s">
        <v>78</v>
      </c>
      <c r="AY1002" s="18" t="s">
        <v>238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76</v>
      </c>
      <c r="BK1002" s="226">
        <f>ROUND(I1002*H1002,2)</f>
        <v>0</v>
      </c>
      <c r="BL1002" s="18" t="s">
        <v>244</v>
      </c>
      <c r="BM1002" s="225" t="s">
        <v>1166</v>
      </c>
    </row>
    <row r="1003" s="2" customFormat="1">
      <c r="A1003" s="39"/>
      <c r="B1003" s="40"/>
      <c r="C1003" s="41"/>
      <c r="D1003" s="227" t="s">
        <v>245</v>
      </c>
      <c r="E1003" s="41"/>
      <c r="F1003" s="228" t="s">
        <v>4841</v>
      </c>
      <c r="G1003" s="41"/>
      <c r="H1003" s="41"/>
      <c r="I1003" s="229"/>
      <c r="J1003" s="41"/>
      <c r="K1003" s="41"/>
      <c r="L1003" s="45"/>
      <c r="M1003" s="230"/>
      <c r="N1003" s="231"/>
      <c r="O1003" s="85"/>
      <c r="P1003" s="85"/>
      <c r="Q1003" s="85"/>
      <c r="R1003" s="85"/>
      <c r="S1003" s="85"/>
      <c r="T1003" s="86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245</v>
      </c>
      <c r="AU1003" s="18" t="s">
        <v>78</v>
      </c>
    </row>
    <row r="1004" s="2" customFormat="1">
      <c r="A1004" s="39"/>
      <c r="B1004" s="40"/>
      <c r="C1004" s="41"/>
      <c r="D1004" s="232" t="s">
        <v>246</v>
      </c>
      <c r="E1004" s="41"/>
      <c r="F1004" s="233" t="s">
        <v>4842</v>
      </c>
      <c r="G1004" s="41"/>
      <c r="H1004" s="41"/>
      <c r="I1004" s="229"/>
      <c r="J1004" s="41"/>
      <c r="K1004" s="41"/>
      <c r="L1004" s="45"/>
      <c r="M1004" s="230"/>
      <c r="N1004" s="231"/>
      <c r="O1004" s="85"/>
      <c r="P1004" s="85"/>
      <c r="Q1004" s="85"/>
      <c r="R1004" s="85"/>
      <c r="S1004" s="85"/>
      <c r="T1004" s="86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246</v>
      </c>
      <c r="AU1004" s="18" t="s">
        <v>78</v>
      </c>
    </row>
    <row r="1005" s="13" customFormat="1">
      <c r="A1005" s="13"/>
      <c r="B1005" s="234"/>
      <c r="C1005" s="235"/>
      <c r="D1005" s="227" t="s">
        <v>248</v>
      </c>
      <c r="E1005" s="236" t="s">
        <v>19</v>
      </c>
      <c r="F1005" s="237" t="s">
        <v>4796</v>
      </c>
      <c r="G1005" s="235"/>
      <c r="H1005" s="236" t="s">
        <v>19</v>
      </c>
      <c r="I1005" s="238"/>
      <c r="J1005" s="235"/>
      <c r="K1005" s="235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248</v>
      </c>
      <c r="AU1005" s="243" t="s">
        <v>78</v>
      </c>
      <c r="AV1005" s="13" t="s">
        <v>76</v>
      </c>
      <c r="AW1005" s="13" t="s">
        <v>32</v>
      </c>
      <c r="AX1005" s="13" t="s">
        <v>69</v>
      </c>
      <c r="AY1005" s="243" t="s">
        <v>238</v>
      </c>
    </row>
    <row r="1006" s="14" customFormat="1">
      <c r="A1006" s="14"/>
      <c r="B1006" s="244"/>
      <c r="C1006" s="245"/>
      <c r="D1006" s="227" t="s">
        <v>248</v>
      </c>
      <c r="E1006" s="246" t="s">
        <v>19</v>
      </c>
      <c r="F1006" s="247" t="s">
        <v>4797</v>
      </c>
      <c r="G1006" s="245"/>
      <c r="H1006" s="248">
        <v>0.17599999999999999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248</v>
      </c>
      <c r="AU1006" s="254" t="s">
        <v>78</v>
      </c>
      <c r="AV1006" s="14" t="s">
        <v>78</v>
      </c>
      <c r="AW1006" s="14" t="s">
        <v>32</v>
      </c>
      <c r="AX1006" s="14" t="s">
        <v>69</v>
      </c>
      <c r="AY1006" s="254" t="s">
        <v>238</v>
      </c>
    </row>
    <row r="1007" s="13" customFormat="1">
      <c r="A1007" s="13"/>
      <c r="B1007" s="234"/>
      <c r="C1007" s="235"/>
      <c r="D1007" s="227" t="s">
        <v>248</v>
      </c>
      <c r="E1007" s="236" t="s">
        <v>19</v>
      </c>
      <c r="F1007" s="237" t="s">
        <v>4801</v>
      </c>
      <c r="G1007" s="235"/>
      <c r="H1007" s="236" t="s">
        <v>19</v>
      </c>
      <c r="I1007" s="238"/>
      <c r="J1007" s="235"/>
      <c r="K1007" s="235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248</v>
      </c>
      <c r="AU1007" s="243" t="s">
        <v>78</v>
      </c>
      <c r="AV1007" s="13" t="s">
        <v>76</v>
      </c>
      <c r="AW1007" s="13" t="s">
        <v>32</v>
      </c>
      <c r="AX1007" s="13" t="s">
        <v>69</v>
      </c>
      <c r="AY1007" s="243" t="s">
        <v>238</v>
      </c>
    </row>
    <row r="1008" s="14" customFormat="1">
      <c r="A1008" s="14"/>
      <c r="B1008" s="244"/>
      <c r="C1008" s="245"/>
      <c r="D1008" s="227" t="s">
        <v>248</v>
      </c>
      <c r="E1008" s="246" t="s">
        <v>19</v>
      </c>
      <c r="F1008" s="247" t="s">
        <v>4802</v>
      </c>
      <c r="G1008" s="245"/>
      <c r="H1008" s="248">
        <v>9.1129999999999995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248</v>
      </c>
      <c r="AU1008" s="254" t="s">
        <v>78</v>
      </c>
      <c r="AV1008" s="14" t="s">
        <v>78</v>
      </c>
      <c r="AW1008" s="14" t="s">
        <v>32</v>
      </c>
      <c r="AX1008" s="14" t="s">
        <v>69</v>
      </c>
      <c r="AY1008" s="254" t="s">
        <v>238</v>
      </c>
    </row>
    <row r="1009" s="13" customFormat="1">
      <c r="A1009" s="13"/>
      <c r="B1009" s="234"/>
      <c r="C1009" s="235"/>
      <c r="D1009" s="227" t="s">
        <v>248</v>
      </c>
      <c r="E1009" s="236" t="s">
        <v>19</v>
      </c>
      <c r="F1009" s="237" t="s">
        <v>4803</v>
      </c>
      <c r="G1009" s="235"/>
      <c r="H1009" s="236" t="s">
        <v>19</v>
      </c>
      <c r="I1009" s="238"/>
      <c r="J1009" s="235"/>
      <c r="K1009" s="235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248</v>
      </c>
      <c r="AU1009" s="243" t="s">
        <v>78</v>
      </c>
      <c r="AV1009" s="13" t="s">
        <v>76</v>
      </c>
      <c r="AW1009" s="13" t="s">
        <v>32</v>
      </c>
      <c r="AX1009" s="13" t="s">
        <v>69</v>
      </c>
      <c r="AY1009" s="243" t="s">
        <v>238</v>
      </c>
    </row>
    <row r="1010" s="14" customFormat="1">
      <c r="A1010" s="14"/>
      <c r="B1010" s="244"/>
      <c r="C1010" s="245"/>
      <c r="D1010" s="227" t="s">
        <v>248</v>
      </c>
      <c r="E1010" s="246" t="s">
        <v>19</v>
      </c>
      <c r="F1010" s="247" t="s">
        <v>4804</v>
      </c>
      <c r="G1010" s="245"/>
      <c r="H1010" s="248">
        <v>0.47199999999999998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248</v>
      </c>
      <c r="AU1010" s="254" t="s">
        <v>78</v>
      </c>
      <c r="AV1010" s="14" t="s">
        <v>78</v>
      </c>
      <c r="AW1010" s="14" t="s">
        <v>32</v>
      </c>
      <c r="AX1010" s="14" t="s">
        <v>69</v>
      </c>
      <c r="AY1010" s="254" t="s">
        <v>238</v>
      </c>
    </row>
    <row r="1011" s="13" customFormat="1">
      <c r="A1011" s="13"/>
      <c r="B1011" s="234"/>
      <c r="C1011" s="235"/>
      <c r="D1011" s="227" t="s">
        <v>248</v>
      </c>
      <c r="E1011" s="236" t="s">
        <v>19</v>
      </c>
      <c r="F1011" s="237" t="s">
        <v>4805</v>
      </c>
      <c r="G1011" s="235"/>
      <c r="H1011" s="236" t="s">
        <v>19</v>
      </c>
      <c r="I1011" s="238"/>
      <c r="J1011" s="235"/>
      <c r="K1011" s="235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248</v>
      </c>
      <c r="AU1011" s="243" t="s">
        <v>78</v>
      </c>
      <c r="AV1011" s="13" t="s">
        <v>76</v>
      </c>
      <c r="AW1011" s="13" t="s">
        <v>32</v>
      </c>
      <c r="AX1011" s="13" t="s">
        <v>69</v>
      </c>
      <c r="AY1011" s="243" t="s">
        <v>238</v>
      </c>
    </row>
    <row r="1012" s="14" customFormat="1">
      <c r="A1012" s="14"/>
      <c r="B1012" s="244"/>
      <c r="C1012" s="245"/>
      <c r="D1012" s="227" t="s">
        <v>248</v>
      </c>
      <c r="E1012" s="246" t="s">
        <v>19</v>
      </c>
      <c r="F1012" s="247" t="s">
        <v>4806</v>
      </c>
      <c r="G1012" s="245"/>
      <c r="H1012" s="248">
        <v>2.855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248</v>
      </c>
      <c r="AU1012" s="254" t="s">
        <v>78</v>
      </c>
      <c r="AV1012" s="14" t="s">
        <v>78</v>
      </c>
      <c r="AW1012" s="14" t="s">
        <v>32</v>
      </c>
      <c r="AX1012" s="14" t="s">
        <v>69</v>
      </c>
      <c r="AY1012" s="254" t="s">
        <v>238</v>
      </c>
    </row>
    <row r="1013" s="13" customFormat="1">
      <c r="A1013" s="13"/>
      <c r="B1013" s="234"/>
      <c r="C1013" s="235"/>
      <c r="D1013" s="227" t="s">
        <v>248</v>
      </c>
      <c r="E1013" s="236" t="s">
        <v>19</v>
      </c>
      <c r="F1013" s="237" t="s">
        <v>4815</v>
      </c>
      <c r="G1013" s="235"/>
      <c r="H1013" s="236" t="s">
        <v>19</v>
      </c>
      <c r="I1013" s="238"/>
      <c r="J1013" s="235"/>
      <c r="K1013" s="235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248</v>
      </c>
      <c r="AU1013" s="243" t="s">
        <v>78</v>
      </c>
      <c r="AV1013" s="13" t="s">
        <v>76</v>
      </c>
      <c r="AW1013" s="13" t="s">
        <v>32</v>
      </c>
      <c r="AX1013" s="13" t="s">
        <v>69</v>
      </c>
      <c r="AY1013" s="243" t="s">
        <v>238</v>
      </c>
    </row>
    <row r="1014" s="14" customFormat="1">
      <c r="A1014" s="14"/>
      <c r="B1014" s="244"/>
      <c r="C1014" s="245"/>
      <c r="D1014" s="227" t="s">
        <v>248</v>
      </c>
      <c r="E1014" s="246" t="s">
        <v>19</v>
      </c>
      <c r="F1014" s="247" t="s">
        <v>4816</v>
      </c>
      <c r="G1014" s="245"/>
      <c r="H1014" s="248">
        <v>5.4429999999999996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248</v>
      </c>
      <c r="AU1014" s="254" t="s">
        <v>78</v>
      </c>
      <c r="AV1014" s="14" t="s">
        <v>78</v>
      </c>
      <c r="AW1014" s="14" t="s">
        <v>32</v>
      </c>
      <c r="AX1014" s="14" t="s">
        <v>69</v>
      </c>
      <c r="AY1014" s="254" t="s">
        <v>238</v>
      </c>
    </row>
    <row r="1015" s="13" customFormat="1">
      <c r="A1015" s="13"/>
      <c r="B1015" s="234"/>
      <c r="C1015" s="235"/>
      <c r="D1015" s="227" t="s">
        <v>248</v>
      </c>
      <c r="E1015" s="236" t="s">
        <v>19</v>
      </c>
      <c r="F1015" s="237" t="s">
        <v>4817</v>
      </c>
      <c r="G1015" s="235"/>
      <c r="H1015" s="236" t="s">
        <v>19</v>
      </c>
      <c r="I1015" s="238"/>
      <c r="J1015" s="235"/>
      <c r="K1015" s="235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248</v>
      </c>
      <c r="AU1015" s="243" t="s">
        <v>78</v>
      </c>
      <c r="AV1015" s="13" t="s">
        <v>76</v>
      </c>
      <c r="AW1015" s="13" t="s">
        <v>32</v>
      </c>
      <c r="AX1015" s="13" t="s">
        <v>69</v>
      </c>
      <c r="AY1015" s="243" t="s">
        <v>238</v>
      </c>
    </row>
    <row r="1016" s="14" customFormat="1">
      <c r="A1016" s="14"/>
      <c r="B1016" s="244"/>
      <c r="C1016" s="245"/>
      <c r="D1016" s="227" t="s">
        <v>248</v>
      </c>
      <c r="E1016" s="246" t="s">
        <v>19</v>
      </c>
      <c r="F1016" s="247" t="s">
        <v>4818</v>
      </c>
      <c r="G1016" s="245"/>
      <c r="H1016" s="248">
        <v>22.175999999999998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248</v>
      </c>
      <c r="AU1016" s="254" t="s">
        <v>78</v>
      </c>
      <c r="AV1016" s="14" t="s">
        <v>78</v>
      </c>
      <c r="AW1016" s="14" t="s">
        <v>32</v>
      </c>
      <c r="AX1016" s="14" t="s">
        <v>69</v>
      </c>
      <c r="AY1016" s="254" t="s">
        <v>238</v>
      </c>
    </row>
    <row r="1017" s="13" customFormat="1">
      <c r="A1017" s="13"/>
      <c r="B1017" s="234"/>
      <c r="C1017" s="235"/>
      <c r="D1017" s="227" t="s">
        <v>248</v>
      </c>
      <c r="E1017" s="236" t="s">
        <v>19</v>
      </c>
      <c r="F1017" s="237" t="s">
        <v>4819</v>
      </c>
      <c r="G1017" s="235"/>
      <c r="H1017" s="236" t="s">
        <v>19</v>
      </c>
      <c r="I1017" s="238"/>
      <c r="J1017" s="235"/>
      <c r="K1017" s="235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248</v>
      </c>
      <c r="AU1017" s="243" t="s">
        <v>78</v>
      </c>
      <c r="AV1017" s="13" t="s">
        <v>76</v>
      </c>
      <c r="AW1017" s="13" t="s">
        <v>32</v>
      </c>
      <c r="AX1017" s="13" t="s">
        <v>69</v>
      </c>
      <c r="AY1017" s="243" t="s">
        <v>238</v>
      </c>
    </row>
    <row r="1018" s="14" customFormat="1">
      <c r="A1018" s="14"/>
      <c r="B1018" s="244"/>
      <c r="C1018" s="245"/>
      <c r="D1018" s="227" t="s">
        <v>248</v>
      </c>
      <c r="E1018" s="246" t="s">
        <v>19</v>
      </c>
      <c r="F1018" s="247" t="s">
        <v>4820</v>
      </c>
      <c r="G1018" s="245"/>
      <c r="H1018" s="248">
        <v>2.0760000000000001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248</v>
      </c>
      <c r="AU1018" s="254" t="s">
        <v>78</v>
      </c>
      <c r="AV1018" s="14" t="s">
        <v>78</v>
      </c>
      <c r="AW1018" s="14" t="s">
        <v>32</v>
      </c>
      <c r="AX1018" s="14" t="s">
        <v>69</v>
      </c>
      <c r="AY1018" s="254" t="s">
        <v>238</v>
      </c>
    </row>
    <row r="1019" s="13" customFormat="1">
      <c r="A1019" s="13"/>
      <c r="B1019" s="234"/>
      <c r="C1019" s="235"/>
      <c r="D1019" s="227" t="s">
        <v>248</v>
      </c>
      <c r="E1019" s="236" t="s">
        <v>19</v>
      </c>
      <c r="F1019" s="237" t="s">
        <v>4821</v>
      </c>
      <c r="G1019" s="235"/>
      <c r="H1019" s="236" t="s">
        <v>19</v>
      </c>
      <c r="I1019" s="238"/>
      <c r="J1019" s="235"/>
      <c r="K1019" s="235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248</v>
      </c>
      <c r="AU1019" s="243" t="s">
        <v>78</v>
      </c>
      <c r="AV1019" s="13" t="s">
        <v>76</v>
      </c>
      <c r="AW1019" s="13" t="s">
        <v>32</v>
      </c>
      <c r="AX1019" s="13" t="s">
        <v>69</v>
      </c>
      <c r="AY1019" s="243" t="s">
        <v>238</v>
      </c>
    </row>
    <row r="1020" s="14" customFormat="1">
      <c r="A1020" s="14"/>
      <c r="B1020" s="244"/>
      <c r="C1020" s="245"/>
      <c r="D1020" s="227" t="s">
        <v>248</v>
      </c>
      <c r="E1020" s="246" t="s">
        <v>19</v>
      </c>
      <c r="F1020" s="247" t="s">
        <v>4822</v>
      </c>
      <c r="G1020" s="245"/>
      <c r="H1020" s="248">
        <v>1.016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248</v>
      </c>
      <c r="AU1020" s="254" t="s">
        <v>78</v>
      </c>
      <c r="AV1020" s="14" t="s">
        <v>78</v>
      </c>
      <c r="AW1020" s="14" t="s">
        <v>32</v>
      </c>
      <c r="AX1020" s="14" t="s">
        <v>69</v>
      </c>
      <c r="AY1020" s="254" t="s">
        <v>238</v>
      </c>
    </row>
    <row r="1021" s="13" customFormat="1">
      <c r="A1021" s="13"/>
      <c r="B1021" s="234"/>
      <c r="C1021" s="235"/>
      <c r="D1021" s="227" t="s">
        <v>248</v>
      </c>
      <c r="E1021" s="236" t="s">
        <v>19</v>
      </c>
      <c r="F1021" s="237" t="s">
        <v>4823</v>
      </c>
      <c r="G1021" s="235"/>
      <c r="H1021" s="236" t="s">
        <v>19</v>
      </c>
      <c r="I1021" s="238"/>
      <c r="J1021" s="235"/>
      <c r="K1021" s="235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248</v>
      </c>
      <c r="AU1021" s="243" t="s">
        <v>78</v>
      </c>
      <c r="AV1021" s="13" t="s">
        <v>76</v>
      </c>
      <c r="AW1021" s="13" t="s">
        <v>32</v>
      </c>
      <c r="AX1021" s="13" t="s">
        <v>69</v>
      </c>
      <c r="AY1021" s="243" t="s">
        <v>238</v>
      </c>
    </row>
    <row r="1022" s="14" customFormat="1">
      <c r="A1022" s="14"/>
      <c r="B1022" s="244"/>
      <c r="C1022" s="245"/>
      <c r="D1022" s="227" t="s">
        <v>248</v>
      </c>
      <c r="E1022" s="246" t="s">
        <v>19</v>
      </c>
      <c r="F1022" s="247" t="s">
        <v>4824</v>
      </c>
      <c r="G1022" s="245"/>
      <c r="H1022" s="248">
        <v>2.5600000000000001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248</v>
      </c>
      <c r="AU1022" s="254" t="s">
        <v>78</v>
      </c>
      <c r="AV1022" s="14" t="s">
        <v>78</v>
      </c>
      <c r="AW1022" s="14" t="s">
        <v>32</v>
      </c>
      <c r="AX1022" s="14" t="s">
        <v>69</v>
      </c>
      <c r="AY1022" s="254" t="s">
        <v>238</v>
      </c>
    </row>
    <row r="1023" s="15" customFormat="1">
      <c r="A1023" s="15"/>
      <c r="B1023" s="255"/>
      <c r="C1023" s="256"/>
      <c r="D1023" s="227" t="s">
        <v>248</v>
      </c>
      <c r="E1023" s="257" t="s">
        <v>19</v>
      </c>
      <c r="F1023" s="258" t="s">
        <v>253</v>
      </c>
      <c r="G1023" s="256"/>
      <c r="H1023" s="259">
        <v>45.887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248</v>
      </c>
      <c r="AU1023" s="265" t="s">
        <v>78</v>
      </c>
      <c r="AV1023" s="15" t="s">
        <v>244</v>
      </c>
      <c r="AW1023" s="15" t="s">
        <v>32</v>
      </c>
      <c r="AX1023" s="15" t="s">
        <v>76</v>
      </c>
      <c r="AY1023" s="265" t="s">
        <v>238</v>
      </c>
    </row>
    <row r="1024" s="2" customFormat="1" ht="24.15" customHeight="1">
      <c r="A1024" s="39"/>
      <c r="B1024" s="40"/>
      <c r="C1024" s="214" t="s">
        <v>785</v>
      </c>
      <c r="D1024" s="214" t="s">
        <v>240</v>
      </c>
      <c r="E1024" s="215" t="s">
        <v>4843</v>
      </c>
      <c r="F1024" s="216" t="s">
        <v>4844</v>
      </c>
      <c r="G1024" s="217" t="s">
        <v>384</v>
      </c>
      <c r="H1024" s="218">
        <v>1.359</v>
      </c>
      <c r="I1024" s="219"/>
      <c r="J1024" s="220">
        <f>ROUND(I1024*H1024,2)</f>
        <v>0</v>
      </c>
      <c r="K1024" s="216" t="s">
        <v>243</v>
      </c>
      <c r="L1024" s="45"/>
      <c r="M1024" s="221" t="s">
        <v>19</v>
      </c>
      <c r="N1024" s="222" t="s">
        <v>40</v>
      </c>
      <c r="O1024" s="85"/>
      <c r="P1024" s="223">
        <f>O1024*H1024</f>
        <v>0</v>
      </c>
      <c r="Q1024" s="223">
        <v>0</v>
      </c>
      <c r="R1024" s="223">
        <f>Q1024*H1024</f>
        <v>0</v>
      </c>
      <c r="S1024" s="223">
        <v>0</v>
      </c>
      <c r="T1024" s="224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25" t="s">
        <v>244</v>
      </c>
      <c r="AT1024" s="225" t="s">
        <v>240</v>
      </c>
      <c r="AU1024" s="225" t="s">
        <v>78</v>
      </c>
      <c r="AY1024" s="18" t="s">
        <v>238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8" t="s">
        <v>76</v>
      </c>
      <c r="BK1024" s="226">
        <f>ROUND(I1024*H1024,2)</f>
        <v>0</v>
      </c>
      <c r="BL1024" s="18" t="s">
        <v>244</v>
      </c>
      <c r="BM1024" s="225" t="s">
        <v>1171</v>
      </c>
    </row>
    <row r="1025" s="2" customFormat="1">
      <c r="A1025" s="39"/>
      <c r="B1025" s="40"/>
      <c r="C1025" s="41"/>
      <c r="D1025" s="227" t="s">
        <v>245</v>
      </c>
      <c r="E1025" s="41"/>
      <c r="F1025" s="228" t="s">
        <v>4844</v>
      </c>
      <c r="G1025" s="41"/>
      <c r="H1025" s="41"/>
      <c r="I1025" s="229"/>
      <c r="J1025" s="41"/>
      <c r="K1025" s="41"/>
      <c r="L1025" s="45"/>
      <c r="M1025" s="230"/>
      <c r="N1025" s="231"/>
      <c r="O1025" s="85"/>
      <c r="P1025" s="85"/>
      <c r="Q1025" s="85"/>
      <c r="R1025" s="85"/>
      <c r="S1025" s="85"/>
      <c r="T1025" s="86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T1025" s="18" t="s">
        <v>245</v>
      </c>
      <c r="AU1025" s="18" t="s">
        <v>78</v>
      </c>
    </row>
    <row r="1026" s="2" customFormat="1">
      <c r="A1026" s="39"/>
      <c r="B1026" s="40"/>
      <c r="C1026" s="41"/>
      <c r="D1026" s="232" t="s">
        <v>246</v>
      </c>
      <c r="E1026" s="41"/>
      <c r="F1026" s="233" t="s">
        <v>4845</v>
      </c>
      <c r="G1026" s="41"/>
      <c r="H1026" s="41"/>
      <c r="I1026" s="229"/>
      <c r="J1026" s="41"/>
      <c r="K1026" s="41"/>
      <c r="L1026" s="45"/>
      <c r="M1026" s="230"/>
      <c r="N1026" s="231"/>
      <c r="O1026" s="85"/>
      <c r="P1026" s="85"/>
      <c r="Q1026" s="85"/>
      <c r="R1026" s="85"/>
      <c r="S1026" s="85"/>
      <c r="T1026" s="86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246</v>
      </c>
      <c r="AU1026" s="18" t="s">
        <v>78</v>
      </c>
    </row>
    <row r="1027" s="13" customFormat="1">
      <c r="A1027" s="13"/>
      <c r="B1027" s="234"/>
      <c r="C1027" s="235"/>
      <c r="D1027" s="227" t="s">
        <v>248</v>
      </c>
      <c r="E1027" s="236" t="s">
        <v>19</v>
      </c>
      <c r="F1027" s="237" t="s">
        <v>4782</v>
      </c>
      <c r="G1027" s="235"/>
      <c r="H1027" s="236" t="s">
        <v>19</v>
      </c>
      <c r="I1027" s="238"/>
      <c r="J1027" s="235"/>
      <c r="K1027" s="235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248</v>
      </c>
      <c r="AU1027" s="243" t="s">
        <v>78</v>
      </c>
      <c r="AV1027" s="13" t="s">
        <v>76</v>
      </c>
      <c r="AW1027" s="13" t="s">
        <v>32</v>
      </c>
      <c r="AX1027" s="13" t="s">
        <v>69</v>
      </c>
      <c r="AY1027" s="243" t="s">
        <v>238</v>
      </c>
    </row>
    <row r="1028" s="14" customFormat="1">
      <c r="A1028" s="14"/>
      <c r="B1028" s="244"/>
      <c r="C1028" s="245"/>
      <c r="D1028" s="227" t="s">
        <v>248</v>
      </c>
      <c r="E1028" s="246" t="s">
        <v>19</v>
      </c>
      <c r="F1028" s="247" t="s">
        <v>4792</v>
      </c>
      <c r="G1028" s="245"/>
      <c r="H1028" s="248">
        <v>0.623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248</v>
      </c>
      <c r="AU1028" s="254" t="s">
        <v>78</v>
      </c>
      <c r="AV1028" s="14" t="s">
        <v>78</v>
      </c>
      <c r="AW1028" s="14" t="s">
        <v>32</v>
      </c>
      <c r="AX1028" s="14" t="s">
        <v>69</v>
      </c>
      <c r="AY1028" s="254" t="s">
        <v>238</v>
      </c>
    </row>
    <row r="1029" s="13" customFormat="1">
      <c r="A1029" s="13"/>
      <c r="B1029" s="234"/>
      <c r="C1029" s="235"/>
      <c r="D1029" s="227" t="s">
        <v>248</v>
      </c>
      <c r="E1029" s="236" t="s">
        <v>19</v>
      </c>
      <c r="F1029" s="237" t="s">
        <v>4833</v>
      </c>
      <c r="G1029" s="235"/>
      <c r="H1029" s="236" t="s">
        <v>19</v>
      </c>
      <c r="I1029" s="238"/>
      <c r="J1029" s="235"/>
      <c r="K1029" s="235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248</v>
      </c>
      <c r="AU1029" s="243" t="s">
        <v>78</v>
      </c>
      <c r="AV1029" s="13" t="s">
        <v>76</v>
      </c>
      <c r="AW1029" s="13" t="s">
        <v>32</v>
      </c>
      <c r="AX1029" s="13" t="s">
        <v>69</v>
      </c>
      <c r="AY1029" s="243" t="s">
        <v>238</v>
      </c>
    </row>
    <row r="1030" s="14" customFormat="1">
      <c r="A1030" s="14"/>
      <c r="B1030" s="244"/>
      <c r="C1030" s="245"/>
      <c r="D1030" s="227" t="s">
        <v>248</v>
      </c>
      <c r="E1030" s="246" t="s">
        <v>19</v>
      </c>
      <c r="F1030" s="247" t="s">
        <v>4834</v>
      </c>
      <c r="G1030" s="245"/>
      <c r="H1030" s="248">
        <v>0.73599999999999999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248</v>
      </c>
      <c r="AU1030" s="254" t="s">
        <v>78</v>
      </c>
      <c r="AV1030" s="14" t="s">
        <v>78</v>
      </c>
      <c r="AW1030" s="14" t="s">
        <v>32</v>
      </c>
      <c r="AX1030" s="14" t="s">
        <v>69</v>
      </c>
      <c r="AY1030" s="254" t="s">
        <v>238</v>
      </c>
    </row>
    <row r="1031" s="15" customFormat="1">
      <c r="A1031" s="15"/>
      <c r="B1031" s="255"/>
      <c r="C1031" s="256"/>
      <c r="D1031" s="227" t="s">
        <v>248</v>
      </c>
      <c r="E1031" s="257" t="s">
        <v>19</v>
      </c>
      <c r="F1031" s="258" t="s">
        <v>253</v>
      </c>
      <c r="G1031" s="256"/>
      <c r="H1031" s="259">
        <v>1.359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248</v>
      </c>
      <c r="AU1031" s="265" t="s">
        <v>78</v>
      </c>
      <c r="AV1031" s="15" t="s">
        <v>244</v>
      </c>
      <c r="AW1031" s="15" t="s">
        <v>32</v>
      </c>
      <c r="AX1031" s="15" t="s">
        <v>76</v>
      </c>
      <c r="AY1031" s="265" t="s">
        <v>238</v>
      </c>
    </row>
    <row r="1032" s="2" customFormat="1" ht="33" customHeight="1">
      <c r="A1032" s="39"/>
      <c r="B1032" s="40"/>
      <c r="C1032" s="214" t="s">
        <v>1157</v>
      </c>
      <c r="D1032" s="214" t="s">
        <v>240</v>
      </c>
      <c r="E1032" s="215" t="s">
        <v>4846</v>
      </c>
      <c r="F1032" s="216" t="s">
        <v>4847</v>
      </c>
      <c r="G1032" s="217" t="s">
        <v>384</v>
      </c>
      <c r="H1032" s="218">
        <v>11.095000000000001</v>
      </c>
      <c r="I1032" s="219"/>
      <c r="J1032" s="220">
        <f>ROUND(I1032*H1032,2)</f>
        <v>0</v>
      </c>
      <c r="K1032" s="216" t="s">
        <v>243</v>
      </c>
      <c r="L1032" s="45"/>
      <c r="M1032" s="221" t="s">
        <v>19</v>
      </c>
      <c r="N1032" s="222" t="s">
        <v>40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244</v>
      </c>
      <c r="AT1032" s="225" t="s">
        <v>240</v>
      </c>
      <c r="AU1032" s="225" t="s">
        <v>78</v>
      </c>
      <c r="AY1032" s="18" t="s">
        <v>238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76</v>
      </c>
      <c r="BK1032" s="226">
        <f>ROUND(I1032*H1032,2)</f>
        <v>0</v>
      </c>
      <c r="BL1032" s="18" t="s">
        <v>244</v>
      </c>
      <c r="BM1032" s="225" t="s">
        <v>1177</v>
      </c>
    </row>
    <row r="1033" s="2" customFormat="1">
      <c r="A1033" s="39"/>
      <c r="B1033" s="40"/>
      <c r="C1033" s="41"/>
      <c r="D1033" s="227" t="s">
        <v>245</v>
      </c>
      <c r="E1033" s="41"/>
      <c r="F1033" s="228" t="s">
        <v>4847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245</v>
      </c>
      <c r="AU1033" s="18" t="s">
        <v>78</v>
      </c>
    </row>
    <row r="1034" s="2" customFormat="1">
      <c r="A1034" s="39"/>
      <c r="B1034" s="40"/>
      <c r="C1034" s="41"/>
      <c r="D1034" s="232" t="s">
        <v>246</v>
      </c>
      <c r="E1034" s="41"/>
      <c r="F1034" s="233" t="s">
        <v>4848</v>
      </c>
      <c r="G1034" s="41"/>
      <c r="H1034" s="41"/>
      <c r="I1034" s="229"/>
      <c r="J1034" s="41"/>
      <c r="K1034" s="41"/>
      <c r="L1034" s="45"/>
      <c r="M1034" s="230"/>
      <c r="N1034" s="231"/>
      <c r="O1034" s="85"/>
      <c r="P1034" s="85"/>
      <c r="Q1034" s="85"/>
      <c r="R1034" s="85"/>
      <c r="S1034" s="85"/>
      <c r="T1034" s="86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246</v>
      </c>
      <c r="AU1034" s="18" t="s">
        <v>78</v>
      </c>
    </row>
    <row r="1035" s="13" customFormat="1">
      <c r="A1035" s="13"/>
      <c r="B1035" s="234"/>
      <c r="C1035" s="235"/>
      <c r="D1035" s="227" t="s">
        <v>248</v>
      </c>
      <c r="E1035" s="236" t="s">
        <v>19</v>
      </c>
      <c r="F1035" s="237" t="s">
        <v>4815</v>
      </c>
      <c r="G1035" s="235"/>
      <c r="H1035" s="236" t="s">
        <v>19</v>
      </c>
      <c r="I1035" s="238"/>
      <c r="J1035" s="235"/>
      <c r="K1035" s="235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248</v>
      </c>
      <c r="AU1035" s="243" t="s">
        <v>78</v>
      </c>
      <c r="AV1035" s="13" t="s">
        <v>76</v>
      </c>
      <c r="AW1035" s="13" t="s">
        <v>32</v>
      </c>
      <c r="AX1035" s="13" t="s">
        <v>69</v>
      </c>
      <c r="AY1035" s="243" t="s">
        <v>238</v>
      </c>
    </row>
    <row r="1036" s="14" customFormat="1">
      <c r="A1036" s="14"/>
      <c r="B1036" s="244"/>
      <c r="C1036" s="245"/>
      <c r="D1036" s="227" t="s">
        <v>248</v>
      </c>
      <c r="E1036" s="246" t="s">
        <v>19</v>
      </c>
      <c r="F1036" s="247" t="s">
        <v>4816</v>
      </c>
      <c r="G1036" s="245"/>
      <c r="H1036" s="248">
        <v>5.4429999999999996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248</v>
      </c>
      <c r="AU1036" s="254" t="s">
        <v>78</v>
      </c>
      <c r="AV1036" s="14" t="s">
        <v>78</v>
      </c>
      <c r="AW1036" s="14" t="s">
        <v>32</v>
      </c>
      <c r="AX1036" s="14" t="s">
        <v>69</v>
      </c>
      <c r="AY1036" s="254" t="s">
        <v>238</v>
      </c>
    </row>
    <row r="1037" s="13" customFormat="1">
      <c r="A1037" s="13"/>
      <c r="B1037" s="234"/>
      <c r="C1037" s="235"/>
      <c r="D1037" s="227" t="s">
        <v>248</v>
      </c>
      <c r="E1037" s="236" t="s">
        <v>19</v>
      </c>
      <c r="F1037" s="237" t="s">
        <v>4819</v>
      </c>
      <c r="G1037" s="235"/>
      <c r="H1037" s="236" t="s">
        <v>19</v>
      </c>
      <c r="I1037" s="238"/>
      <c r="J1037" s="235"/>
      <c r="K1037" s="235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248</v>
      </c>
      <c r="AU1037" s="243" t="s">
        <v>78</v>
      </c>
      <c r="AV1037" s="13" t="s">
        <v>76</v>
      </c>
      <c r="AW1037" s="13" t="s">
        <v>32</v>
      </c>
      <c r="AX1037" s="13" t="s">
        <v>69</v>
      </c>
      <c r="AY1037" s="243" t="s">
        <v>238</v>
      </c>
    </row>
    <row r="1038" s="14" customFormat="1">
      <c r="A1038" s="14"/>
      <c r="B1038" s="244"/>
      <c r="C1038" s="245"/>
      <c r="D1038" s="227" t="s">
        <v>248</v>
      </c>
      <c r="E1038" s="246" t="s">
        <v>19</v>
      </c>
      <c r="F1038" s="247" t="s">
        <v>4820</v>
      </c>
      <c r="G1038" s="245"/>
      <c r="H1038" s="248">
        <v>2.0760000000000001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248</v>
      </c>
      <c r="AU1038" s="254" t="s">
        <v>78</v>
      </c>
      <c r="AV1038" s="14" t="s">
        <v>78</v>
      </c>
      <c r="AW1038" s="14" t="s">
        <v>32</v>
      </c>
      <c r="AX1038" s="14" t="s">
        <v>69</v>
      </c>
      <c r="AY1038" s="254" t="s">
        <v>238</v>
      </c>
    </row>
    <row r="1039" s="13" customFormat="1">
      <c r="A1039" s="13"/>
      <c r="B1039" s="234"/>
      <c r="C1039" s="235"/>
      <c r="D1039" s="227" t="s">
        <v>248</v>
      </c>
      <c r="E1039" s="236" t="s">
        <v>19</v>
      </c>
      <c r="F1039" s="237" t="s">
        <v>4821</v>
      </c>
      <c r="G1039" s="235"/>
      <c r="H1039" s="236" t="s">
        <v>19</v>
      </c>
      <c r="I1039" s="238"/>
      <c r="J1039" s="235"/>
      <c r="K1039" s="235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248</v>
      </c>
      <c r="AU1039" s="243" t="s">
        <v>78</v>
      </c>
      <c r="AV1039" s="13" t="s">
        <v>76</v>
      </c>
      <c r="AW1039" s="13" t="s">
        <v>32</v>
      </c>
      <c r="AX1039" s="13" t="s">
        <v>69</v>
      </c>
      <c r="AY1039" s="243" t="s">
        <v>238</v>
      </c>
    </row>
    <row r="1040" s="14" customFormat="1">
      <c r="A1040" s="14"/>
      <c r="B1040" s="244"/>
      <c r="C1040" s="245"/>
      <c r="D1040" s="227" t="s">
        <v>248</v>
      </c>
      <c r="E1040" s="246" t="s">
        <v>19</v>
      </c>
      <c r="F1040" s="247" t="s">
        <v>4822</v>
      </c>
      <c r="G1040" s="245"/>
      <c r="H1040" s="248">
        <v>1.016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248</v>
      </c>
      <c r="AU1040" s="254" t="s">
        <v>78</v>
      </c>
      <c r="AV1040" s="14" t="s">
        <v>78</v>
      </c>
      <c r="AW1040" s="14" t="s">
        <v>32</v>
      </c>
      <c r="AX1040" s="14" t="s">
        <v>69</v>
      </c>
      <c r="AY1040" s="254" t="s">
        <v>238</v>
      </c>
    </row>
    <row r="1041" s="13" customFormat="1">
      <c r="A1041" s="13"/>
      <c r="B1041" s="234"/>
      <c r="C1041" s="235"/>
      <c r="D1041" s="227" t="s">
        <v>248</v>
      </c>
      <c r="E1041" s="236" t="s">
        <v>19</v>
      </c>
      <c r="F1041" s="237" t="s">
        <v>4823</v>
      </c>
      <c r="G1041" s="235"/>
      <c r="H1041" s="236" t="s">
        <v>19</v>
      </c>
      <c r="I1041" s="238"/>
      <c r="J1041" s="235"/>
      <c r="K1041" s="235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248</v>
      </c>
      <c r="AU1041" s="243" t="s">
        <v>78</v>
      </c>
      <c r="AV1041" s="13" t="s">
        <v>76</v>
      </c>
      <c r="AW1041" s="13" t="s">
        <v>32</v>
      </c>
      <c r="AX1041" s="13" t="s">
        <v>69</v>
      </c>
      <c r="AY1041" s="243" t="s">
        <v>238</v>
      </c>
    </row>
    <row r="1042" s="14" customFormat="1">
      <c r="A1042" s="14"/>
      <c r="B1042" s="244"/>
      <c r="C1042" s="245"/>
      <c r="D1042" s="227" t="s">
        <v>248</v>
      </c>
      <c r="E1042" s="246" t="s">
        <v>19</v>
      </c>
      <c r="F1042" s="247" t="s">
        <v>4824</v>
      </c>
      <c r="G1042" s="245"/>
      <c r="H1042" s="248">
        <v>2.5600000000000001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248</v>
      </c>
      <c r="AU1042" s="254" t="s">
        <v>78</v>
      </c>
      <c r="AV1042" s="14" t="s">
        <v>78</v>
      </c>
      <c r="AW1042" s="14" t="s">
        <v>32</v>
      </c>
      <c r="AX1042" s="14" t="s">
        <v>69</v>
      </c>
      <c r="AY1042" s="254" t="s">
        <v>238</v>
      </c>
    </row>
    <row r="1043" s="15" customFormat="1">
      <c r="A1043" s="15"/>
      <c r="B1043" s="255"/>
      <c r="C1043" s="256"/>
      <c r="D1043" s="227" t="s">
        <v>248</v>
      </c>
      <c r="E1043" s="257" t="s">
        <v>19</v>
      </c>
      <c r="F1043" s="258" t="s">
        <v>253</v>
      </c>
      <c r="G1043" s="256"/>
      <c r="H1043" s="259">
        <v>11.095000000000001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248</v>
      </c>
      <c r="AU1043" s="265" t="s">
        <v>78</v>
      </c>
      <c r="AV1043" s="15" t="s">
        <v>244</v>
      </c>
      <c r="AW1043" s="15" t="s">
        <v>32</v>
      </c>
      <c r="AX1043" s="15" t="s">
        <v>76</v>
      </c>
      <c r="AY1043" s="265" t="s">
        <v>238</v>
      </c>
    </row>
    <row r="1044" s="2" customFormat="1" ht="37.8" customHeight="1">
      <c r="A1044" s="39"/>
      <c r="B1044" s="40"/>
      <c r="C1044" s="214" t="s">
        <v>792</v>
      </c>
      <c r="D1044" s="214" t="s">
        <v>240</v>
      </c>
      <c r="E1044" s="215" t="s">
        <v>4849</v>
      </c>
      <c r="F1044" s="216" t="s">
        <v>4850</v>
      </c>
      <c r="G1044" s="217" t="s">
        <v>384</v>
      </c>
      <c r="H1044" s="218">
        <v>22.175999999999998</v>
      </c>
      <c r="I1044" s="219"/>
      <c r="J1044" s="220">
        <f>ROUND(I1044*H1044,2)</f>
        <v>0</v>
      </c>
      <c r="K1044" s="216" t="s">
        <v>243</v>
      </c>
      <c r="L1044" s="45"/>
      <c r="M1044" s="221" t="s">
        <v>19</v>
      </c>
      <c r="N1044" s="222" t="s">
        <v>40</v>
      </c>
      <c r="O1044" s="85"/>
      <c r="P1044" s="223">
        <f>O1044*H1044</f>
        <v>0</v>
      </c>
      <c r="Q1044" s="223">
        <v>0</v>
      </c>
      <c r="R1044" s="223">
        <f>Q1044*H1044</f>
        <v>0</v>
      </c>
      <c r="S1044" s="223">
        <v>0</v>
      </c>
      <c r="T1044" s="224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25" t="s">
        <v>244</v>
      </c>
      <c r="AT1044" s="225" t="s">
        <v>240</v>
      </c>
      <c r="AU1044" s="225" t="s">
        <v>78</v>
      </c>
      <c r="AY1044" s="18" t="s">
        <v>238</v>
      </c>
      <c r="BE1044" s="226">
        <f>IF(N1044="základní",J1044,0)</f>
        <v>0</v>
      </c>
      <c r="BF1044" s="226">
        <f>IF(N1044="snížená",J1044,0)</f>
        <v>0</v>
      </c>
      <c r="BG1044" s="226">
        <f>IF(N1044="zákl. přenesená",J1044,0)</f>
        <v>0</v>
      </c>
      <c r="BH1044" s="226">
        <f>IF(N1044="sníž. přenesená",J1044,0)</f>
        <v>0</v>
      </c>
      <c r="BI1044" s="226">
        <f>IF(N1044="nulová",J1044,0)</f>
        <v>0</v>
      </c>
      <c r="BJ1044" s="18" t="s">
        <v>76</v>
      </c>
      <c r="BK1044" s="226">
        <f>ROUND(I1044*H1044,2)</f>
        <v>0</v>
      </c>
      <c r="BL1044" s="18" t="s">
        <v>244</v>
      </c>
      <c r="BM1044" s="225" t="s">
        <v>1183</v>
      </c>
    </row>
    <row r="1045" s="2" customFormat="1">
      <c r="A1045" s="39"/>
      <c r="B1045" s="40"/>
      <c r="C1045" s="41"/>
      <c r="D1045" s="227" t="s">
        <v>245</v>
      </c>
      <c r="E1045" s="41"/>
      <c r="F1045" s="228" t="s">
        <v>4850</v>
      </c>
      <c r="G1045" s="41"/>
      <c r="H1045" s="41"/>
      <c r="I1045" s="229"/>
      <c r="J1045" s="41"/>
      <c r="K1045" s="41"/>
      <c r="L1045" s="45"/>
      <c r="M1045" s="230"/>
      <c r="N1045" s="231"/>
      <c r="O1045" s="85"/>
      <c r="P1045" s="85"/>
      <c r="Q1045" s="85"/>
      <c r="R1045" s="85"/>
      <c r="S1045" s="85"/>
      <c r="T1045" s="86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245</v>
      </c>
      <c r="AU1045" s="18" t="s">
        <v>78</v>
      </c>
    </row>
    <row r="1046" s="2" customFormat="1">
      <c r="A1046" s="39"/>
      <c r="B1046" s="40"/>
      <c r="C1046" s="41"/>
      <c r="D1046" s="232" t="s">
        <v>246</v>
      </c>
      <c r="E1046" s="41"/>
      <c r="F1046" s="233" t="s">
        <v>4851</v>
      </c>
      <c r="G1046" s="41"/>
      <c r="H1046" s="41"/>
      <c r="I1046" s="229"/>
      <c r="J1046" s="41"/>
      <c r="K1046" s="41"/>
      <c r="L1046" s="45"/>
      <c r="M1046" s="230"/>
      <c r="N1046" s="231"/>
      <c r="O1046" s="85"/>
      <c r="P1046" s="85"/>
      <c r="Q1046" s="85"/>
      <c r="R1046" s="85"/>
      <c r="S1046" s="85"/>
      <c r="T1046" s="86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246</v>
      </c>
      <c r="AU1046" s="18" t="s">
        <v>78</v>
      </c>
    </row>
    <row r="1047" s="13" customFormat="1">
      <c r="A1047" s="13"/>
      <c r="B1047" s="234"/>
      <c r="C1047" s="235"/>
      <c r="D1047" s="227" t="s">
        <v>248</v>
      </c>
      <c r="E1047" s="236" t="s">
        <v>19</v>
      </c>
      <c r="F1047" s="237" t="s">
        <v>4817</v>
      </c>
      <c r="G1047" s="235"/>
      <c r="H1047" s="236" t="s">
        <v>19</v>
      </c>
      <c r="I1047" s="238"/>
      <c r="J1047" s="235"/>
      <c r="K1047" s="235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248</v>
      </c>
      <c r="AU1047" s="243" t="s">
        <v>78</v>
      </c>
      <c r="AV1047" s="13" t="s">
        <v>76</v>
      </c>
      <c r="AW1047" s="13" t="s">
        <v>32</v>
      </c>
      <c r="AX1047" s="13" t="s">
        <v>69</v>
      </c>
      <c r="AY1047" s="243" t="s">
        <v>238</v>
      </c>
    </row>
    <row r="1048" s="14" customFormat="1">
      <c r="A1048" s="14"/>
      <c r="B1048" s="244"/>
      <c r="C1048" s="245"/>
      <c r="D1048" s="227" t="s">
        <v>248</v>
      </c>
      <c r="E1048" s="246" t="s">
        <v>19</v>
      </c>
      <c r="F1048" s="247" t="s">
        <v>4818</v>
      </c>
      <c r="G1048" s="245"/>
      <c r="H1048" s="248">
        <v>22.175999999999998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248</v>
      </c>
      <c r="AU1048" s="254" t="s">
        <v>78</v>
      </c>
      <c r="AV1048" s="14" t="s">
        <v>78</v>
      </c>
      <c r="AW1048" s="14" t="s">
        <v>32</v>
      </c>
      <c r="AX1048" s="14" t="s">
        <v>69</v>
      </c>
      <c r="AY1048" s="254" t="s">
        <v>238</v>
      </c>
    </row>
    <row r="1049" s="15" customFormat="1">
      <c r="A1049" s="15"/>
      <c r="B1049" s="255"/>
      <c r="C1049" s="256"/>
      <c r="D1049" s="227" t="s">
        <v>248</v>
      </c>
      <c r="E1049" s="257" t="s">
        <v>19</v>
      </c>
      <c r="F1049" s="258" t="s">
        <v>253</v>
      </c>
      <c r="G1049" s="256"/>
      <c r="H1049" s="259">
        <v>22.175999999999998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5" t="s">
        <v>248</v>
      </c>
      <c r="AU1049" s="265" t="s">
        <v>78</v>
      </c>
      <c r="AV1049" s="15" t="s">
        <v>244</v>
      </c>
      <c r="AW1049" s="15" t="s">
        <v>32</v>
      </c>
      <c r="AX1049" s="15" t="s">
        <v>76</v>
      </c>
      <c r="AY1049" s="265" t="s">
        <v>238</v>
      </c>
    </row>
    <row r="1050" s="2" customFormat="1" ht="33" customHeight="1">
      <c r="A1050" s="39"/>
      <c r="B1050" s="40"/>
      <c r="C1050" s="214" t="s">
        <v>1168</v>
      </c>
      <c r="D1050" s="214" t="s">
        <v>240</v>
      </c>
      <c r="E1050" s="215" t="s">
        <v>4852</v>
      </c>
      <c r="F1050" s="216" t="s">
        <v>4853</v>
      </c>
      <c r="G1050" s="217" t="s">
        <v>384</v>
      </c>
      <c r="H1050" s="218">
        <v>0.47199999999999998</v>
      </c>
      <c r="I1050" s="219"/>
      <c r="J1050" s="220">
        <f>ROUND(I1050*H1050,2)</f>
        <v>0</v>
      </c>
      <c r="K1050" s="216" t="s">
        <v>243</v>
      </c>
      <c r="L1050" s="45"/>
      <c r="M1050" s="221" t="s">
        <v>19</v>
      </c>
      <c r="N1050" s="222" t="s">
        <v>40</v>
      </c>
      <c r="O1050" s="85"/>
      <c r="P1050" s="223">
        <f>O1050*H1050</f>
        <v>0</v>
      </c>
      <c r="Q1050" s="223">
        <v>0</v>
      </c>
      <c r="R1050" s="223">
        <f>Q1050*H1050</f>
        <v>0</v>
      </c>
      <c r="S1050" s="223">
        <v>0</v>
      </c>
      <c r="T1050" s="224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25" t="s">
        <v>244</v>
      </c>
      <c r="AT1050" s="225" t="s">
        <v>240</v>
      </c>
      <c r="AU1050" s="225" t="s">
        <v>78</v>
      </c>
      <c r="AY1050" s="18" t="s">
        <v>238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8" t="s">
        <v>76</v>
      </c>
      <c r="BK1050" s="226">
        <f>ROUND(I1050*H1050,2)</f>
        <v>0</v>
      </c>
      <c r="BL1050" s="18" t="s">
        <v>244</v>
      </c>
      <c r="BM1050" s="225" t="s">
        <v>1187</v>
      </c>
    </row>
    <row r="1051" s="2" customFormat="1">
      <c r="A1051" s="39"/>
      <c r="B1051" s="40"/>
      <c r="C1051" s="41"/>
      <c r="D1051" s="227" t="s">
        <v>245</v>
      </c>
      <c r="E1051" s="41"/>
      <c r="F1051" s="228" t="s">
        <v>4853</v>
      </c>
      <c r="G1051" s="41"/>
      <c r="H1051" s="41"/>
      <c r="I1051" s="229"/>
      <c r="J1051" s="41"/>
      <c r="K1051" s="41"/>
      <c r="L1051" s="45"/>
      <c r="M1051" s="230"/>
      <c r="N1051" s="231"/>
      <c r="O1051" s="85"/>
      <c r="P1051" s="85"/>
      <c r="Q1051" s="85"/>
      <c r="R1051" s="85"/>
      <c r="S1051" s="85"/>
      <c r="T1051" s="86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245</v>
      </c>
      <c r="AU1051" s="18" t="s">
        <v>78</v>
      </c>
    </row>
    <row r="1052" s="2" customFormat="1">
      <c r="A1052" s="39"/>
      <c r="B1052" s="40"/>
      <c r="C1052" s="41"/>
      <c r="D1052" s="232" t="s">
        <v>246</v>
      </c>
      <c r="E1052" s="41"/>
      <c r="F1052" s="233" t="s">
        <v>4854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246</v>
      </c>
      <c r="AU1052" s="18" t="s">
        <v>78</v>
      </c>
    </row>
    <row r="1053" s="13" customFormat="1">
      <c r="A1053" s="13"/>
      <c r="B1053" s="234"/>
      <c r="C1053" s="235"/>
      <c r="D1053" s="227" t="s">
        <v>248</v>
      </c>
      <c r="E1053" s="236" t="s">
        <v>19</v>
      </c>
      <c r="F1053" s="237" t="s">
        <v>4803</v>
      </c>
      <c r="G1053" s="235"/>
      <c r="H1053" s="236" t="s">
        <v>19</v>
      </c>
      <c r="I1053" s="238"/>
      <c r="J1053" s="235"/>
      <c r="K1053" s="235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248</v>
      </c>
      <c r="AU1053" s="243" t="s">
        <v>78</v>
      </c>
      <c r="AV1053" s="13" t="s">
        <v>76</v>
      </c>
      <c r="AW1053" s="13" t="s">
        <v>32</v>
      </c>
      <c r="AX1053" s="13" t="s">
        <v>69</v>
      </c>
      <c r="AY1053" s="243" t="s">
        <v>238</v>
      </c>
    </row>
    <row r="1054" s="14" customFormat="1">
      <c r="A1054" s="14"/>
      <c r="B1054" s="244"/>
      <c r="C1054" s="245"/>
      <c r="D1054" s="227" t="s">
        <v>248</v>
      </c>
      <c r="E1054" s="246" t="s">
        <v>19</v>
      </c>
      <c r="F1054" s="247" t="s">
        <v>4804</v>
      </c>
      <c r="G1054" s="245"/>
      <c r="H1054" s="248">
        <v>0.47199999999999998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248</v>
      </c>
      <c r="AU1054" s="254" t="s">
        <v>78</v>
      </c>
      <c r="AV1054" s="14" t="s">
        <v>78</v>
      </c>
      <c r="AW1054" s="14" t="s">
        <v>32</v>
      </c>
      <c r="AX1054" s="14" t="s">
        <v>69</v>
      </c>
      <c r="AY1054" s="254" t="s">
        <v>238</v>
      </c>
    </row>
    <row r="1055" s="15" customFormat="1">
      <c r="A1055" s="15"/>
      <c r="B1055" s="255"/>
      <c r="C1055" s="256"/>
      <c r="D1055" s="227" t="s">
        <v>248</v>
      </c>
      <c r="E1055" s="257" t="s">
        <v>19</v>
      </c>
      <c r="F1055" s="258" t="s">
        <v>253</v>
      </c>
      <c r="G1055" s="256"/>
      <c r="H1055" s="259">
        <v>0.47199999999999998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5" t="s">
        <v>248</v>
      </c>
      <c r="AU1055" s="265" t="s">
        <v>78</v>
      </c>
      <c r="AV1055" s="15" t="s">
        <v>244</v>
      </c>
      <c r="AW1055" s="15" t="s">
        <v>32</v>
      </c>
      <c r="AX1055" s="15" t="s">
        <v>76</v>
      </c>
      <c r="AY1055" s="265" t="s">
        <v>238</v>
      </c>
    </row>
    <row r="1056" s="2" customFormat="1" ht="24.15" customHeight="1">
      <c r="A1056" s="39"/>
      <c r="B1056" s="40"/>
      <c r="C1056" s="214" t="s">
        <v>796</v>
      </c>
      <c r="D1056" s="214" t="s">
        <v>240</v>
      </c>
      <c r="E1056" s="215" t="s">
        <v>4855</v>
      </c>
      <c r="F1056" s="216" t="s">
        <v>4856</v>
      </c>
      <c r="G1056" s="217" t="s">
        <v>384</v>
      </c>
      <c r="H1056" s="218">
        <v>11.968</v>
      </c>
      <c r="I1056" s="219"/>
      <c r="J1056" s="220">
        <f>ROUND(I1056*H1056,2)</f>
        <v>0</v>
      </c>
      <c r="K1056" s="216" t="s">
        <v>243</v>
      </c>
      <c r="L1056" s="45"/>
      <c r="M1056" s="221" t="s">
        <v>19</v>
      </c>
      <c r="N1056" s="222" t="s">
        <v>40</v>
      </c>
      <c r="O1056" s="85"/>
      <c r="P1056" s="223">
        <f>O1056*H1056</f>
        <v>0</v>
      </c>
      <c r="Q1056" s="223">
        <v>0</v>
      </c>
      <c r="R1056" s="223">
        <f>Q1056*H1056</f>
        <v>0</v>
      </c>
      <c r="S1056" s="223">
        <v>0</v>
      </c>
      <c r="T1056" s="224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25" t="s">
        <v>244</v>
      </c>
      <c r="AT1056" s="225" t="s">
        <v>240</v>
      </c>
      <c r="AU1056" s="225" t="s">
        <v>78</v>
      </c>
      <c r="AY1056" s="18" t="s">
        <v>238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8" t="s">
        <v>76</v>
      </c>
      <c r="BK1056" s="226">
        <f>ROUND(I1056*H1056,2)</f>
        <v>0</v>
      </c>
      <c r="BL1056" s="18" t="s">
        <v>244</v>
      </c>
      <c r="BM1056" s="225" t="s">
        <v>1193</v>
      </c>
    </row>
    <row r="1057" s="2" customFormat="1">
      <c r="A1057" s="39"/>
      <c r="B1057" s="40"/>
      <c r="C1057" s="41"/>
      <c r="D1057" s="227" t="s">
        <v>245</v>
      </c>
      <c r="E1057" s="41"/>
      <c r="F1057" s="228" t="s">
        <v>4856</v>
      </c>
      <c r="G1057" s="41"/>
      <c r="H1057" s="41"/>
      <c r="I1057" s="229"/>
      <c r="J1057" s="41"/>
      <c r="K1057" s="41"/>
      <c r="L1057" s="45"/>
      <c r="M1057" s="230"/>
      <c r="N1057" s="231"/>
      <c r="O1057" s="85"/>
      <c r="P1057" s="85"/>
      <c r="Q1057" s="85"/>
      <c r="R1057" s="85"/>
      <c r="S1057" s="85"/>
      <c r="T1057" s="86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245</v>
      </c>
      <c r="AU1057" s="18" t="s">
        <v>78</v>
      </c>
    </row>
    <row r="1058" s="2" customFormat="1">
      <c r="A1058" s="39"/>
      <c r="B1058" s="40"/>
      <c r="C1058" s="41"/>
      <c r="D1058" s="232" t="s">
        <v>246</v>
      </c>
      <c r="E1058" s="41"/>
      <c r="F1058" s="233" t="s">
        <v>4857</v>
      </c>
      <c r="G1058" s="41"/>
      <c r="H1058" s="41"/>
      <c r="I1058" s="229"/>
      <c r="J1058" s="41"/>
      <c r="K1058" s="41"/>
      <c r="L1058" s="45"/>
      <c r="M1058" s="230"/>
      <c r="N1058" s="231"/>
      <c r="O1058" s="85"/>
      <c r="P1058" s="85"/>
      <c r="Q1058" s="85"/>
      <c r="R1058" s="85"/>
      <c r="S1058" s="85"/>
      <c r="T1058" s="86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246</v>
      </c>
      <c r="AU1058" s="18" t="s">
        <v>78</v>
      </c>
    </row>
    <row r="1059" s="13" customFormat="1">
      <c r="A1059" s="13"/>
      <c r="B1059" s="234"/>
      <c r="C1059" s="235"/>
      <c r="D1059" s="227" t="s">
        <v>248</v>
      </c>
      <c r="E1059" s="236" t="s">
        <v>19</v>
      </c>
      <c r="F1059" s="237" t="s">
        <v>4801</v>
      </c>
      <c r="G1059" s="235"/>
      <c r="H1059" s="236" t="s">
        <v>19</v>
      </c>
      <c r="I1059" s="238"/>
      <c r="J1059" s="235"/>
      <c r="K1059" s="235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248</v>
      </c>
      <c r="AU1059" s="243" t="s">
        <v>78</v>
      </c>
      <c r="AV1059" s="13" t="s">
        <v>76</v>
      </c>
      <c r="AW1059" s="13" t="s">
        <v>32</v>
      </c>
      <c r="AX1059" s="13" t="s">
        <v>69</v>
      </c>
      <c r="AY1059" s="243" t="s">
        <v>238</v>
      </c>
    </row>
    <row r="1060" s="14" customFormat="1">
      <c r="A1060" s="14"/>
      <c r="B1060" s="244"/>
      <c r="C1060" s="245"/>
      <c r="D1060" s="227" t="s">
        <v>248</v>
      </c>
      <c r="E1060" s="246" t="s">
        <v>19</v>
      </c>
      <c r="F1060" s="247" t="s">
        <v>4802</v>
      </c>
      <c r="G1060" s="245"/>
      <c r="H1060" s="248">
        <v>9.1129999999999995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248</v>
      </c>
      <c r="AU1060" s="254" t="s">
        <v>78</v>
      </c>
      <c r="AV1060" s="14" t="s">
        <v>78</v>
      </c>
      <c r="AW1060" s="14" t="s">
        <v>32</v>
      </c>
      <c r="AX1060" s="14" t="s">
        <v>69</v>
      </c>
      <c r="AY1060" s="254" t="s">
        <v>238</v>
      </c>
    </row>
    <row r="1061" s="13" customFormat="1">
      <c r="A1061" s="13"/>
      <c r="B1061" s="234"/>
      <c r="C1061" s="235"/>
      <c r="D1061" s="227" t="s">
        <v>248</v>
      </c>
      <c r="E1061" s="236" t="s">
        <v>19</v>
      </c>
      <c r="F1061" s="237" t="s">
        <v>4805</v>
      </c>
      <c r="G1061" s="235"/>
      <c r="H1061" s="236" t="s">
        <v>19</v>
      </c>
      <c r="I1061" s="238"/>
      <c r="J1061" s="235"/>
      <c r="K1061" s="235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248</v>
      </c>
      <c r="AU1061" s="243" t="s">
        <v>78</v>
      </c>
      <c r="AV1061" s="13" t="s">
        <v>76</v>
      </c>
      <c r="AW1061" s="13" t="s">
        <v>32</v>
      </c>
      <c r="AX1061" s="13" t="s">
        <v>69</v>
      </c>
      <c r="AY1061" s="243" t="s">
        <v>238</v>
      </c>
    </row>
    <row r="1062" s="14" customFormat="1">
      <c r="A1062" s="14"/>
      <c r="B1062" s="244"/>
      <c r="C1062" s="245"/>
      <c r="D1062" s="227" t="s">
        <v>248</v>
      </c>
      <c r="E1062" s="246" t="s">
        <v>19</v>
      </c>
      <c r="F1062" s="247" t="s">
        <v>4806</v>
      </c>
      <c r="G1062" s="245"/>
      <c r="H1062" s="248">
        <v>2.855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248</v>
      </c>
      <c r="AU1062" s="254" t="s">
        <v>78</v>
      </c>
      <c r="AV1062" s="14" t="s">
        <v>78</v>
      </c>
      <c r="AW1062" s="14" t="s">
        <v>32</v>
      </c>
      <c r="AX1062" s="14" t="s">
        <v>69</v>
      </c>
      <c r="AY1062" s="254" t="s">
        <v>238</v>
      </c>
    </row>
    <row r="1063" s="15" customFormat="1">
      <c r="A1063" s="15"/>
      <c r="B1063" s="255"/>
      <c r="C1063" s="256"/>
      <c r="D1063" s="227" t="s">
        <v>248</v>
      </c>
      <c r="E1063" s="257" t="s">
        <v>19</v>
      </c>
      <c r="F1063" s="258" t="s">
        <v>253</v>
      </c>
      <c r="G1063" s="256"/>
      <c r="H1063" s="259">
        <v>11.968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248</v>
      </c>
      <c r="AU1063" s="265" t="s">
        <v>78</v>
      </c>
      <c r="AV1063" s="15" t="s">
        <v>244</v>
      </c>
      <c r="AW1063" s="15" t="s">
        <v>32</v>
      </c>
      <c r="AX1063" s="15" t="s">
        <v>76</v>
      </c>
      <c r="AY1063" s="265" t="s">
        <v>238</v>
      </c>
    </row>
    <row r="1064" s="2" customFormat="1" ht="24.15" customHeight="1">
      <c r="A1064" s="39"/>
      <c r="B1064" s="40"/>
      <c r="C1064" s="214" t="s">
        <v>1180</v>
      </c>
      <c r="D1064" s="214" t="s">
        <v>240</v>
      </c>
      <c r="E1064" s="215" t="s">
        <v>4858</v>
      </c>
      <c r="F1064" s="216" t="s">
        <v>4859</v>
      </c>
      <c r="G1064" s="217" t="s">
        <v>384</v>
      </c>
      <c r="H1064" s="218">
        <v>-0.73599999999999999</v>
      </c>
      <c r="I1064" s="219"/>
      <c r="J1064" s="220">
        <f>ROUND(I1064*H1064,2)</f>
        <v>0</v>
      </c>
      <c r="K1064" s="216" t="s">
        <v>581</v>
      </c>
      <c r="L1064" s="45"/>
      <c r="M1064" s="221" t="s">
        <v>19</v>
      </c>
      <c r="N1064" s="222" t="s">
        <v>40</v>
      </c>
      <c r="O1064" s="85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5" t="s">
        <v>244</v>
      </c>
      <c r="AT1064" s="225" t="s">
        <v>240</v>
      </c>
      <c r="AU1064" s="225" t="s">
        <v>78</v>
      </c>
      <c r="AY1064" s="18" t="s">
        <v>238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8" t="s">
        <v>76</v>
      </c>
      <c r="BK1064" s="226">
        <f>ROUND(I1064*H1064,2)</f>
        <v>0</v>
      </c>
      <c r="BL1064" s="18" t="s">
        <v>244</v>
      </c>
      <c r="BM1064" s="225" t="s">
        <v>1210</v>
      </c>
    </row>
    <row r="1065" s="2" customFormat="1">
      <c r="A1065" s="39"/>
      <c r="B1065" s="40"/>
      <c r="C1065" s="41"/>
      <c r="D1065" s="227" t="s">
        <v>245</v>
      </c>
      <c r="E1065" s="41"/>
      <c r="F1065" s="228" t="s">
        <v>4859</v>
      </c>
      <c r="G1065" s="41"/>
      <c r="H1065" s="41"/>
      <c r="I1065" s="229"/>
      <c r="J1065" s="41"/>
      <c r="K1065" s="41"/>
      <c r="L1065" s="45"/>
      <c r="M1065" s="230"/>
      <c r="N1065" s="231"/>
      <c r="O1065" s="85"/>
      <c r="P1065" s="85"/>
      <c r="Q1065" s="85"/>
      <c r="R1065" s="85"/>
      <c r="S1065" s="85"/>
      <c r="T1065" s="86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245</v>
      </c>
      <c r="AU1065" s="18" t="s">
        <v>78</v>
      </c>
    </row>
    <row r="1066" s="13" customFormat="1">
      <c r="A1066" s="13"/>
      <c r="B1066" s="234"/>
      <c r="C1066" s="235"/>
      <c r="D1066" s="227" t="s">
        <v>248</v>
      </c>
      <c r="E1066" s="236" t="s">
        <v>19</v>
      </c>
      <c r="F1066" s="237" t="s">
        <v>4833</v>
      </c>
      <c r="G1066" s="235"/>
      <c r="H1066" s="236" t="s">
        <v>19</v>
      </c>
      <c r="I1066" s="238"/>
      <c r="J1066" s="235"/>
      <c r="K1066" s="235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248</v>
      </c>
      <c r="AU1066" s="243" t="s">
        <v>78</v>
      </c>
      <c r="AV1066" s="13" t="s">
        <v>76</v>
      </c>
      <c r="AW1066" s="13" t="s">
        <v>32</v>
      </c>
      <c r="AX1066" s="13" t="s">
        <v>69</v>
      </c>
      <c r="AY1066" s="243" t="s">
        <v>238</v>
      </c>
    </row>
    <row r="1067" s="14" customFormat="1">
      <c r="A1067" s="14"/>
      <c r="B1067" s="244"/>
      <c r="C1067" s="245"/>
      <c r="D1067" s="227" t="s">
        <v>248</v>
      </c>
      <c r="E1067" s="246" t="s">
        <v>19</v>
      </c>
      <c r="F1067" s="247" t="s">
        <v>4860</v>
      </c>
      <c r="G1067" s="245"/>
      <c r="H1067" s="248">
        <v>-0.73599999999999999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248</v>
      </c>
      <c r="AU1067" s="254" t="s">
        <v>78</v>
      </c>
      <c r="AV1067" s="14" t="s">
        <v>78</v>
      </c>
      <c r="AW1067" s="14" t="s">
        <v>32</v>
      </c>
      <c r="AX1067" s="14" t="s">
        <v>69</v>
      </c>
      <c r="AY1067" s="254" t="s">
        <v>238</v>
      </c>
    </row>
    <row r="1068" s="15" customFormat="1">
      <c r="A1068" s="15"/>
      <c r="B1068" s="255"/>
      <c r="C1068" s="256"/>
      <c r="D1068" s="227" t="s">
        <v>248</v>
      </c>
      <c r="E1068" s="257" t="s">
        <v>19</v>
      </c>
      <c r="F1068" s="258" t="s">
        <v>253</v>
      </c>
      <c r="G1068" s="256"/>
      <c r="H1068" s="259">
        <v>-0.73599999999999999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248</v>
      </c>
      <c r="AU1068" s="265" t="s">
        <v>78</v>
      </c>
      <c r="AV1068" s="15" t="s">
        <v>244</v>
      </c>
      <c r="AW1068" s="15" t="s">
        <v>32</v>
      </c>
      <c r="AX1068" s="15" t="s">
        <v>76</v>
      </c>
      <c r="AY1068" s="265" t="s">
        <v>238</v>
      </c>
    </row>
    <row r="1069" s="12" customFormat="1" ht="22.8" customHeight="1">
      <c r="A1069" s="12"/>
      <c r="B1069" s="198"/>
      <c r="C1069" s="199"/>
      <c r="D1069" s="200" t="s">
        <v>68</v>
      </c>
      <c r="E1069" s="212" t="s">
        <v>1621</v>
      </c>
      <c r="F1069" s="212" t="s">
        <v>1622</v>
      </c>
      <c r="G1069" s="199"/>
      <c r="H1069" s="199"/>
      <c r="I1069" s="202"/>
      <c r="J1069" s="213">
        <f>BK1069</f>
        <v>0</v>
      </c>
      <c r="K1069" s="199"/>
      <c r="L1069" s="204"/>
      <c r="M1069" s="205"/>
      <c r="N1069" s="206"/>
      <c r="O1069" s="206"/>
      <c r="P1069" s="207">
        <f>SUM(P1070:P1072)</f>
        <v>0</v>
      </c>
      <c r="Q1069" s="206"/>
      <c r="R1069" s="207">
        <f>SUM(R1070:R1072)</f>
        <v>0</v>
      </c>
      <c r="S1069" s="206"/>
      <c r="T1069" s="208">
        <f>SUM(T1070:T1072)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09" t="s">
        <v>76</v>
      </c>
      <c r="AT1069" s="210" t="s">
        <v>68</v>
      </c>
      <c r="AU1069" s="210" t="s">
        <v>76</v>
      </c>
      <c r="AY1069" s="209" t="s">
        <v>238</v>
      </c>
      <c r="BK1069" s="211">
        <f>SUM(BK1070:BK1072)</f>
        <v>0</v>
      </c>
    </row>
    <row r="1070" s="2" customFormat="1" ht="24.15" customHeight="1">
      <c r="A1070" s="39"/>
      <c r="B1070" s="40"/>
      <c r="C1070" s="214" t="s">
        <v>801</v>
      </c>
      <c r="D1070" s="214" t="s">
        <v>240</v>
      </c>
      <c r="E1070" s="215" t="s">
        <v>4861</v>
      </c>
      <c r="F1070" s="216" t="s">
        <v>4862</v>
      </c>
      <c r="G1070" s="217" t="s">
        <v>384</v>
      </c>
      <c r="H1070" s="218">
        <v>387.54300000000001</v>
      </c>
      <c r="I1070" s="219"/>
      <c r="J1070" s="220">
        <f>ROUND(I1070*H1070,2)</f>
        <v>0</v>
      </c>
      <c r="K1070" s="216" t="s">
        <v>243</v>
      </c>
      <c r="L1070" s="45"/>
      <c r="M1070" s="221" t="s">
        <v>19</v>
      </c>
      <c r="N1070" s="222" t="s">
        <v>40</v>
      </c>
      <c r="O1070" s="85"/>
      <c r="P1070" s="223">
        <f>O1070*H1070</f>
        <v>0</v>
      </c>
      <c r="Q1070" s="223">
        <v>0</v>
      </c>
      <c r="R1070" s="223">
        <f>Q1070*H1070</f>
        <v>0</v>
      </c>
      <c r="S1070" s="223">
        <v>0</v>
      </c>
      <c r="T1070" s="224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5" t="s">
        <v>244</v>
      </c>
      <c r="AT1070" s="225" t="s">
        <v>240</v>
      </c>
      <c r="AU1070" s="225" t="s">
        <v>78</v>
      </c>
      <c r="AY1070" s="18" t="s">
        <v>238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8" t="s">
        <v>76</v>
      </c>
      <c r="BK1070" s="226">
        <f>ROUND(I1070*H1070,2)</f>
        <v>0</v>
      </c>
      <c r="BL1070" s="18" t="s">
        <v>244</v>
      </c>
      <c r="BM1070" s="225" t="s">
        <v>1221</v>
      </c>
    </row>
    <row r="1071" s="2" customFormat="1">
      <c r="A1071" s="39"/>
      <c r="B1071" s="40"/>
      <c r="C1071" s="41"/>
      <c r="D1071" s="227" t="s">
        <v>245</v>
      </c>
      <c r="E1071" s="41"/>
      <c r="F1071" s="228" t="s">
        <v>4862</v>
      </c>
      <c r="G1071" s="41"/>
      <c r="H1071" s="41"/>
      <c r="I1071" s="229"/>
      <c r="J1071" s="41"/>
      <c r="K1071" s="41"/>
      <c r="L1071" s="45"/>
      <c r="M1071" s="230"/>
      <c r="N1071" s="231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245</v>
      </c>
      <c r="AU1071" s="18" t="s">
        <v>78</v>
      </c>
    </row>
    <row r="1072" s="2" customFormat="1">
      <c r="A1072" s="39"/>
      <c r="B1072" s="40"/>
      <c r="C1072" s="41"/>
      <c r="D1072" s="232" t="s">
        <v>246</v>
      </c>
      <c r="E1072" s="41"/>
      <c r="F1072" s="233" t="s">
        <v>4863</v>
      </c>
      <c r="G1072" s="41"/>
      <c r="H1072" s="41"/>
      <c r="I1072" s="229"/>
      <c r="J1072" s="41"/>
      <c r="K1072" s="41"/>
      <c r="L1072" s="45"/>
      <c r="M1072" s="230"/>
      <c r="N1072" s="231"/>
      <c r="O1072" s="85"/>
      <c r="P1072" s="85"/>
      <c r="Q1072" s="85"/>
      <c r="R1072" s="85"/>
      <c r="S1072" s="85"/>
      <c r="T1072" s="86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246</v>
      </c>
      <c r="AU1072" s="18" t="s">
        <v>78</v>
      </c>
    </row>
    <row r="1073" s="12" customFormat="1" ht="25.92" customHeight="1">
      <c r="A1073" s="12"/>
      <c r="B1073" s="198"/>
      <c r="C1073" s="199"/>
      <c r="D1073" s="200" t="s">
        <v>68</v>
      </c>
      <c r="E1073" s="201" t="s">
        <v>1627</v>
      </c>
      <c r="F1073" s="201" t="s">
        <v>1628</v>
      </c>
      <c r="G1073" s="199"/>
      <c r="H1073" s="199"/>
      <c r="I1073" s="202"/>
      <c r="J1073" s="203">
        <f>BK1073</f>
        <v>0</v>
      </c>
      <c r="K1073" s="199"/>
      <c r="L1073" s="204"/>
      <c r="M1073" s="205"/>
      <c r="N1073" s="206"/>
      <c r="O1073" s="206"/>
      <c r="P1073" s="207">
        <f>P1074+P1096+P1100+P1167+P1211+P1286</f>
        <v>0</v>
      </c>
      <c r="Q1073" s="206"/>
      <c r="R1073" s="207">
        <f>R1074+R1096+R1100+R1167+R1211+R1286</f>
        <v>0.85645448029999993</v>
      </c>
      <c r="S1073" s="206"/>
      <c r="T1073" s="208">
        <f>T1074+T1096+T1100+T1167+T1211+T1286</f>
        <v>0.17582399999999998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209" t="s">
        <v>78</v>
      </c>
      <c r="AT1073" s="210" t="s">
        <v>68</v>
      </c>
      <c r="AU1073" s="210" t="s">
        <v>69</v>
      </c>
      <c r="AY1073" s="209" t="s">
        <v>238</v>
      </c>
      <c r="BK1073" s="211">
        <f>BK1074+BK1096+BK1100+BK1167+BK1211+BK1286</f>
        <v>0</v>
      </c>
    </row>
    <row r="1074" s="12" customFormat="1" ht="22.8" customHeight="1">
      <c r="A1074" s="12"/>
      <c r="B1074" s="198"/>
      <c r="C1074" s="199"/>
      <c r="D1074" s="200" t="s">
        <v>68</v>
      </c>
      <c r="E1074" s="212" t="s">
        <v>1629</v>
      </c>
      <c r="F1074" s="212" t="s">
        <v>1630</v>
      </c>
      <c r="G1074" s="199"/>
      <c r="H1074" s="199"/>
      <c r="I1074" s="202"/>
      <c r="J1074" s="213">
        <f>BK1074</f>
        <v>0</v>
      </c>
      <c r="K1074" s="199"/>
      <c r="L1074" s="204"/>
      <c r="M1074" s="205"/>
      <c r="N1074" s="206"/>
      <c r="O1074" s="206"/>
      <c r="P1074" s="207">
        <f>SUM(P1075:P1095)</f>
        <v>0</v>
      </c>
      <c r="Q1074" s="206"/>
      <c r="R1074" s="207">
        <f>SUM(R1075:R1095)</f>
        <v>0.034291660000000002</v>
      </c>
      <c r="S1074" s="206"/>
      <c r="T1074" s="208">
        <f>SUM(T1075:T1095)</f>
        <v>0</v>
      </c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R1074" s="209" t="s">
        <v>78</v>
      </c>
      <c r="AT1074" s="210" t="s">
        <v>68</v>
      </c>
      <c r="AU1074" s="210" t="s">
        <v>76</v>
      </c>
      <c r="AY1074" s="209" t="s">
        <v>238</v>
      </c>
      <c r="BK1074" s="211">
        <f>SUM(BK1075:BK1095)</f>
        <v>0</v>
      </c>
    </row>
    <row r="1075" s="2" customFormat="1" ht="33" customHeight="1">
      <c r="A1075" s="39"/>
      <c r="B1075" s="40"/>
      <c r="C1075" s="214" t="s">
        <v>1190</v>
      </c>
      <c r="D1075" s="214" t="s">
        <v>240</v>
      </c>
      <c r="E1075" s="215" t="s">
        <v>4864</v>
      </c>
      <c r="F1075" s="216" t="s">
        <v>4865</v>
      </c>
      <c r="G1075" s="217" t="s">
        <v>112</v>
      </c>
      <c r="H1075" s="218">
        <v>39.049999999999997</v>
      </c>
      <c r="I1075" s="219"/>
      <c r="J1075" s="220">
        <f>ROUND(I1075*H1075,2)</f>
        <v>0</v>
      </c>
      <c r="K1075" s="216" t="s">
        <v>243</v>
      </c>
      <c r="L1075" s="45"/>
      <c r="M1075" s="221" t="s">
        <v>19</v>
      </c>
      <c r="N1075" s="222" t="s">
        <v>40</v>
      </c>
      <c r="O1075" s="85"/>
      <c r="P1075" s="223">
        <f>O1075*H1075</f>
        <v>0</v>
      </c>
      <c r="Q1075" s="223">
        <v>0.00075000000000000002</v>
      </c>
      <c r="R1075" s="223">
        <f>Q1075*H1075</f>
        <v>0.029287499999999998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295</v>
      </c>
      <c r="AT1075" s="225" t="s">
        <v>240</v>
      </c>
      <c r="AU1075" s="225" t="s">
        <v>78</v>
      </c>
      <c r="AY1075" s="18" t="s">
        <v>238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76</v>
      </c>
      <c r="BK1075" s="226">
        <f>ROUND(I1075*H1075,2)</f>
        <v>0</v>
      </c>
      <c r="BL1075" s="18" t="s">
        <v>295</v>
      </c>
      <c r="BM1075" s="225" t="s">
        <v>1232</v>
      </c>
    </row>
    <row r="1076" s="2" customFormat="1">
      <c r="A1076" s="39"/>
      <c r="B1076" s="40"/>
      <c r="C1076" s="41"/>
      <c r="D1076" s="227" t="s">
        <v>245</v>
      </c>
      <c r="E1076" s="41"/>
      <c r="F1076" s="228" t="s">
        <v>4865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245</v>
      </c>
      <c r="AU1076" s="18" t="s">
        <v>78</v>
      </c>
    </row>
    <row r="1077" s="2" customFormat="1">
      <c r="A1077" s="39"/>
      <c r="B1077" s="40"/>
      <c r="C1077" s="41"/>
      <c r="D1077" s="232" t="s">
        <v>246</v>
      </c>
      <c r="E1077" s="41"/>
      <c r="F1077" s="233" t="s">
        <v>4866</v>
      </c>
      <c r="G1077" s="41"/>
      <c r="H1077" s="41"/>
      <c r="I1077" s="229"/>
      <c r="J1077" s="41"/>
      <c r="K1077" s="41"/>
      <c r="L1077" s="45"/>
      <c r="M1077" s="230"/>
      <c r="N1077" s="231"/>
      <c r="O1077" s="85"/>
      <c r="P1077" s="85"/>
      <c r="Q1077" s="85"/>
      <c r="R1077" s="85"/>
      <c r="S1077" s="85"/>
      <c r="T1077" s="86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246</v>
      </c>
      <c r="AU1077" s="18" t="s">
        <v>78</v>
      </c>
    </row>
    <row r="1078" s="13" customFormat="1">
      <c r="A1078" s="13"/>
      <c r="B1078" s="234"/>
      <c r="C1078" s="235"/>
      <c r="D1078" s="227" t="s">
        <v>248</v>
      </c>
      <c r="E1078" s="236" t="s">
        <v>19</v>
      </c>
      <c r="F1078" s="237" t="s">
        <v>4334</v>
      </c>
      <c r="G1078" s="235"/>
      <c r="H1078" s="236" t="s">
        <v>19</v>
      </c>
      <c r="I1078" s="238"/>
      <c r="J1078" s="235"/>
      <c r="K1078" s="235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248</v>
      </c>
      <c r="AU1078" s="243" t="s">
        <v>78</v>
      </c>
      <c r="AV1078" s="13" t="s">
        <v>76</v>
      </c>
      <c r="AW1078" s="13" t="s">
        <v>32</v>
      </c>
      <c r="AX1078" s="13" t="s">
        <v>69</v>
      </c>
      <c r="AY1078" s="243" t="s">
        <v>238</v>
      </c>
    </row>
    <row r="1079" s="13" customFormat="1">
      <c r="A1079" s="13"/>
      <c r="B1079" s="234"/>
      <c r="C1079" s="235"/>
      <c r="D1079" s="227" t="s">
        <v>248</v>
      </c>
      <c r="E1079" s="236" t="s">
        <v>19</v>
      </c>
      <c r="F1079" s="237" t="s">
        <v>4867</v>
      </c>
      <c r="G1079" s="235"/>
      <c r="H1079" s="236" t="s">
        <v>19</v>
      </c>
      <c r="I1079" s="238"/>
      <c r="J1079" s="235"/>
      <c r="K1079" s="235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248</v>
      </c>
      <c r="AU1079" s="243" t="s">
        <v>78</v>
      </c>
      <c r="AV1079" s="13" t="s">
        <v>76</v>
      </c>
      <c r="AW1079" s="13" t="s">
        <v>32</v>
      </c>
      <c r="AX1079" s="13" t="s">
        <v>69</v>
      </c>
      <c r="AY1079" s="243" t="s">
        <v>238</v>
      </c>
    </row>
    <row r="1080" s="14" customFormat="1">
      <c r="A1080" s="14"/>
      <c r="B1080" s="244"/>
      <c r="C1080" s="245"/>
      <c r="D1080" s="227" t="s">
        <v>248</v>
      </c>
      <c r="E1080" s="246" t="s">
        <v>19</v>
      </c>
      <c r="F1080" s="247" t="s">
        <v>4561</v>
      </c>
      <c r="G1080" s="245"/>
      <c r="H1080" s="248">
        <v>0.81850000000000001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248</v>
      </c>
      <c r="AU1080" s="254" t="s">
        <v>78</v>
      </c>
      <c r="AV1080" s="14" t="s">
        <v>78</v>
      </c>
      <c r="AW1080" s="14" t="s">
        <v>32</v>
      </c>
      <c r="AX1080" s="14" t="s">
        <v>69</v>
      </c>
      <c r="AY1080" s="254" t="s">
        <v>238</v>
      </c>
    </row>
    <row r="1081" s="14" customFormat="1">
      <c r="A1081" s="14"/>
      <c r="B1081" s="244"/>
      <c r="C1081" s="245"/>
      <c r="D1081" s="227" t="s">
        <v>248</v>
      </c>
      <c r="E1081" s="246" t="s">
        <v>19</v>
      </c>
      <c r="F1081" s="247" t="s">
        <v>4562</v>
      </c>
      <c r="G1081" s="245"/>
      <c r="H1081" s="248">
        <v>1.5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248</v>
      </c>
      <c r="AU1081" s="254" t="s">
        <v>78</v>
      </c>
      <c r="AV1081" s="14" t="s">
        <v>78</v>
      </c>
      <c r="AW1081" s="14" t="s">
        <v>32</v>
      </c>
      <c r="AX1081" s="14" t="s">
        <v>69</v>
      </c>
      <c r="AY1081" s="254" t="s">
        <v>238</v>
      </c>
    </row>
    <row r="1082" s="14" customFormat="1">
      <c r="A1082" s="14"/>
      <c r="B1082" s="244"/>
      <c r="C1082" s="245"/>
      <c r="D1082" s="227" t="s">
        <v>248</v>
      </c>
      <c r="E1082" s="246" t="s">
        <v>19</v>
      </c>
      <c r="F1082" s="247" t="s">
        <v>4563</v>
      </c>
      <c r="G1082" s="245"/>
      <c r="H1082" s="248">
        <v>3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248</v>
      </c>
      <c r="AU1082" s="254" t="s">
        <v>78</v>
      </c>
      <c r="AV1082" s="14" t="s">
        <v>78</v>
      </c>
      <c r="AW1082" s="14" t="s">
        <v>32</v>
      </c>
      <c r="AX1082" s="14" t="s">
        <v>69</v>
      </c>
      <c r="AY1082" s="254" t="s">
        <v>238</v>
      </c>
    </row>
    <row r="1083" s="14" customFormat="1">
      <c r="A1083" s="14"/>
      <c r="B1083" s="244"/>
      <c r="C1083" s="245"/>
      <c r="D1083" s="227" t="s">
        <v>248</v>
      </c>
      <c r="E1083" s="246" t="s">
        <v>19</v>
      </c>
      <c r="F1083" s="247" t="s">
        <v>4564</v>
      </c>
      <c r="G1083" s="245"/>
      <c r="H1083" s="248">
        <v>16.13625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248</v>
      </c>
      <c r="AU1083" s="254" t="s">
        <v>78</v>
      </c>
      <c r="AV1083" s="14" t="s">
        <v>78</v>
      </c>
      <c r="AW1083" s="14" t="s">
        <v>32</v>
      </c>
      <c r="AX1083" s="14" t="s">
        <v>69</v>
      </c>
      <c r="AY1083" s="254" t="s">
        <v>238</v>
      </c>
    </row>
    <row r="1084" s="14" customFormat="1">
      <c r="A1084" s="14"/>
      <c r="B1084" s="244"/>
      <c r="C1084" s="245"/>
      <c r="D1084" s="227" t="s">
        <v>248</v>
      </c>
      <c r="E1084" s="246" t="s">
        <v>19</v>
      </c>
      <c r="F1084" s="247" t="s">
        <v>4565</v>
      </c>
      <c r="G1084" s="245"/>
      <c r="H1084" s="248">
        <v>17.594999999999999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248</v>
      </c>
      <c r="AU1084" s="254" t="s">
        <v>78</v>
      </c>
      <c r="AV1084" s="14" t="s">
        <v>78</v>
      </c>
      <c r="AW1084" s="14" t="s">
        <v>32</v>
      </c>
      <c r="AX1084" s="14" t="s">
        <v>69</v>
      </c>
      <c r="AY1084" s="254" t="s">
        <v>238</v>
      </c>
    </row>
    <row r="1085" s="15" customFormat="1">
      <c r="A1085" s="15"/>
      <c r="B1085" s="255"/>
      <c r="C1085" s="256"/>
      <c r="D1085" s="227" t="s">
        <v>248</v>
      </c>
      <c r="E1085" s="257" t="s">
        <v>19</v>
      </c>
      <c r="F1085" s="258" t="s">
        <v>253</v>
      </c>
      <c r="G1085" s="256"/>
      <c r="H1085" s="259">
        <v>39.049750000000003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248</v>
      </c>
      <c r="AU1085" s="265" t="s">
        <v>78</v>
      </c>
      <c r="AV1085" s="15" t="s">
        <v>244</v>
      </c>
      <c r="AW1085" s="15" t="s">
        <v>32</v>
      </c>
      <c r="AX1085" s="15" t="s">
        <v>76</v>
      </c>
      <c r="AY1085" s="265" t="s">
        <v>238</v>
      </c>
    </row>
    <row r="1086" s="2" customFormat="1" ht="24.15" customHeight="1">
      <c r="A1086" s="39"/>
      <c r="B1086" s="40"/>
      <c r="C1086" s="214" t="s">
        <v>811</v>
      </c>
      <c r="D1086" s="214" t="s">
        <v>240</v>
      </c>
      <c r="E1086" s="215" t="s">
        <v>1691</v>
      </c>
      <c r="F1086" s="216" t="s">
        <v>1692</v>
      </c>
      <c r="G1086" s="217" t="s">
        <v>107</v>
      </c>
      <c r="H1086" s="218">
        <v>31.276</v>
      </c>
      <c r="I1086" s="219"/>
      <c r="J1086" s="220">
        <f>ROUND(I1086*H1086,2)</f>
        <v>0</v>
      </c>
      <c r="K1086" s="216" t="s">
        <v>243</v>
      </c>
      <c r="L1086" s="45"/>
      <c r="M1086" s="221" t="s">
        <v>19</v>
      </c>
      <c r="N1086" s="222" t="s">
        <v>40</v>
      </c>
      <c r="O1086" s="85"/>
      <c r="P1086" s="223">
        <f>O1086*H1086</f>
        <v>0</v>
      </c>
      <c r="Q1086" s="223">
        <v>0.00016000000000000001</v>
      </c>
      <c r="R1086" s="223">
        <f>Q1086*H1086</f>
        <v>0.0050041600000000006</v>
      </c>
      <c r="S1086" s="223">
        <v>0</v>
      </c>
      <c r="T1086" s="224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25" t="s">
        <v>295</v>
      </c>
      <c r="AT1086" s="225" t="s">
        <v>240</v>
      </c>
      <c r="AU1086" s="225" t="s">
        <v>78</v>
      </c>
      <c r="AY1086" s="18" t="s">
        <v>238</v>
      </c>
      <c r="BE1086" s="226">
        <f>IF(N1086="základní",J1086,0)</f>
        <v>0</v>
      </c>
      <c r="BF1086" s="226">
        <f>IF(N1086="snížená",J1086,0)</f>
        <v>0</v>
      </c>
      <c r="BG1086" s="226">
        <f>IF(N1086="zákl. přenesená",J1086,0)</f>
        <v>0</v>
      </c>
      <c r="BH1086" s="226">
        <f>IF(N1086="sníž. přenesená",J1086,0)</f>
        <v>0</v>
      </c>
      <c r="BI1086" s="226">
        <f>IF(N1086="nulová",J1086,0)</f>
        <v>0</v>
      </c>
      <c r="BJ1086" s="18" t="s">
        <v>76</v>
      </c>
      <c r="BK1086" s="226">
        <f>ROUND(I1086*H1086,2)</f>
        <v>0</v>
      </c>
      <c r="BL1086" s="18" t="s">
        <v>295</v>
      </c>
      <c r="BM1086" s="225" t="s">
        <v>1238</v>
      </c>
    </row>
    <row r="1087" s="2" customFormat="1">
      <c r="A1087" s="39"/>
      <c r="B1087" s="40"/>
      <c r="C1087" s="41"/>
      <c r="D1087" s="227" t="s">
        <v>245</v>
      </c>
      <c r="E1087" s="41"/>
      <c r="F1087" s="228" t="s">
        <v>1692</v>
      </c>
      <c r="G1087" s="41"/>
      <c r="H1087" s="41"/>
      <c r="I1087" s="229"/>
      <c r="J1087" s="41"/>
      <c r="K1087" s="41"/>
      <c r="L1087" s="45"/>
      <c r="M1087" s="230"/>
      <c r="N1087" s="231"/>
      <c r="O1087" s="85"/>
      <c r="P1087" s="85"/>
      <c r="Q1087" s="85"/>
      <c r="R1087" s="85"/>
      <c r="S1087" s="85"/>
      <c r="T1087" s="86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245</v>
      </c>
      <c r="AU1087" s="18" t="s">
        <v>78</v>
      </c>
    </row>
    <row r="1088" s="2" customFormat="1">
      <c r="A1088" s="39"/>
      <c r="B1088" s="40"/>
      <c r="C1088" s="41"/>
      <c r="D1088" s="232" t="s">
        <v>246</v>
      </c>
      <c r="E1088" s="41"/>
      <c r="F1088" s="233" t="s">
        <v>1694</v>
      </c>
      <c r="G1088" s="41"/>
      <c r="H1088" s="41"/>
      <c r="I1088" s="229"/>
      <c r="J1088" s="41"/>
      <c r="K1088" s="41"/>
      <c r="L1088" s="45"/>
      <c r="M1088" s="230"/>
      <c r="N1088" s="231"/>
      <c r="O1088" s="85"/>
      <c r="P1088" s="85"/>
      <c r="Q1088" s="85"/>
      <c r="R1088" s="85"/>
      <c r="S1088" s="85"/>
      <c r="T1088" s="86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18" t="s">
        <v>246</v>
      </c>
      <c r="AU1088" s="18" t="s">
        <v>78</v>
      </c>
    </row>
    <row r="1089" s="13" customFormat="1">
      <c r="A1089" s="13"/>
      <c r="B1089" s="234"/>
      <c r="C1089" s="235"/>
      <c r="D1089" s="227" t="s">
        <v>248</v>
      </c>
      <c r="E1089" s="236" t="s">
        <v>19</v>
      </c>
      <c r="F1089" s="237" t="s">
        <v>4334</v>
      </c>
      <c r="G1089" s="235"/>
      <c r="H1089" s="236" t="s">
        <v>19</v>
      </c>
      <c r="I1089" s="238"/>
      <c r="J1089" s="235"/>
      <c r="K1089" s="235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248</v>
      </c>
      <c r="AU1089" s="243" t="s">
        <v>78</v>
      </c>
      <c r="AV1089" s="13" t="s">
        <v>76</v>
      </c>
      <c r="AW1089" s="13" t="s">
        <v>32</v>
      </c>
      <c r="AX1089" s="13" t="s">
        <v>69</v>
      </c>
      <c r="AY1089" s="243" t="s">
        <v>238</v>
      </c>
    </row>
    <row r="1090" s="13" customFormat="1">
      <c r="A1090" s="13"/>
      <c r="B1090" s="234"/>
      <c r="C1090" s="235"/>
      <c r="D1090" s="227" t="s">
        <v>248</v>
      </c>
      <c r="E1090" s="236" t="s">
        <v>19</v>
      </c>
      <c r="F1090" s="237" t="s">
        <v>4867</v>
      </c>
      <c r="G1090" s="235"/>
      <c r="H1090" s="236" t="s">
        <v>19</v>
      </c>
      <c r="I1090" s="238"/>
      <c r="J1090" s="235"/>
      <c r="K1090" s="235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248</v>
      </c>
      <c r="AU1090" s="243" t="s">
        <v>78</v>
      </c>
      <c r="AV1090" s="13" t="s">
        <v>76</v>
      </c>
      <c r="AW1090" s="13" t="s">
        <v>32</v>
      </c>
      <c r="AX1090" s="13" t="s">
        <v>69</v>
      </c>
      <c r="AY1090" s="243" t="s">
        <v>238</v>
      </c>
    </row>
    <row r="1091" s="14" customFormat="1">
      <c r="A1091" s="14"/>
      <c r="B1091" s="244"/>
      <c r="C1091" s="245"/>
      <c r="D1091" s="227" t="s">
        <v>248</v>
      </c>
      <c r="E1091" s="246" t="s">
        <v>19</v>
      </c>
      <c r="F1091" s="247" t="s">
        <v>4868</v>
      </c>
      <c r="G1091" s="245"/>
      <c r="H1091" s="248">
        <v>31.276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248</v>
      </c>
      <c r="AU1091" s="254" t="s">
        <v>78</v>
      </c>
      <c r="AV1091" s="14" t="s">
        <v>78</v>
      </c>
      <c r="AW1091" s="14" t="s">
        <v>32</v>
      </c>
      <c r="AX1091" s="14" t="s">
        <v>69</v>
      </c>
      <c r="AY1091" s="254" t="s">
        <v>238</v>
      </c>
    </row>
    <row r="1092" s="15" customFormat="1">
      <c r="A1092" s="15"/>
      <c r="B1092" s="255"/>
      <c r="C1092" s="256"/>
      <c r="D1092" s="227" t="s">
        <v>248</v>
      </c>
      <c r="E1092" s="257" t="s">
        <v>19</v>
      </c>
      <c r="F1092" s="258" t="s">
        <v>253</v>
      </c>
      <c r="G1092" s="256"/>
      <c r="H1092" s="259">
        <v>31.276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5" t="s">
        <v>248</v>
      </c>
      <c r="AU1092" s="265" t="s">
        <v>78</v>
      </c>
      <c r="AV1092" s="15" t="s">
        <v>244</v>
      </c>
      <c r="AW1092" s="15" t="s">
        <v>32</v>
      </c>
      <c r="AX1092" s="15" t="s">
        <v>76</v>
      </c>
      <c r="AY1092" s="265" t="s">
        <v>238</v>
      </c>
    </row>
    <row r="1093" s="2" customFormat="1" ht="24.15" customHeight="1">
      <c r="A1093" s="39"/>
      <c r="B1093" s="40"/>
      <c r="C1093" s="214" t="s">
        <v>1207</v>
      </c>
      <c r="D1093" s="214" t="s">
        <v>240</v>
      </c>
      <c r="E1093" s="215" t="s">
        <v>4869</v>
      </c>
      <c r="F1093" s="216" t="s">
        <v>4870</v>
      </c>
      <c r="G1093" s="217" t="s">
        <v>384</v>
      </c>
      <c r="H1093" s="218">
        <v>0.034000000000000002</v>
      </c>
      <c r="I1093" s="219"/>
      <c r="J1093" s="220">
        <f>ROUND(I1093*H1093,2)</f>
        <v>0</v>
      </c>
      <c r="K1093" s="216" t="s">
        <v>243</v>
      </c>
      <c r="L1093" s="45"/>
      <c r="M1093" s="221" t="s">
        <v>19</v>
      </c>
      <c r="N1093" s="222" t="s">
        <v>40</v>
      </c>
      <c r="O1093" s="85"/>
      <c r="P1093" s="223">
        <f>O1093*H1093</f>
        <v>0</v>
      </c>
      <c r="Q1093" s="223">
        <v>0</v>
      </c>
      <c r="R1093" s="223">
        <f>Q1093*H1093</f>
        <v>0</v>
      </c>
      <c r="S1093" s="223">
        <v>0</v>
      </c>
      <c r="T1093" s="224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25" t="s">
        <v>295</v>
      </c>
      <c r="AT1093" s="225" t="s">
        <v>240</v>
      </c>
      <c r="AU1093" s="225" t="s">
        <v>78</v>
      </c>
      <c r="AY1093" s="18" t="s">
        <v>238</v>
      </c>
      <c r="BE1093" s="226">
        <f>IF(N1093="základní",J1093,0)</f>
        <v>0</v>
      </c>
      <c r="BF1093" s="226">
        <f>IF(N1093="snížená",J1093,0)</f>
        <v>0</v>
      </c>
      <c r="BG1093" s="226">
        <f>IF(N1093="zákl. přenesená",J1093,0)</f>
        <v>0</v>
      </c>
      <c r="BH1093" s="226">
        <f>IF(N1093="sníž. přenesená",J1093,0)</f>
        <v>0</v>
      </c>
      <c r="BI1093" s="226">
        <f>IF(N1093="nulová",J1093,0)</f>
        <v>0</v>
      </c>
      <c r="BJ1093" s="18" t="s">
        <v>76</v>
      </c>
      <c r="BK1093" s="226">
        <f>ROUND(I1093*H1093,2)</f>
        <v>0</v>
      </c>
      <c r="BL1093" s="18" t="s">
        <v>295</v>
      </c>
      <c r="BM1093" s="225" t="s">
        <v>1261</v>
      </c>
    </row>
    <row r="1094" s="2" customFormat="1">
      <c r="A1094" s="39"/>
      <c r="B1094" s="40"/>
      <c r="C1094" s="41"/>
      <c r="D1094" s="227" t="s">
        <v>245</v>
      </c>
      <c r="E1094" s="41"/>
      <c r="F1094" s="228" t="s">
        <v>4870</v>
      </c>
      <c r="G1094" s="41"/>
      <c r="H1094" s="41"/>
      <c r="I1094" s="229"/>
      <c r="J1094" s="41"/>
      <c r="K1094" s="41"/>
      <c r="L1094" s="45"/>
      <c r="M1094" s="230"/>
      <c r="N1094" s="231"/>
      <c r="O1094" s="85"/>
      <c r="P1094" s="85"/>
      <c r="Q1094" s="85"/>
      <c r="R1094" s="85"/>
      <c r="S1094" s="85"/>
      <c r="T1094" s="86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245</v>
      </c>
      <c r="AU1094" s="18" t="s">
        <v>78</v>
      </c>
    </row>
    <row r="1095" s="2" customFormat="1">
      <c r="A1095" s="39"/>
      <c r="B1095" s="40"/>
      <c r="C1095" s="41"/>
      <c r="D1095" s="232" t="s">
        <v>246</v>
      </c>
      <c r="E1095" s="41"/>
      <c r="F1095" s="233" t="s">
        <v>4871</v>
      </c>
      <c r="G1095" s="41"/>
      <c r="H1095" s="41"/>
      <c r="I1095" s="229"/>
      <c r="J1095" s="41"/>
      <c r="K1095" s="41"/>
      <c r="L1095" s="45"/>
      <c r="M1095" s="230"/>
      <c r="N1095" s="231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246</v>
      </c>
      <c r="AU1095" s="18" t="s">
        <v>78</v>
      </c>
    </row>
    <row r="1096" s="12" customFormat="1" ht="22.8" customHeight="1">
      <c r="A1096" s="12"/>
      <c r="B1096" s="198"/>
      <c r="C1096" s="199"/>
      <c r="D1096" s="200" t="s">
        <v>68</v>
      </c>
      <c r="E1096" s="212" t="s">
        <v>4872</v>
      </c>
      <c r="F1096" s="212" t="s">
        <v>4873</v>
      </c>
      <c r="G1096" s="199"/>
      <c r="H1096" s="199"/>
      <c r="I1096" s="202"/>
      <c r="J1096" s="213">
        <f>BK1096</f>
        <v>0</v>
      </c>
      <c r="K1096" s="199"/>
      <c r="L1096" s="204"/>
      <c r="M1096" s="205"/>
      <c r="N1096" s="206"/>
      <c r="O1096" s="206"/>
      <c r="P1096" s="207">
        <f>SUM(P1097:P1099)</f>
        <v>0</v>
      </c>
      <c r="Q1096" s="206"/>
      <c r="R1096" s="207">
        <f>SUM(R1097:R1099)</f>
        <v>0</v>
      </c>
      <c r="S1096" s="206"/>
      <c r="T1096" s="208">
        <f>SUM(T1097:T1099)</f>
        <v>0</v>
      </c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R1096" s="209" t="s">
        <v>78</v>
      </c>
      <c r="AT1096" s="210" t="s">
        <v>68</v>
      </c>
      <c r="AU1096" s="210" t="s">
        <v>76</v>
      </c>
      <c r="AY1096" s="209" t="s">
        <v>238</v>
      </c>
      <c r="BK1096" s="211">
        <f>SUM(BK1097:BK1099)</f>
        <v>0</v>
      </c>
    </row>
    <row r="1097" s="2" customFormat="1" ht="16.5" customHeight="1">
      <c r="A1097" s="39"/>
      <c r="B1097" s="40"/>
      <c r="C1097" s="214" t="s">
        <v>816</v>
      </c>
      <c r="D1097" s="214" t="s">
        <v>240</v>
      </c>
      <c r="E1097" s="215" t="s">
        <v>4874</v>
      </c>
      <c r="F1097" s="216" t="s">
        <v>4875</v>
      </c>
      <c r="G1097" s="217" t="s">
        <v>2561</v>
      </c>
      <c r="H1097" s="218">
        <v>1</v>
      </c>
      <c r="I1097" s="219"/>
      <c r="J1097" s="220">
        <f>ROUND(I1097*H1097,2)</f>
        <v>0</v>
      </c>
      <c r="K1097" s="216" t="s">
        <v>243</v>
      </c>
      <c r="L1097" s="45"/>
      <c r="M1097" s="221" t="s">
        <v>19</v>
      </c>
      <c r="N1097" s="222" t="s">
        <v>40</v>
      </c>
      <c r="O1097" s="85"/>
      <c r="P1097" s="223">
        <f>O1097*H1097</f>
        <v>0</v>
      </c>
      <c r="Q1097" s="223">
        <v>0</v>
      </c>
      <c r="R1097" s="223">
        <f>Q1097*H1097</f>
        <v>0</v>
      </c>
      <c r="S1097" s="223">
        <v>0</v>
      </c>
      <c r="T1097" s="224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25" t="s">
        <v>295</v>
      </c>
      <c r="AT1097" s="225" t="s">
        <v>240</v>
      </c>
      <c r="AU1097" s="225" t="s">
        <v>78</v>
      </c>
      <c r="AY1097" s="18" t="s">
        <v>238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8" t="s">
        <v>76</v>
      </c>
      <c r="BK1097" s="226">
        <f>ROUND(I1097*H1097,2)</f>
        <v>0</v>
      </c>
      <c r="BL1097" s="18" t="s">
        <v>295</v>
      </c>
      <c r="BM1097" s="225" t="s">
        <v>4876</v>
      </c>
    </row>
    <row r="1098" s="2" customFormat="1">
      <c r="A1098" s="39"/>
      <c r="B1098" s="40"/>
      <c r="C1098" s="41"/>
      <c r="D1098" s="227" t="s">
        <v>245</v>
      </c>
      <c r="E1098" s="41"/>
      <c r="F1098" s="228" t="s">
        <v>4875</v>
      </c>
      <c r="G1098" s="41"/>
      <c r="H1098" s="41"/>
      <c r="I1098" s="229"/>
      <c r="J1098" s="41"/>
      <c r="K1098" s="41"/>
      <c r="L1098" s="45"/>
      <c r="M1098" s="230"/>
      <c r="N1098" s="231"/>
      <c r="O1098" s="85"/>
      <c r="P1098" s="85"/>
      <c r="Q1098" s="85"/>
      <c r="R1098" s="85"/>
      <c r="S1098" s="85"/>
      <c r="T1098" s="86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245</v>
      </c>
      <c r="AU1098" s="18" t="s">
        <v>78</v>
      </c>
    </row>
    <row r="1099" s="2" customFormat="1">
      <c r="A1099" s="39"/>
      <c r="B1099" s="40"/>
      <c r="C1099" s="41"/>
      <c r="D1099" s="232" t="s">
        <v>246</v>
      </c>
      <c r="E1099" s="41"/>
      <c r="F1099" s="233" t="s">
        <v>4877</v>
      </c>
      <c r="G1099" s="41"/>
      <c r="H1099" s="41"/>
      <c r="I1099" s="229"/>
      <c r="J1099" s="41"/>
      <c r="K1099" s="41"/>
      <c r="L1099" s="45"/>
      <c r="M1099" s="230"/>
      <c r="N1099" s="231"/>
      <c r="O1099" s="85"/>
      <c r="P1099" s="85"/>
      <c r="Q1099" s="85"/>
      <c r="R1099" s="85"/>
      <c r="S1099" s="85"/>
      <c r="T1099" s="86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246</v>
      </c>
      <c r="AU1099" s="18" t="s">
        <v>78</v>
      </c>
    </row>
    <row r="1100" s="12" customFormat="1" ht="22.8" customHeight="1">
      <c r="A1100" s="12"/>
      <c r="B1100" s="198"/>
      <c r="C1100" s="199"/>
      <c r="D1100" s="200" t="s">
        <v>68</v>
      </c>
      <c r="E1100" s="212" t="s">
        <v>2577</v>
      </c>
      <c r="F1100" s="212" t="s">
        <v>2578</v>
      </c>
      <c r="G1100" s="199"/>
      <c r="H1100" s="199"/>
      <c r="I1100" s="202"/>
      <c r="J1100" s="213">
        <f>BK1100</f>
        <v>0</v>
      </c>
      <c r="K1100" s="199"/>
      <c r="L1100" s="204"/>
      <c r="M1100" s="205"/>
      <c r="N1100" s="206"/>
      <c r="O1100" s="206"/>
      <c r="P1100" s="207">
        <f>SUM(P1101:P1166)</f>
        <v>0</v>
      </c>
      <c r="Q1100" s="206"/>
      <c r="R1100" s="207">
        <f>SUM(R1101:R1166)</f>
        <v>0.018303613750000003</v>
      </c>
      <c r="S1100" s="206"/>
      <c r="T1100" s="208">
        <f>SUM(T1101:T1166)</f>
        <v>0</v>
      </c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R1100" s="209" t="s">
        <v>78</v>
      </c>
      <c r="AT1100" s="210" t="s">
        <v>68</v>
      </c>
      <c r="AU1100" s="210" t="s">
        <v>76</v>
      </c>
      <c r="AY1100" s="209" t="s">
        <v>238</v>
      </c>
      <c r="BK1100" s="211">
        <f>SUM(BK1101:BK1166)</f>
        <v>0</v>
      </c>
    </row>
    <row r="1101" s="2" customFormat="1" ht="21.75" customHeight="1">
      <c r="A1101" s="39"/>
      <c r="B1101" s="40"/>
      <c r="C1101" s="214" t="s">
        <v>1229</v>
      </c>
      <c r="D1101" s="214" t="s">
        <v>240</v>
      </c>
      <c r="E1101" s="215" t="s">
        <v>4878</v>
      </c>
      <c r="F1101" s="216" t="s">
        <v>4879</v>
      </c>
      <c r="G1101" s="217" t="s">
        <v>107</v>
      </c>
      <c r="H1101" s="218">
        <v>13.08</v>
      </c>
      <c r="I1101" s="219"/>
      <c r="J1101" s="220">
        <f>ROUND(I1101*H1101,2)</f>
        <v>0</v>
      </c>
      <c r="K1101" s="216" t="s">
        <v>243</v>
      </c>
      <c r="L1101" s="45"/>
      <c r="M1101" s="221" t="s">
        <v>19</v>
      </c>
      <c r="N1101" s="222" t="s">
        <v>40</v>
      </c>
      <c r="O1101" s="85"/>
      <c r="P1101" s="223">
        <f>O1101*H1101</f>
        <v>0</v>
      </c>
      <c r="Q1101" s="223">
        <v>5.6400000000000002E-05</v>
      </c>
      <c r="R1101" s="223">
        <f>Q1101*H1101</f>
        <v>0.00073771200000000007</v>
      </c>
      <c r="S1101" s="223">
        <v>0</v>
      </c>
      <c r="T1101" s="224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25" t="s">
        <v>295</v>
      </c>
      <c r="AT1101" s="225" t="s">
        <v>240</v>
      </c>
      <c r="AU1101" s="225" t="s">
        <v>78</v>
      </c>
      <c r="AY1101" s="18" t="s">
        <v>238</v>
      </c>
      <c r="BE1101" s="226">
        <f>IF(N1101="základní",J1101,0)</f>
        <v>0</v>
      </c>
      <c r="BF1101" s="226">
        <f>IF(N1101="snížená",J1101,0)</f>
        <v>0</v>
      </c>
      <c r="BG1101" s="226">
        <f>IF(N1101="zákl. přenesená",J1101,0)</f>
        <v>0</v>
      </c>
      <c r="BH1101" s="226">
        <f>IF(N1101="sníž. přenesená",J1101,0)</f>
        <v>0</v>
      </c>
      <c r="BI1101" s="226">
        <f>IF(N1101="nulová",J1101,0)</f>
        <v>0</v>
      </c>
      <c r="BJ1101" s="18" t="s">
        <v>76</v>
      </c>
      <c r="BK1101" s="226">
        <f>ROUND(I1101*H1101,2)</f>
        <v>0</v>
      </c>
      <c r="BL1101" s="18" t="s">
        <v>295</v>
      </c>
      <c r="BM1101" s="225" t="s">
        <v>1266</v>
      </c>
    </row>
    <row r="1102" s="2" customFormat="1">
      <c r="A1102" s="39"/>
      <c r="B1102" s="40"/>
      <c r="C1102" s="41"/>
      <c r="D1102" s="227" t="s">
        <v>245</v>
      </c>
      <c r="E1102" s="41"/>
      <c r="F1102" s="228" t="s">
        <v>4879</v>
      </c>
      <c r="G1102" s="41"/>
      <c r="H1102" s="41"/>
      <c r="I1102" s="229"/>
      <c r="J1102" s="41"/>
      <c r="K1102" s="41"/>
      <c r="L1102" s="45"/>
      <c r="M1102" s="230"/>
      <c r="N1102" s="231"/>
      <c r="O1102" s="85"/>
      <c r="P1102" s="85"/>
      <c r="Q1102" s="85"/>
      <c r="R1102" s="85"/>
      <c r="S1102" s="85"/>
      <c r="T1102" s="86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245</v>
      </c>
      <c r="AU1102" s="18" t="s">
        <v>78</v>
      </c>
    </row>
    <row r="1103" s="2" customFormat="1">
      <c r="A1103" s="39"/>
      <c r="B1103" s="40"/>
      <c r="C1103" s="41"/>
      <c r="D1103" s="232" t="s">
        <v>246</v>
      </c>
      <c r="E1103" s="41"/>
      <c r="F1103" s="233" t="s">
        <v>4880</v>
      </c>
      <c r="G1103" s="41"/>
      <c r="H1103" s="41"/>
      <c r="I1103" s="229"/>
      <c r="J1103" s="41"/>
      <c r="K1103" s="41"/>
      <c r="L1103" s="45"/>
      <c r="M1103" s="230"/>
      <c r="N1103" s="231"/>
      <c r="O1103" s="85"/>
      <c r="P1103" s="85"/>
      <c r="Q1103" s="85"/>
      <c r="R1103" s="85"/>
      <c r="S1103" s="85"/>
      <c r="T1103" s="86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246</v>
      </c>
      <c r="AU1103" s="18" t="s">
        <v>78</v>
      </c>
    </row>
    <row r="1104" s="13" customFormat="1">
      <c r="A1104" s="13"/>
      <c r="B1104" s="234"/>
      <c r="C1104" s="235"/>
      <c r="D1104" s="227" t="s">
        <v>248</v>
      </c>
      <c r="E1104" s="236" t="s">
        <v>19</v>
      </c>
      <c r="F1104" s="237" t="s">
        <v>4334</v>
      </c>
      <c r="G1104" s="235"/>
      <c r="H1104" s="236" t="s">
        <v>19</v>
      </c>
      <c r="I1104" s="238"/>
      <c r="J1104" s="235"/>
      <c r="K1104" s="235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248</v>
      </c>
      <c r="AU1104" s="243" t="s">
        <v>78</v>
      </c>
      <c r="AV1104" s="13" t="s">
        <v>76</v>
      </c>
      <c r="AW1104" s="13" t="s">
        <v>32</v>
      </c>
      <c r="AX1104" s="13" t="s">
        <v>69</v>
      </c>
      <c r="AY1104" s="243" t="s">
        <v>238</v>
      </c>
    </row>
    <row r="1105" s="13" customFormat="1">
      <c r="A1105" s="13"/>
      <c r="B1105" s="234"/>
      <c r="C1105" s="235"/>
      <c r="D1105" s="227" t="s">
        <v>248</v>
      </c>
      <c r="E1105" s="236" t="s">
        <v>19</v>
      </c>
      <c r="F1105" s="237" t="s">
        <v>4881</v>
      </c>
      <c r="G1105" s="235"/>
      <c r="H1105" s="236" t="s">
        <v>19</v>
      </c>
      <c r="I1105" s="238"/>
      <c r="J1105" s="235"/>
      <c r="K1105" s="235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248</v>
      </c>
      <c r="AU1105" s="243" t="s">
        <v>78</v>
      </c>
      <c r="AV1105" s="13" t="s">
        <v>76</v>
      </c>
      <c r="AW1105" s="13" t="s">
        <v>32</v>
      </c>
      <c r="AX1105" s="13" t="s">
        <v>69</v>
      </c>
      <c r="AY1105" s="243" t="s">
        <v>238</v>
      </c>
    </row>
    <row r="1106" s="14" customFormat="1">
      <c r="A1106" s="14"/>
      <c r="B1106" s="244"/>
      <c r="C1106" s="245"/>
      <c r="D1106" s="227" t="s">
        <v>248</v>
      </c>
      <c r="E1106" s="246" t="s">
        <v>19</v>
      </c>
      <c r="F1106" s="247" t="s">
        <v>4882</v>
      </c>
      <c r="G1106" s="245"/>
      <c r="H1106" s="248">
        <v>13.08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248</v>
      </c>
      <c r="AU1106" s="254" t="s">
        <v>78</v>
      </c>
      <c r="AV1106" s="14" t="s">
        <v>78</v>
      </c>
      <c r="AW1106" s="14" t="s">
        <v>32</v>
      </c>
      <c r="AX1106" s="14" t="s">
        <v>69</v>
      </c>
      <c r="AY1106" s="254" t="s">
        <v>238</v>
      </c>
    </row>
    <row r="1107" s="15" customFormat="1">
      <c r="A1107" s="15"/>
      <c r="B1107" s="255"/>
      <c r="C1107" s="256"/>
      <c r="D1107" s="227" t="s">
        <v>248</v>
      </c>
      <c r="E1107" s="257" t="s">
        <v>19</v>
      </c>
      <c r="F1107" s="258" t="s">
        <v>253</v>
      </c>
      <c r="G1107" s="256"/>
      <c r="H1107" s="259">
        <v>13.08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248</v>
      </c>
      <c r="AU1107" s="265" t="s">
        <v>78</v>
      </c>
      <c r="AV1107" s="15" t="s">
        <v>244</v>
      </c>
      <c r="AW1107" s="15" t="s">
        <v>32</v>
      </c>
      <c r="AX1107" s="15" t="s">
        <v>76</v>
      </c>
      <c r="AY1107" s="265" t="s">
        <v>238</v>
      </c>
    </row>
    <row r="1108" s="2" customFormat="1" ht="16.5" customHeight="1">
      <c r="A1108" s="39"/>
      <c r="B1108" s="40"/>
      <c r="C1108" s="277" t="s">
        <v>822</v>
      </c>
      <c r="D1108" s="277" t="s">
        <v>425</v>
      </c>
      <c r="E1108" s="278" t="s">
        <v>4883</v>
      </c>
      <c r="F1108" s="279" t="s">
        <v>4884</v>
      </c>
      <c r="G1108" s="280" t="s">
        <v>107</v>
      </c>
      <c r="H1108" s="281">
        <v>14.388</v>
      </c>
      <c r="I1108" s="282"/>
      <c r="J1108" s="283">
        <f>ROUND(I1108*H1108,2)</f>
        <v>0</v>
      </c>
      <c r="K1108" s="279" t="s">
        <v>581</v>
      </c>
      <c r="L1108" s="284"/>
      <c r="M1108" s="285" t="s">
        <v>19</v>
      </c>
      <c r="N1108" s="286" t="s">
        <v>40</v>
      </c>
      <c r="O1108" s="85"/>
      <c r="P1108" s="223">
        <f>O1108*H1108</f>
        <v>0</v>
      </c>
      <c r="Q1108" s="223">
        <v>0</v>
      </c>
      <c r="R1108" s="223">
        <f>Q1108*H1108</f>
        <v>0</v>
      </c>
      <c r="S1108" s="223">
        <v>0</v>
      </c>
      <c r="T1108" s="224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25" t="s">
        <v>371</v>
      </c>
      <c r="AT1108" s="225" t="s">
        <v>425</v>
      </c>
      <c r="AU1108" s="225" t="s">
        <v>78</v>
      </c>
      <c r="AY1108" s="18" t="s">
        <v>238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8" t="s">
        <v>76</v>
      </c>
      <c r="BK1108" s="226">
        <f>ROUND(I1108*H1108,2)</f>
        <v>0</v>
      </c>
      <c r="BL1108" s="18" t="s">
        <v>295</v>
      </c>
      <c r="BM1108" s="225" t="s">
        <v>1279</v>
      </c>
    </row>
    <row r="1109" s="2" customFormat="1">
      <c r="A1109" s="39"/>
      <c r="B1109" s="40"/>
      <c r="C1109" s="41"/>
      <c r="D1109" s="227" t="s">
        <v>245</v>
      </c>
      <c r="E1109" s="41"/>
      <c r="F1109" s="228" t="s">
        <v>4884</v>
      </c>
      <c r="G1109" s="41"/>
      <c r="H1109" s="41"/>
      <c r="I1109" s="229"/>
      <c r="J1109" s="41"/>
      <c r="K1109" s="41"/>
      <c r="L1109" s="45"/>
      <c r="M1109" s="230"/>
      <c r="N1109" s="231"/>
      <c r="O1109" s="85"/>
      <c r="P1109" s="85"/>
      <c r="Q1109" s="85"/>
      <c r="R1109" s="85"/>
      <c r="S1109" s="85"/>
      <c r="T1109" s="86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245</v>
      </c>
      <c r="AU1109" s="18" t="s">
        <v>78</v>
      </c>
    </row>
    <row r="1110" s="14" customFormat="1">
      <c r="A1110" s="14"/>
      <c r="B1110" s="244"/>
      <c r="C1110" s="245"/>
      <c r="D1110" s="227" t="s">
        <v>248</v>
      </c>
      <c r="E1110" s="246" t="s">
        <v>19</v>
      </c>
      <c r="F1110" s="247" t="s">
        <v>4885</v>
      </c>
      <c r="G1110" s="245"/>
      <c r="H1110" s="248">
        <v>14.388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248</v>
      </c>
      <c r="AU1110" s="254" t="s">
        <v>78</v>
      </c>
      <c r="AV1110" s="14" t="s">
        <v>78</v>
      </c>
      <c r="AW1110" s="14" t="s">
        <v>32</v>
      </c>
      <c r="AX1110" s="14" t="s">
        <v>69</v>
      </c>
      <c r="AY1110" s="254" t="s">
        <v>238</v>
      </c>
    </row>
    <row r="1111" s="15" customFormat="1">
      <c r="A1111" s="15"/>
      <c r="B1111" s="255"/>
      <c r="C1111" s="256"/>
      <c r="D1111" s="227" t="s">
        <v>248</v>
      </c>
      <c r="E1111" s="257" t="s">
        <v>19</v>
      </c>
      <c r="F1111" s="258" t="s">
        <v>253</v>
      </c>
      <c r="G1111" s="256"/>
      <c r="H1111" s="259">
        <v>14.388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248</v>
      </c>
      <c r="AU1111" s="265" t="s">
        <v>78</v>
      </c>
      <c r="AV1111" s="15" t="s">
        <v>244</v>
      </c>
      <c r="AW1111" s="15" t="s">
        <v>32</v>
      </c>
      <c r="AX1111" s="15" t="s">
        <v>76</v>
      </c>
      <c r="AY1111" s="265" t="s">
        <v>238</v>
      </c>
    </row>
    <row r="1112" s="2" customFormat="1" ht="24.15" customHeight="1">
      <c r="A1112" s="39"/>
      <c r="B1112" s="40"/>
      <c r="C1112" s="214" t="s">
        <v>1244</v>
      </c>
      <c r="D1112" s="214" t="s">
        <v>240</v>
      </c>
      <c r="E1112" s="215" t="s">
        <v>4886</v>
      </c>
      <c r="F1112" s="216" t="s">
        <v>4887</v>
      </c>
      <c r="G1112" s="217" t="s">
        <v>107</v>
      </c>
      <c r="H1112" s="218">
        <v>1.7150000000000001</v>
      </c>
      <c r="I1112" s="219"/>
      <c r="J1112" s="220">
        <f>ROUND(I1112*H1112,2)</f>
        <v>0</v>
      </c>
      <c r="K1112" s="216" t="s">
        <v>243</v>
      </c>
      <c r="L1112" s="45"/>
      <c r="M1112" s="221" t="s">
        <v>19</v>
      </c>
      <c r="N1112" s="222" t="s">
        <v>40</v>
      </c>
      <c r="O1112" s="85"/>
      <c r="P1112" s="223">
        <f>O1112*H1112</f>
        <v>0</v>
      </c>
      <c r="Q1112" s="223">
        <v>0</v>
      </c>
      <c r="R1112" s="223">
        <f>Q1112*H1112</f>
        <v>0</v>
      </c>
      <c r="S1112" s="223">
        <v>0</v>
      </c>
      <c r="T1112" s="224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25" t="s">
        <v>295</v>
      </c>
      <c r="AT1112" s="225" t="s">
        <v>240</v>
      </c>
      <c r="AU1112" s="225" t="s">
        <v>78</v>
      </c>
      <c r="AY1112" s="18" t="s">
        <v>238</v>
      </c>
      <c r="BE1112" s="226">
        <f>IF(N1112="základní",J1112,0)</f>
        <v>0</v>
      </c>
      <c r="BF1112" s="226">
        <f>IF(N1112="snížená",J1112,0)</f>
        <v>0</v>
      </c>
      <c r="BG1112" s="226">
        <f>IF(N1112="zákl. přenesená",J1112,0)</f>
        <v>0</v>
      </c>
      <c r="BH1112" s="226">
        <f>IF(N1112="sníž. přenesená",J1112,0)</f>
        <v>0</v>
      </c>
      <c r="BI1112" s="226">
        <f>IF(N1112="nulová",J1112,0)</f>
        <v>0</v>
      </c>
      <c r="BJ1112" s="18" t="s">
        <v>76</v>
      </c>
      <c r="BK1112" s="226">
        <f>ROUND(I1112*H1112,2)</f>
        <v>0</v>
      </c>
      <c r="BL1112" s="18" t="s">
        <v>295</v>
      </c>
      <c r="BM1112" s="225" t="s">
        <v>1286</v>
      </c>
    </row>
    <row r="1113" s="2" customFormat="1">
      <c r="A1113" s="39"/>
      <c r="B1113" s="40"/>
      <c r="C1113" s="41"/>
      <c r="D1113" s="227" t="s">
        <v>245</v>
      </c>
      <c r="E1113" s="41"/>
      <c r="F1113" s="228" t="s">
        <v>4887</v>
      </c>
      <c r="G1113" s="41"/>
      <c r="H1113" s="41"/>
      <c r="I1113" s="229"/>
      <c r="J1113" s="41"/>
      <c r="K1113" s="41"/>
      <c r="L1113" s="45"/>
      <c r="M1113" s="230"/>
      <c r="N1113" s="231"/>
      <c r="O1113" s="85"/>
      <c r="P1113" s="85"/>
      <c r="Q1113" s="85"/>
      <c r="R1113" s="85"/>
      <c r="S1113" s="85"/>
      <c r="T1113" s="86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245</v>
      </c>
      <c r="AU1113" s="18" t="s">
        <v>78</v>
      </c>
    </row>
    <row r="1114" s="2" customFormat="1">
      <c r="A1114" s="39"/>
      <c r="B1114" s="40"/>
      <c r="C1114" s="41"/>
      <c r="D1114" s="232" t="s">
        <v>246</v>
      </c>
      <c r="E1114" s="41"/>
      <c r="F1114" s="233" t="s">
        <v>4888</v>
      </c>
      <c r="G1114" s="41"/>
      <c r="H1114" s="41"/>
      <c r="I1114" s="229"/>
      <c r="J1114" s="41"/>
      <c r="K1114" s="41"/>
      <c r="L1114" s="45"/>
      <c r="M1114" s="230"/>
      <c r="N1114" s="231"/>
      <c r="O1114" s="85"/>
      <c r="P1114" s="85"/>
      <c r="Q1114" s="85"/>
      <c r="R1114" s="85"/>
      <c r="S1114" s="85"/>
      <c r="T1114" s="86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246</v>
      </c>
      <c r="AU1114" s="18" t="s">
        <v>78</v>
      </c>
    </row>
    <row r="1115" s="13" customFormat="1">
      <c r="A1115" s="13"/>
      <c r="B1115" s="234"/>
      <c r="C1115" s="235"/>
      <c r="D1115" s="227" t="s">
        <v>248</v>
      </c>
      <c r="E1115" s="236" t="s">
        <v>19</v>
      </c>
      <c r="F1115" s="237" t="s">
        <v>4334</v>
      </c>
      <c r="G1115" s="235"/>
      <c r="H1115" s="236" t="s">
        <v>19</v>
      </c>
      <c r="I1115" s="238"/>
      <c r="J1115" s="235"/>
      <c r="K1115" s="235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248</v>
      </c>
      <c r="AU1115" s="243" t="s">
        <v>78</v>
      </c>
      <c r="AV1115" s="13" t="s">
        <v>76</v>
      </c>
      <c r="AW1115" s="13" t="s">
        <v>32</v>
      </c>
      <c r="AX1115" s="13" t="s">
        <v>69</v>
      </c>
      <c r="AY1115" s="243" t="s">
        <v>238</v>
      </c>
    </row>
    <row r="1116" s="13" customFormat="1">
      <c r="A1116" s="13"/>
      <c r="B1116" s="234"/>
      <c r="C1116" s="235"/>
      <c r="D1116" s="227" t="s">
        <v>248</v>
      </c>
      <c r="E1116" s="236" t="s">
        <v>19</v>
      </c>
      <c r="F1116" s="237" t="s">
        <v>4516</v>
      </c>
      <c r="G1116" s="235"/>
      <c r="H1116" s="236" t="s">
        <v>19</v>
      </c>
      <c r="I1116" s="238"/>
      <c r="J1116" s="235"/>
      <c r="K1116" s="235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248</v>
      </c>
      <c r="AU1116" s="243" t="s">
        <v>78</v>
      </c>
      <c r="AV1116" s="13" t="s">
        <v>76</v>
      </c>
      <c r="AW1116" s="13" t="s">
        <v>32</v>
      </c>
      <c r="AX1116" s="13" t="s">
        <v>69</v>
      </c>
      <c r="AY1116" s="243" t="s">
        <v>238</v>
      </c>
    </row>
    <row r="1117" s="14" customFormat="1">
      <c r="A1117" s="14"/>
      <c r="B1117" s="244"/>
      <c r="C1117" s="245"/>
      <c r="D1117" s="227" t="s">
        <v>248</v>
      </c>
      <c r="E1117" s="246" t="s">
        <v>19</v>
      </c>
      <c r="F1117" s="247" t="s">
        <v>4889</v>
      </c>
      <c r="G1117" s="245"/>
      <c r="H1117" s="248">
        <v>1.7150000000000001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248</v>
      </c>
      <c r="AU1117" s="254" t="s">
        <v>78</v>
      </c>
      <c r="AV1117" s="14" t="s">
        <v>78</v>
      </c>
      <c r="AW1117" s="14" t="s">
        <v>32</v>
      </c>
      <c r="AX1117" s="14" t="s">
        <v>69</v>
      </c>
      <c r="AY1117" s="254" t="s">
        <v>238</v>
      </c>
    </row>
    <row r="1118" s="15" customFormat="1">
      <c r="A1118" s="15"/>
      <c r="B1118" s="255"/>
      <c r="C1118" s="256"/>
      <c r="D1118" s="227" t="s">
        <v>248</v>
      </c>
      <c r="E1118" s="257" t="s">
        <v>19</v>
      </c>
      <c r="F1118" s="258" t="s">
        <v>253</v>
      </c>
      <c r="G1118" s="256"/>
      <c r="H1118" s="259">
        <v>1.7150000000000001</v>
      </c>
      <c r="I1118" s="260"/>
      <c r="J1118" s="256"/>
      <c r="K1118" s="256"/>
      <c r="L1118" s="261"/>
      <c r="M1118" s="262"/>
      <c r="N1118" s="263"/>
      <c r="O1118" s="263"/>
      <c r="P1118" s="263"/>
      <c r="Q1118" s="263"/>
      <c r="R1118" s="263"/>
      <c r="S1118" s="263"/>
      <c r="T1118" s="264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5" t="s">
        <v>248</v>
      </c>
      <c r="AU1118" s="265" t="s">
        <v>78</v>
      </c>
      <c r="AV1118" s="15" t="s">
        <v>244</v>
      </c>
      <c r="AW1118" s="15" t="s">
        <v>32</v>
      </c>
      <c r="AX1118" s="15" t="s">
        <v>76</v>
      </c>
      <c r="AY1118" s="265" t="s">
        <v>238</v>
      </c>
    </row>
    <row r="1119" s="2" customFormat="1" ht="16.5" customHeight="1">
      <c r="A1119" s="39"/>
      <c r="B1119" s="40"/>
      <c r="C1119" s="277" t="s">
        <v>873</v>
      </c>
      <c r="D1119" s="277" t="s">
        <v>425</v>
      </c>
      <c r="E1119" s="278" t="s">
        <v>4890</v>
      </c>
      <c r="F1119" s="279" t="s">
        <v>4891</v>
      </c>
      <c r="G1119" s="280" t="s">
        <v>107</v>
      </c>
      <c r="H1119" s="281">
        <v>1.887</v>
      </c>
      <c r="I1119" s="282"/>
      <c r="J1119" s="283">
        <f>ROUND(I1119*H1119,2)</f>
        <v>0</v>
      </c>
      <c r="K1119" s="279" t="s">
        <v>581</v>
      </c>
      <c r="L1119" s="284"/>
      <c r="M1119" s="285" t="s">
        <v>19</v>
      </c>
      <c r="N1119" s="286" t="s">
        <v>40</v>
      </c>
      <c r="O1119" s="85"/>
      <c r="P1119" s="223">
        <f>O1119*H1119</f>
        <v>0</v>
      </c>
      <c r="Q1119" s="223">
        <v>0</v>
      </c>
      <c r="R1119" s="223">
        <f>Q1119*H1119</f>
        <v>0</v>
      </c>
      <c r="S1119" s="223">
        <v>0</v>
      </c>
      <c r="T1119" s="224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25" t="s">
        <v>371</v>
      </c>
      <c r="AT1119" s="225" t="s">
        <v>425</v>
      </c>
      <c r="AU1119" s="225" t="s">
        <v>78</v>
      </c>
      <c r="AY1119" s="18" t="s">
        <v>238</v>
      </c>
      <c r="BE1119" s="226">
        <f>IF(N1119="základní",J1119,0)</f>
        <v>0</v>
      </c>
      <c r="BF1119" s="226">
        <f>IF(N1119="snížená",J1119,0)</f>
        <v>0</v>
      </c>
      <c r="BG1119" s="226">
        <f>IF(N1119="zákl. přenesená",J1119,0)</f>
        <v>0</v>
      </c>
      <c r="BH1119" s="226">
        <f>IF(N1119="sníž. přenesená",J1119,0)</f>
        <v>0</v>
      </c>
      <c r="BI1119" s="226">
        <f>IF(N1119="nulová",J1119,0)</f>
        <v>0</v>
      </c>
      <c r="BJ1119" s="18" t="s">
        <v>76</v>
      </c>
      <c r="BK1119" s="226">
        <f>ROUND(I1119*H1119,2)</f>
        <v>0</v>
      </c>
      <c r="BL1119" s="18" t="s">
        <v>295</v>
      </c>
      <c r="BM1119" s="225" t="s">
        <v>1317</v>
      </c>
    </row>
    <row r="1120" s="2" customFormat="1">
      <c r="A1120" s="39"/>
      <c r="B1120" s="40"/>
      <c r="C1120" s="41"/>
      <c r="D1120" s="227" t="s">
        <v>245</v>
      </c>
      <c r="E1120" s="41"/>
      <c r="F1120" s="228" t="s">
        <v>4891</v>
      </c>
      <c r="G1120" s="41"/>
      <c r="H1120" s="41"/>
      <c r="I1120" s="229"/>
      <c r="J1120" s="41"/>
      <c r="K1120" s="41"/>
      <c r="L1120" s="45"/>
      <c r="M1120" s="230"/>
      <c r="N1120" s="231"/>
      <c r="O1120" s="85"/>
      <c r="P1120" s="85"/>
      <c r="Q1120" s="85"/>
      <c r="R1120" s="85"/>
      <c r="S1120" s="85"/>
      <c r="T1120" s="86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18" t="s">
        <v>245</v>
      </c>
      <c r="AU1120" s="18" t="s">
        <v>78</v>
      </c>
    </row>
    <row r="1121" s="14" customFormat="1">
      <c r="A1121" s="14"/>
      <c r="B1121" s="244"/>
      <c r="C1121" s="245"/>
      <c r="D1121" s="227" t="s">
        <v>248</v>
      </c>
      <c r="E1121" s="246" t="s">
        <v>19</v>
      </c>
      <c r="F1121" s="247" t="s">
        <v>4892</v>
      </c>
      <c r="G1121" s="245"/>
      <c r="H1121" s="248">
        <v>1.8865000000000001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248</v>
      </c>
      <c r="AU1121" s="254" t="s">
        <v>78</v>
      </c>
      <c r="AV1121" s="14" t="s">
        <v>78</v>
      </c>
      <c r="AW1121" s="14" t="s">
        <v>32</v>
      </c>
      <c r="AX1121" s="14" t="s">
        <v>69</v>
      </c>
      <c r="AY1121" s="254" t="s">
        <v>238</v>
      </c>
    </row>
    <row r="1122" s="15" customFormat="1">
      <c r="A1122" s="15"/>
      <c r="B1122" s="255"/>
      <c r="C1122" s="256"/>
      <c r="D1122" s="227" t="s">
        <v>248</v>
      </c>
      <c r="E1122" s="257" t="s">
        <v>19</v>
      </c>
      <c r="F1122" s="258" t="s">
        <v>253</v>
      </c>
      <c r="G1122" s="256"/>
      <c r="H1122" s="259">
        <v>1.8865000000000001</v>
      </c>
      <c r="I1122" s="260"/>
      <c r="J1122" s="256"/>
      <c r="K1122" s="256"/>
      <c r="L1122" s="261"/>
      <c r="M1122" s="262"/>
      <c r="N1122" s="263"/>
      <c r="O1122" s="263"/>
      <c r="P1122" s="263"/>
      <c r="Q1122" s="263"/>
      <c r="R1122" s="263"/>
      <c r="S1122" s="263"/>
      <c r="T1122" s="26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5" t="s">
        <v>248</v>
      </c>
      <c r="AU1122" s="265" t="s">
        <v>78</v>
      </c>
      <c r="AV1122" s="15" t="s">
        <v>244</v>
      </c>
      <c r="AW1122" s="15" t="s">
        <v>32</v>
      </c>
      <c r="AX1122" s="15" t="s">
        <v>76</v>
      </c>
      <c r="AY1122" s="265" t="s">
        <v>238</v>
      </c>
    </row>
    <row r="1123" s="2" customFormat="1" ht="16.5" customHeight="1">
      <c r="A1123" s="39"/>
      <c r="B1123" s="40"/>
      <c r="C1123" s="214" t="s">
        <v>1255</v>
      </c>
      <c r="D1123" s="214" t="s">
        <v>240</v>
      </c>
      <c r="E1123" s="215" t="s">
        <v>4893</v>
      </c>
      <c r="F1123" s="216" t="s">
        <v>4894</v>
      </c>
      <c r="G1123" s="217" t="s">
        <v>281</v>
      </c>
      <c r="H1123" s="218">
        <v>8</v>
      </c>
      <c r="I1123" s="219"/>
      <c r="J1123" s="220">
        <f>ROUND(I1123*H1123,2)</f>
        <v>0</v>
      </c>
      <c r="K1123" s="216" t="s">
        <v>243</v>
      </c>
      <c r="L1123" s="45"/>
      <c r="M1123" s="221" t="s">
        <v>19</v>
      </c>
      <c r="N1123" s="222" t="s">
        <v>40</v>
      </c>
      <c r="O1123" s="85"/>
      <c r="P1123" s="223">
        <f>O1123*H1123</f>
        <v>0</v>
      </c>
      <c r="Q1123" s="223">
        <v>0.00018799999999999999</v>
      </c>
      <c r="R1123" s="223">
        <f>Q1123*H1123</f>
        <v>0.0015039999999999999</v>
      </c>
      <c r="S1123" s="223">
        <v>0</v>
      </c>
      <c r="T1123" s="224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25" t="s">
        <v>295</v>
      </c>
      <c r="AT1123" s="225" t="s">
        <v>240</v>
      </c>
      <c r="AU1123" s="225" t="s">
        <v>78</v>
      </c>
      <c r="AY1123" s="18" t="s">
        <v>238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8" t="s">
        <v>76</v>
      </c>
      <c r="BK1123" s="226">
        <f>ROUND(I1123*H1123,2)</f>
        <v>0</v>
      </c>
      <c r="BL1123" s="18" t="s">
        <v>295</v>
      </c>
      <c r="BM1123" s="225" t="s">
        <v>1323</v>
      </c>
    </row>
    <row r="1124" s="2" customFormat="1">
      <c r="A1124" s="39"/>
      <c r="B1124" s="40"/>
      <c r="C1124" s="41"/>
      <c r="D1124" s="227" t="s">
        <v>245</v>
      </c>
      <c r="E1124" s="41"/>
      <c r="F1124" s="228" t="s">
        <v>4894</v>
      </c>
      <c r="G1124" s="41"/>
      <c r="H1124" s="41"/>
      <c r="I1124" s="229"/>
      <c r="J1124" s="41"/>
      <c r="K1124" s="41"/>
      <c r="L1124" s="45"/>
      <c r="M1124" s="230"/>
      <c r="N1124" s="231"/>
      <c r="O1124" s="85"/>
      <c r="P1124" s="85"/>
      <c r="Q1124" s="85"/>
      <c r="R1124" s="85"/>
      <c r="S1124" s="85"/>
      <c r="T1124" s="86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245</v>
      </c>
      <c r="AU1124" s="18" t="s">
        <v>78</v>
      </c>
    </row>
    <row r="1125" s="2" customFormat="1">
      <c r="A1125" s="39"/>
      <c r="B1125" s="40"/>
      <c r="C1125" s="41"/>
      <c r="D1125" s="232" t="s">
        <v>246</v>
      </c>
      <c r="E1125" s="41"/>
      <c r="F1125" s="233" t="s">
        <v>4895</v>
      </c>
      <c r="G1125" s="41"/>
      <c r="H1125" s="41"/>
      <c r="I1125" s="229"/>
      <c r="J1125" s="41"/>
      <c r="K1125" s="41"/>
      <c r="L1125" s="45"/>
      <c r="M1125" s="230"/>
      <c r="N1125" s="231"/>
      <c r="O1125" s="85"/>
      <c r="P1125" s="85"/>
      <c r="Q1125" s="85"/>
      <c r="R1125" s="85"/>
      <c r="S1125" s="85"/>
      <c r="T1125" s="86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246</v>
      </c>
      <c r="AU1125" s="18" t="s">
        <v>78</v>
      </c>
    </row>
    <row r="1126" s="13" customFormat="1">
      <c r="A1126" s="13"/>
      <c r="B1126" s="234"/>
      <c r="C1126" s="235"/>
      <c r="D1126" s="227" t="s">
        <v>248</v>
      </c>
      <c r="E1126" s="236" t="s">
        <v>19</v>
      </c>
      <c r="F1126" s="237" t="s">
        <v>4334</v>
      </c>
      <c r="G1126" s="235"/>
      <c r="H1126" s="236" t="s">
        <v>19</v>
      </c>
      <c r="I1126" s="238"/>
      <c r="J1126" s="235"/>
      <c r="K1126" s="235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248</v>
      </c>
      <c r="AU1126" s="243" t="s">
        <v>78</v>
      </c>
      <c r="AV1126" s="13" t="s">
        <v>76</v>
      </c>
      <c r="AW1126" s="13" t="s">
        <v>32</v>
      </c>
      <c r="AX1126" s="13" t="s">
        <v>69</v>
      </c>
      <c r="AY1126" s="243" t="s">
        <v>238</v>
      </c>
    </row>
    <row r="1127" s="13" customFormat="1">
      <c r="A1127" s="13"/>
      <c r="B1127" s="234"/>
      <c r="C1127" s="235"/>
      <c r="D1127" s="227" t="s">
        <v>248</v>
      </c>
      <c r="E1127" s="236" t="s">
        <v>19</v>
      </c>
      <c r="F1127" s="237" t="s">
        <v>4516</v>
      </c>
      <c r="G1127" s="235"/>
      <c r="H1127" s="236" t="s">
        <v>19</v>
      </c>
      <c r="I1127" s="238"/>
      <c r="J1127" s="235"/>
      <c r="K1127" s="235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248</v>
      </c>
      <c r="AU1127" s="243" t="s">
        <v>78</v>
      </c>
      <c r="AV1127" s="13" t="s">
        <v>76</v>
      </c>
      <c r="AW1127" s="13" t="s">
        <v>32</v>
      </c>
      <c r="AX1127" s="13" t="s">
        <v>69</v>
      </c>
      <c r="AY1127" s="243" t="s">
        <v>238</v>
      </c>
    </row>
    <row r="1128" s="14" customFormat="1">
      <c r="A1128" s="14"/>
      <c r="B1128" s="244"/>
      <c r="C1128" s="245"/>
      <c r="D1128" s="227" t="s">
        <v>248</v>
      </c>
      <c r="E1128" s="246" t="s">
        <v>19</v>
      </c>
      <c r="F1128" s="247" t="s">
        <v>4896</v>
      </c>
      <c r="G1128" s="245"/>
      <c r="H1128" s="248">
        <v>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248</v>
      </c>
      <c r="AU1128" s="254" t="s">
        <v>78</v>
      </c>
      <c r="AV1128" s="14" t="s">
        <v>78</v>
      </c>
      <c r="AW1128" s="14" t="s">
        <v>32</v>
      </c>
      <c r="AX1128" s="14" t="s">
        <v>69</v>
      </c>
      <c r="AY1128" s="254" t="s">
        <v>238</v>
      </c>
    </row>
    <row r="1129" s="13" customFormat="1">
      <c r="A1129" s="13"/>
      <c r="B1129" s="234"/>
      <c r="C1129" s="235"/>
      <c r="D1129" s="227" t="s">
        <v>248</v>
      </c>
      <c r="E1129" s="236" t="s">
        <v>19</v>
      </c>
      <c r="F1129" s="237" t="s">
        <v>4881</v>
      </c>
      <c r="G1129" s="235"/>
      <c r="H1129" s="236" t="s">
        <v>19</v>
      </c>
      <c r="I1129" s="238"/>
      <c r="J1129" s="235"/>
      <c r="K1129" s="235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248</v>
      </c>
      <c r="AU1129" s="243" t="s">
        <v>78</v>
      </c>
      <c r="AV1129" s="13" t="s">
        <v>76</v>
      </c>
      <c r="AW1129" s="13" t="s">
        <v>32</v>
      </c>
      <c r="AX1129" s="13" t="s">
        <v>69</v>
      </c>
      <c r="AY1129" s="243" t="s">
        <v>238</v>
      </c>
    </row>
    <row r="1130" s="14" customFormat="1">
      <c r="A1130" s="14"/>
      <c r="B1130" s="244"/>
      <c r="C1130" s="245"/>
      <c r="D1130" s="227" t="s">
        <v>248</v>
      </c>
      <c r="E1130" s="246" t="s">
        <v>19</v>
      </c>
      <c r="F1130" s="247" t="s">
        <v>2025</v>
      </c>
      <c r="G1130" s="245"/>
      <c r="H1130" s="248">
        <v>6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248</v>
      </c>
      <c r="AU1130" s="254" t="s">
        <v>78</v>
      </c>
      <c r="AV1130" s="14" t="s">
        <v>78</v>
      </c>
      <c r="AW1130" s="14" t="s">
        <v>32</v>
      </c>
      <c r="AX1130" s="14" t="s">
        <v>69</v>
      </c>
      <c r="AY1130" s="254" t="s">
        <v>238</v>
      </c>
    </row>
    <row r="1131" s="15" customFormat="1">
      <c r="A1131" s="15"/>
      <c r="B1131" s="255"/>
      <c r="C1131" s="256"/>
      <c r="D1131" s="227" t="s">
        <v>248</v>
      </c>
      <c r="E1131" s="257" t="s">
        <v>19</v>
      </c>
      <c r="F1131" s="258" t="s">
        <v>253</v>
      </c>
      <c r="G1131" s="256"/>
      <c r="H1131" s="259">
        <v>8</v>
      </c>
      <c r="I1131" s="260"/>
      <c r="J1131" s="256"/>
      <c r="K1131" s="256"/>
      <c r="L1131" s="261"/>
      <c r="M1131" s="262"/>
      <c r="N1131" s="263"/>
      <c r="O1131" s="263"/>
      <c r="P1131" s="263"/>
      <c r="Q1131" s="263"/>
      <c r="R1131" s="263"/>
      <c r="S1131" s="263"/>
      <c r="T1131" s="264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5" t="s">
        <v>248</v>
      </c>
      <c r="AU1131" s="265" t="s">
        <v>78</v>
      </c>
      <c r="AV1131" s="15" t="s">
        <v>244</v>
      </c>
      <c r="AW1131" s="15" t="s">
        <v>32</v>
      </c>
      <c r="AX1131" s="15" t="s">
        <v>76</v>
      </c>
      <c r="AY1131" s="265" t="s">
        <v>238</v>
      </c>
    </row>
    <row r="1132" s="2" customFormat="1" ht="24.15" customHeight="1">
      <c r="A1132" s="39"/>
      <c r="B1132" s="40"/>
      <c r="C1132" s="277" t="s">
        <v>877</v>
      </c>
      <c r="D1132" s="277" t="s">
        <v>425</v>
      </c>
      <c r="E1132" s="278" t="s">
        <v>4897</v>
      </c>
      <c r="F1132" s="279" t="s">
        <v>4898</v>
      </c>
      <c r="G1132" s="280" t="s">
        <v>281</v>
      </c>
      <c r="H1132" s="281">
        <v>8</v>
      </c>
      <c r="I1132" s="282"/>
      <c r="J1132" s="283">
        <f>ROUND(I1132*H1132,2)</f>
        <v>0</v>
      </c>
      <c r="K1132" s="279" t="s">
        <v>581</v>
      </c>
      <c r="L1132" s="284"/>
      <c r="M1132" s="285" t="s">
        <v>19</v>
      </c>
      <c r="N1132" s="286" t="s">
        <v>40</v>
      </c>
      <c r="O1132" s="85"/>
      <c r="P1132" s="223">
        <f>O1132*H1132</f>
        <v>0</v>
      </c>
      <c r="Q1132" s="223">
        <v>0</v>
      </c>
      <c r="R1132" s="223">
        <f>Q1132*H1132</f>
        <v>0</v>
      </c>
      <c r="S1132" s="223">
        <v>0</v>
      </c>
      <c r="T1132" s="224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25" t="s">
        <v>371</v>
      </c>
      <c r="AT1132" s="225" t="s">
        <v>425</v>
      </c>
      <c r="AU1132" s="225" t="s">
        <v>78</v>
      </c>
      <c r="AY1132" s="18" t="s">
        <v>238</v>
      </c>
      <c r="BE1132" s="226">
        <f>IF(N1132="základní",J1132,0)</f>
        <v>0</v>
      </c>
      <c r="BF1132" s="226">
        <f>IF(N1132="snížená",J1132,0)</f>
        <v>0</v>
      </c>
      <c r="BG1132" s="226">
        <f>IF(N1132="zákl. přenesená",J1132,0)</f>
        <v>0</v>
      </c>
      <c r="BH1132" s="226">
        <f>IF(N1132="sníž. přenesená",J1132,0)</f>
        <v>0</v>
      </c>
      <c r="BI1132" s="226">
        <f>IF(N1132="nulová",J1132,0)</f>
        <v>0</v>
      </c>
      <c r="BJ1132" s="18" t="s">
        <v>76</v>
      </c>
      <c r="BK1132" s="226">
        <f>ROUND(I1132*H1132,2)</f>
        <v>0</v>
      </c>
      <c r="BL1132" s="18" t="s">
        <v>295</v>
      </c>
      <c r="BM1132" s="225" t="s">
        <v>1345</v>
      </c>
    </row>
    <row r="1133" s="2" customFormat="1">
      <c r="A1133" s="39"/>
      <c r="B1133" s="40"/>
      <c r="C1133" s="41"/>
      <c r="D1133" s="227" t="s">
        <v>245</v>
      </c>
      <c r="E1133" s="41"/>
      <c r="F1133" s="228" t="s">
        <v>4898</v>
      </c>
      <c r="G1133" s="41"/>
      <c r="H1133" s="41"/>
      <c r="I1133" s="229"/>
      <c r="J1133" s="41"/>
      <c r="K1133" s="41"/>
      <c r="L1133" s="45"/>
      <c r="M1133" s="230"/>
      <c r="N1133" s="231"/>
      <c r="O1133" s="85"/>
      <c r="P1133" s="85"/>
      <c r="Q1133" s="85"/>
      <c r="R1133" s="85"/>
      <c r="S1133" s="85"/>
      <c r="T1133" s="86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245</v>
      </c>
      <c r="AU1133" s="18" t="s">
        <v>78</v>
      </c>
    </row>
    <row r="1134" s="2" customFormat="1" ht="24.15" customHeight="1">
      <c r="A1134" s="39"/>
      <c r="B1134" s="40"/>
      <c r="C1134" s="214" t="s">
        <v>1263</v>
      </c>
      <c r="D1134" s="214" t="s">
        <v>240</v>
      </c>
      <c r="E1134" s="215" t="s">
        <v>4899</v>
      </c>
      <c r="F1134" s="216" t="s">
        <v>4900</v>
      </c>
      <c r="G1134" s="217" t="s">
        <v>2686</v>
      </c>
      <c r="H1134" s="218">
        <v>82.638000000000005</v>
      </c>
      <c r="I1134" s="219"/>
      <c r="J1134" s="220">
        <f>ROUND(I1134*H1134,2)</f>
        <v>0</v>
      </c>
      <c r="K1134" s="216" t="s">
        <v>243</v>
      </c>
      <c r="L1134" s="45"/>
      <c r="M1134" s="221" t="s">
        <v>19</v>
      </c>
      <c r="N1134" s="222" t="s">
        <v>40</v>
      </c>
      <c r="O1134" s="85"/>
      <c r="P1134" s="223">
        <f>O1134*H1134</f>
        <v>0</v>
      </c>
      <c r="Q1134" s="223">
        <v>5.8275E-05</v>
      </c>
      <c r="R1134" s="223">
        <f>Q1134*H1134</f>
        <v>0.0048157294500000003</v>
      </c>
      <c r="S1134" s="223">
        <v>0</v>
      </c>
      <c r="T1134" s="224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25" t="s">
        <v>295</v>
      </c>
      <c r="AT1134" s="225" t="s">
        <v>240</v>
      </c>
      <c r="AU1134" s="225" t="s">
        <v>78</v>
      </c>
      <c r="AY1134" s="18" t="s">
        <v>238</v>
      </c>
      <c r="BE1134" s="226">
        <f>IF(N1134="základní",J1134,0)</f>
        <v>0</v>
      </c>
      <c r="BF1134" s="226">
        <f>IF(N1134="snížená",J1134,0)</f>
        <v>0</v>
      </c>
      <c r="BG1134" s="226">
        <f>IF(N1134="zákl. přenesená",J1134,0)</f>
        <v>0</v>
      </c>
      <c r="BH1134" s="226">
        <f>IF(N1134="sníž. přenesená",J1134,0)</f>
        <v>0</v>
      </c>
      <c r="BI1134" s="226">
        <f>IF(N1134="nulová",J1134,0)</f>
        <v>0</v>
      </c>
      <c r="BJ1134" s="18" t="s">
        <v>76</v>
      </c>
      <c r="BK1134" s="226">
        <f>ROUND(I1134*H1134,2)</f>
        <v>0</v>
      </c>
      <c r="BL1134" s="18" t="s">
        <v>295</v>
      </c>
      <c r="BM1134" s="225" t="s">
        <v>1379</v>
      </c>
    </row>
    <row r="1135" s="2" customFormat="1">
      <c r="A1135" s="39"/>
      <c r="B1135" s="40"/>
      <c r="C1135" s="41"/>
      <c r="D1135" s="227" t="s">
        <v>245</v>
      </c>
      <c r="E1135" s="41"/>
      <c r="F1135" s="228" t="s">
        <v>4900</v>
      </c>
      <c r="G1135" s="41"/>
      <c r="H1135" s="41"/>
      <c r="I1135" s="229"/>
      <c r="J1135" s="41"/>
      <c r="K1135" s="41"/>
      <c r="L1135" s="45"/>
      <c r="M1135" s="230"/>
      <c r="N1135" s="231"/>
      <c r="O1135" s="85"/>
      <c r="P1135" s="85"/>
      <c r="Q1135" s="85"/>
      <c r="R1135" s="85"/>
      <c r="S1135" s="85"/>
      <c r="T1135" s="86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245</v>
      </c>
      <c r="AU1135" s="18" t="s">
        <v>78</v>
      </c>
    </row>
    <row r="1136" s="2" customFormat="1">
      <c r="A1136" s="39"/>
      <c r="B1136" s="40"/>
      <c r="C1136" s="41"/>
      <c r="D1136" s="232" t="s">
        <v>246</v>
      </c>
      <c r="E1136" s="41"/>
      <c r="F1136" s="233" t="s">
        <v>4901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246</v>
      </c>
      <c r="AU1136" s="18" t="s">
        <v>78</v>
      </c>
    </row>
    <row r="1137" s="13" customFormat="1">
      <c r="A1137" s="13"/>
      <c r="B1137" s="234"/>
      <c r="C1137" s="235"/>
      <c r="D1137" s="227" t="s">
        <v>248</v>
      </c>
      <c r="E1137" s="236" t="s">
        <v>19</v>
      </c>
      <c r="F1137" s="237" t="s">
        <v>4334</v>
      </c>
      <c r="G1137" s="235"/>
      <c r="H1137" s="236" t="s">
        <v>19</v>
      </c>
      <c r="I1137" s="238"/>
      <c r="J1137" s="235"/>
      <c r="K1137" s="235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248</v>
      </c>
      <c r="AU1137" s="243" t="s">
        <v>78</v>
      </c>
      <c r="AV1137" s="13" t="s">
        <v>76</v>
      </c>
      <c r="AW1137" s="13" t="s">
        <v>32</v>
      </c>
      <c r="AX1137" s="13" t="s">
        <v>69</v>
      </c>
      <c r="AY1137" s="243" t="s">
        <v>238</v>
      </c>
    </row>
    <row r="1138" s="13" customFormat="1">
      <c r="A1138" s="13"/>
      <c r="B1138" s="234"/>
      <c r="C1138" s="235"/>
      <c r="D1138" s="227" t="s">
        <v>248</v>
      </c>
      <c r="E1138" s="236" t="s">
        <v>19</v>
      </c>
      <c r="F1138" s="237" t="s">
        <v>4902</v>
      </c>
      <c r="G1138" s="235"/>
      <c r="H1138" s="236" t="s">
        <v>19</v>
      </c>
      <c r="I1138" s="238"/>
      <c r="J1138" s="235"/>
      <c r="K1138" s="235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248</v>
      </c>
      <c r="AU1138" s="243" t="s">
        <v>78</v>
      </c>
      <c r="AV1138" s="13" t="s">
        <v>76</v>
      </c>
      <c r="AW1138" s="13" t="s">
        <v>32</v>
      </c>
      <c r="AX1138" s="13" t="s">
        <v>69</v>
      </c>
      <c r="AY1138" s="243" t="s">
        <v>238</v>
      </c>
    </row>
    <row r="1139" s="13" customFormat="1">
      <c r="A1139" s="13"/>
      <c r="B1139" s="234"/>
      <c r="C1139" s="235"/>
      <c r="D1139" s="227" t="s">
        <v>248</v>
      </c>
      <c r="E1139" s="236" t="s">
        <v>19</v>
      </c>
      <c r="F1139" s="237" t="s">
        <v>4903</v>
      </c>
      <c r="G1139" s="235"/>
      <c r="H1139" s="236" t="s">
        <v>19</v>
      </c>
      <c r="I1139" s="238"/>
      <c r="J1139" s="235"/>
      <c r="K1139" s="235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248</v>
      </c>
      <c r="AU1139" s="243" t="s">
        <v>78</v>
      </c>
      <c r="AV1139" s="13" t="s">
        <v>76</v>
      </c>
      <c r="AW1139" s="13" t="s">
        <v>32</v>
      </c>
      <c r="AX1139" s="13" t="s">
        <v>69</v>
      </c>
      <c r="AY1139" s="243" t="s">
        <v>238</v>
      </c>
    </row>
    <row r="1140" s="13" customFormat="1">
      <c r="A1140" s="13"/>
      <c r="B1140" s="234"/>
      <c r="C1140" s="235"/>
      <c r="D1140" s="227" t="s">
        <v>248</v>
      </c>
      <c r="E1140" s="236" t="s">
        <v>19</v>
      </c>
      <c r="F1140" s="237" t="s">
        <v>4904</v>
      </c>
      <c r="G1140" s="235"/>
      <c r="H1140" s="236" t="s">
        <v>19</v>
      </c>
      <c r="I1140" s="238"/>
      <c r="J1140" s="235"/>
      <c r="K1140" s="235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248</v>
      </c>
      <c r="AU1140" s="243" t="s">
        <v>78</v>
      </c>
      <c r="AV1140" s="13" t="s">
        <v>76</v>
      </c>
      <c r="AW1140" s="13" t="s">
        <v>32</v>
      </c>
      <c r="AX1140" s="13" t="s">
        <v>69</v>
      </c>
      <c r="AY1140" s="243" t="s">
        <v>238</v>
      </c>
    </row>
    <row r="1141" s="14" customFormat="1">
      <c r="A1141" s="14"/>
      <c r="B1141" s="244"/>
      <c r="C1141" s="245"/>
      <c r="D1141" s="227" t="s">
        <v>248</v>
      </c>
      <c r="E1141" s="246" t="s">
        <v>19</v>
      </c>
      <c r="F1141" s="247" t="s">
        <v>4905</v>
      </c>
      <c r="G1141" s="245"/>
      <c r="H1141" s="248">
        <v>75.125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248</v>
      </c>
      <c r="AU1141" s="254" t="s">
        <v>78</v>
      </c>
      <c r="AV1141" s="14" t="s">
        <v>78</v>
      </c>
      <c r="AW1141" s="14" t="s">
        <v>32</v>
      </c>
      <c r="AX1141" s="14" t="s">
        <v>69</v>
      </c>
      <c r="AY1141" s="254" t="s">
        <v>238</v>
      </c>
    </row>
    <row r="1142" s="13" customFormat="1">
      <c r="A1142" s="13"/>
      <c r="B1142" s="234"/>
      <c r="C1142" s="235"/>
      <c r="D1142" s="227" t="s">
        <v>248</v>
      </c>
      <c r="E1142" s="236" t="s">
        <v>19</v>
      </c>
      <c r="F1142" s="237" t="s">
        <v>4906</v>
      </c>
      <c r="G1142" s="235"/>
      <c r="H1142" s="236" t="s">
        <v>19</v>
      </c>
      <c r="I1142" s="238"/>
      <c r="J1142" s="235"/>
      <c r="K1142" s="235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248</v>
      </c>
      <c r="AU1142" s="243" t="s">
        <v>78</v>
      </c>
      <c r="AV1142" s="13" t="s">
        <v>76</v>
      </c>
      <c r="AW1142" s="13" t="s">
        <v>32</v>
      </c>
      <c r="AX1142" s="13" t="s">
        <v>69</v>
      </c>
      <c r="AY1142" s="243" t="s">
        <v>238</v>
      </c>
    </row>
    <row r="1143" s="14" customFormat="1">
      <c r="A1143" s="14"/>
      <c r="B1143" s="244"/>
      <c r="C1143" s="245"/>
      <c r="D1143" s="227" t="s">
        <v>248</v>
      </c>
      <c r="E1143" s="246" t="s">
        <v>19</v>
      </c>
      <c r="F1143" s="247" t="s">
        <v>4907</v>
      </c>
      <c r="G1143" s="245"/>
      <c r="H1143" s="248">
        <v>7.5125000000000002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248</v>
      </c>
      <c r="AU1143" s="254" t="s">
        <v>78</v>
      </c>
      <c r="AV1143" s="14" t="s">
        <v>78</v>
      </c>
      <c r="AW1143" s="14" t="s">
        <v>32</v>
      </c>
      <c r="AX1143" s="14" t="s">
        <v>69</v>
      </c>
      <c r="AY1143" s="254" t="s">
        <v>238</v>
      </c>
    </row>
    <row r="1144" s="15" customFormat="1">
      <c r="A1144" s="15"/>
      <c r="B1144" s="255"/>
      <c r="C1144" s="256"/>
      <c r="D1144" s="227" t="s">
        <v>248</v>
      </c>
      <c r="E1144" s="257" t="s">
        <v>19</v>
      </c>
      <c r="F1144" s="258" t="s">
        <v>253</v>
      </c>
      <c r="G1144" s="256"/>
      <c r="H1144" s="259">
        <v>82.637500000000003</v>
      </c>
      <c r="I1144" s="260"/>
      <c r="J1144" s="256"/>
      <c r="K1144" s="256"/>
      <c r="L1144" s="261"/>
      <c r="M1144" s="262"/>
      <c r="N1144" s="263"/>
      <c r="O1144" s="263"/>
      <c r="P1144" s="263"/>
      <c r="Q1144" s="263"/>
      <c r="R1144" s="263"/>
      <c r="S1144" s="263"/>
      <c r="T1144" s="26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5" t="s">
        <v>248</v>
      </c>
      <c r="AU1144" s="265" t="s">
        <v>78</v>
      </c>
      <c r="AV1144" s="15" t="s">
        <v>244</v>
      </c>
      <c r="AW1144" s="15" t="s">
        <v>32</v>
      </c>
      <c r="AX1144" s="15" t="s">
        <v>76</v>
      </c>
      <c r="AY1144" s="265" t="s">
        <v>238</v>
      </c>
    </row>
    <row r="1145" s="2" customFormat="1" ht="24.15" customHeight="1">
      <c r="A1145" s="39"/>
      <c r="B1145" s="40"/>
      <c r="C1145" s="277" t="s">
        <v>885</v>
      </c>
      <c r="D1145" s="277" t="s">
        <v>425</v>
      </c>
      <c r="E1145" s="278" t="s">
        <v>4908</v>
      </c>
      <c r="F1145" s="279" t="s">
        <v>4909</v>
      </c>
      <c r="G1145" s="280" t="s">
        <v>281</v>
      </c>
      <c r="H1145" s="281">
        <v>5</v>
      </c>
      <c r="I1145" s="282"/>
      <c r="J1145" s="283">
        <f>ROUND(I1145*H1145,2)</f>
        <v>0</v>
      </c>
      <c r="K1145" s="279" t="s">
        <v>581</v>
      </c>
      <c r="L1145" s="284"/>
      <c r="M1145" s="285" t="s">
        <v>19</v>
      </c>
      <c r="N1145" s="286" t="s">
        <v>40</v>
      </c>
      <c r="O1145" s="85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5" t="s">
        <v>371</v>
      </c>
      <c r="AT1145" s="225" t="s">
        <v>425</v>
      </c>
      <c r="AU1145" s="225" t="s">
        <v>78</v>
      </c>
      <c r="AY1145" s="18" t="s">
        <v>238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8" t="s">
        <v>76</v>
      </c>
      <c r="BK1145" s="226">
        <f>ROUND(I1145*H1145,2)</f>
        <v>0</v>
      </c>
      <c r="BL1145" s="18" t="s">
        <v>295</v>
      </c>
      <c r="BM1145" s="225" t="s">
        <v>1400</v>
      </c>
    </row>
    <row r="1146" s="2" customFormat="1">
      <c r="A1146" s="39"/>
      <c r="B1146" s="40"/>
      <c r="C1146" s="41"/>
      <c r="D1146" s="227" t="s">
        <v>245</v>
      </c>
      <c r="E1146" s="41"/>
      <c r="F1146" s="228" t="s">
        <v>4909</v>
      </c>
      <c r="G1146" s="41"/>
      <c r="H1146" s="41"/>
      <c r="I1146" s="229"/>
      <c r="J1146" s="41"/>
      <c r="K1146" s="41"/>
      <c r="L1146" s="45"/>
      <c r="M1146" s="230"/>
      <c r="N1146" s="231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245</v>
      </c>
      <c r="AU1146" s="18" t="s">
        <v>78</v>
      </c>
    </row>
    <row r="1147" s="2" customFormat="1" ht="24.15" customHeight="1">
      <c r="A1147" s="39"/>
      <c r="B1147" s="40"/>
      <c r="C1147" s="214" t="s">
        <v>1276</v>
      </c>
      <c r="D1147" s="214" t="s">
        <v>240</v>
      </c>
      <c r="E1147" s="215" t="s">
        <v>4910</v>
      </c>
      <c r="F1147" s="216" t="s">
        <v>4911</v>
      </c>
      <c r="G1147" s="217" t="s">
        <v>2686</v>
      </c>
      <c r="H1147" s="218">
        <v>219.38399999999999</v>
      </c>
      <c r="I1147" s="219"/>
      <c r="J1147" s="220">
        <f>ROUND(I1147*H1147,2)</f>
        <v>0</v>
      </c>
      <c r="K1147" s="216" t="s">
        <v>243</v>
      </c>
      <c r="L1147" s="45"/>
      <c r="M1147" s="221" t="s">
        <v>19</v>
      </c>
      <c r="N1147" s="222" t="s">
        <v>40</v>
      </c>
      <c r="O1147" s="85"/>
      <c r="P1147" s="223">
        <f>O1147*H1147</f>
        <v>0</v>
      </c>
      <c r="Q1147" s="223">
        <v>5.1262499999999999E-05</v>
      </c>
      <c r="R1147" s="223">
        <f>Q1147*H1147</f>
        <v>0.011246172299999999</v>
      </c>
      <c r="S1147" s="223">
        <v>0</v>
      </c>
      <c r="T1147" s="224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25" t="s">
        <v>295</v>
      </c>
      <c r="AT1147" s="225" t="s">
        <v>240</v>
      </c>
      <c r="AU1147" s="225" t="s">
        <v>78</v>
      </c>
      <c r="AY1147" s="18" t="s">
        <v>238</v>
      </c>
      <c r="BE1147" s="226">
        <f>IF(N1147="základní",J1147,0)</f>
        <v>0</v>
      </c>
      <c r="BF1147" s="226">
        <f>IF(N1147="snížená",J1147,0)</f>
        <v>0</v>
      </c>
      <c r="BG1147" s="226">
        <f>IF(N1147="zákl. přenesená",J1147,0)</f>
        <v>0</v>
      </c>
      <c r="BH1147" s="226">
        <f>IF(N1147="sníž. přenesená",J1147,0)</f>
        <v>0</v>
      </c>
      <c r="BI1147" s="226">
        <f>IF(N1147="nulová",J1147,0)</f>
        <v>0</v>
      </c>
      <c r="BJ1147" s="18" t="s">
        <v>76</v>
      </c>
      <c r="BK1147" s="226">
        <f>ROUND(I1147*H1147,2)</f>
        <v>0</v>
      </c>
      <c r="BL1147" s="18" t="s">
        <v>295</v>
      </c>
      <c r="BM1147" s="225" t="s">
        <v>1412</v>
      </c>
    </row>
    <row r="1148" s="2" customFormat="1">
      <c r="A1148" s="39"/>
      <c r="B1148" s="40"/>
      <c r="C1148" s="41"/>
      <c r="D1148" s="227" t="s">
        <v>245</v>
      </c>
      <c r="E1148" s="41"/>
      <c r="F1148" s="228" t="s">
        <v>4911</v>
      </c>
      <c r="G1148" s="41"/>
      <c r="H1148" s="41"/>
      <c r="I1148" s="229"/>
      <c r="J1148" s="41"/>
      <c r="K1148" s="41"/>
      <c r="L1148" s="45"/>
      <c r="M1148" s="230"/>
      <c r="N1148" s="231"/>
      <c r="O1148" s="85"/>
      <c r="P1148" s="85"/>
      <c r="Q1148" s="85"/>
      <c r="R1148" s="85"/>
      <c r="S1148" s="85"/>
      <c r="T1148" s="86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T1148" s="18" t="s">
        <v>245</v>
      </c>
      <c r="AU1148" s="18" t="s">
        <v>78</v>
      </c>
    </row>
    <row r="1149" s="2" customFormat="1">
      <c r="A1149" s="39"/>
      <c r="B1149" s="40"/>
      <c r="C1149" s="41"/>
      <c r="D1149" s="232" t="s">
        <v>246</v>
      </c>
      <c r="E1149" s="41"/>
      <c r="F1149" s="233" t="s">
        <v>4912</v>
      </c>
      <c r="G1149" s="41"/>
      <c r="H1149" s="41"/>
      <c r="I1149" s="229"/>
      <c r="J1149" s="41"/>
      <c r="K1149" s="41"/>
      <c r="L1149" s="45"/>
      <c r="M1149" s="230"/>
      <c r="N1149" s="231"/>
      <c r="O1149" s="85"/>
      <c r="P1149" s="85"/>
      <c r="Q1149" s="85"/>
      <c r="R1149" s="85"/>
      <c r="S1149" s="85"/>
      <c r="T1149" s="86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246</v>
      </c>
      <c r="AU1149" s="18" t="s">
        <v>78</v>
      </c>
    </row>
    <row r="1150" s="13" customFormat="1">
      <c r="A1150" s="13"/>
      <c r="B1150" s="234"/>
      <c r="C1150" s="235"/>
      <c r="D1150" s="227" t="s">
        <v>248</v>
      </c>
      <c r="E1150" s="236" t="s">
        <v>19</v>
      </c>
      <c r="F1150" s="237" t="s">
        <v>4334</v>
      </c>
      <c r="G1150" s="235"/>
      <c r="H1150" s="236" t="s">
        <v>19</v>
      </c>
      <c r="I1150" s="238"/>
      <c r="J1150" s="235"/>
      <c r="K1150" s="235"/>
      <c r="L1150" s="239"/>
      <c r="M1150" s="240"/>
      <c r="N1150" s="241"/>
      <c r="O1150" s="241"/>
      <c r="P1150" s="241"/>
      <c r="Q1150" s="241"/>
      <c r="R1150" s="241"/>
      <c r="S1150" s="241"/>
      <c r="T1150" s="24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3" t="s">
        <v>248</v>
      </c>
      <c r="AU1150" s="243" t="s">
        <v>78</v>
      </c>
      <c r="AV1150" s="13" t="s">
        <v>76</v>
      </c>
      <c r="AW1150" s="13" t="s">
        <v>32</v>
      </c>
      <c r="AX1150" s="13" t="s">
        <v>69</v>
      </c>
      <c r="AY1150" s="243" t="s">
        <v>238</v>
      </c>
    </row>
    <row r="1151" s="13" customFormat="1">
      <c r="A1151" s="13"/>
      <c r="B1151" s="234"/>
      <c r="C1151" s="235"/>
      <c r="D1151" s="227" t="s">
        <v>248</v>
      </c>
      <c r="E1151" s="236" t="s">
        <v>19</v>
      </c>
      <c r="F1151" s="237" t="s">
        <v>4902</v>
      </c>
      <c r="G1151" s="235"/>
      <c r="H1151" s="236" t="s">
        <v>19</v>
      </c>
      <c r="I1151" s="238"/>
      <c r="J1151" s="235"/>
      <c r="K1151" s="235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248</v>
      </c>
      <c r="AU1151" s="243" t="s">
        <v>78</v>
      </c>
      <c r="AV1151" s="13" t="s">
        <v>76</v>
      </c>
      <c r="AW1151" s="13" t="s">
        <v>32</v>
      </c>
      <c r="AX1151" s="13" t="s">
        <v>69</v>
      </c>
      <c r="AY1151" s="243" t="s">
        <v>238</v>
      </c>
    </row>
    <row r="1152" s="13" customFormat="1">
      <c r="A1152" s="13"/>
      <c r="B1152" s="234"/>
      <c r="C1152" s="235"/>
      <c r="D1152" s="227" t="s">
        <v>248</v>
      </c>
      <c r="E1152" s="236" t="s">
        <v>19</v>
      </c>
      <c r="F1152" s="237" t="s">
        <v>4903</v>
      </c>
      <c r="G1152" s="235"/>
      <c r="H1152" s="236" t="s">
        <v>19</v>
      </c>
      <c r="I1152" s="238"/>
      <c r="J1152" s="235"/>
      <c r="K1152" s="235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248</v>
      </c>
      <c r="AU1152" s="243" t="s">
        <v>78</v>
      </c>
      <c r="AV1152" s="13" t="s">
        <v>76</v>
      </c>
      <c r="AW1152" s="13" t="s">
        <v>32</v>
      </c>
      <c r="AX1152" s="13" t="s">
        <v>69</v>
      </c>
      <c r="AY1152" s="243" t="s">
        <v>238</v>
      </c>
    </row>
    <row r="1153" s="13" customFormat="1">
      <c r="A1153" s="13"/>
      <c r="B1153" s="234"/>
      <c r="C1153" s="235"/>
      <c r="D1153" s="227" t="s">
        <v>248</v>
      </c>
      <c r="E1153" s="236" t="s">
        <v>19</v>
      </c>
      <c r="F1153" s="237" t="s">
        <v>4913</v>
      </c>
      <c r="G1153" s="235"/>
      <c r="H1153" s="236" t="s">
        <v>19</v>
      </c>
      <c r="I1153" s="238"/>
      <c r="J1153" s="235"/>
      <c r="K1153" s="235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248</v>
      </c>
      <c r="AU1153" s="243" t="s">
        <v>78</v>
      </c>
      <c r="AV1153" s="13" t="s">
        <v>76</v>
      </c>
      <c r="AW1153" s="13" t="s">
        <v>32</v>
      </c>
      <c r="AX1153" s="13" t="s">
        <v>69</v>
      </c>
      <c r="AY1153" s="243" t="s">
        <v>238</v>
      </c>
    </row>
    <row r="1154" s="14" customFormat="1">
      <c r="A1154" s="14"/>
      <c r="B1154" s="244"/>
      <c r="C1154" s="245"/>
      <c r="D1154" s="227" t="s">
        <v>248</v>
      </c>
      <c r="E1154" s="246" t="s">
        <v>19</v>
      </c>
      <c r="F1154" s="247" t="s">
        <v>4914</v>
      </c>
      <c r="G1154" s="245"/>
      <c r="H1154" s="248">
        <v>199.44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248</v>
      </c>
      <c r="AU1154" s="254" t="s">
        <v>78</v>
      </c>
      <c r="AV1154" s="14" t="s">
        <v>78</v>
      </c>
      <c r="AW1154" s="14" t="s">
        <v>32</v>
      </c>
      <c r="AX1154" s="14" t="s">
        <v>69</v>
      </c>
      <c r="AY1154" s="254" t="s">
        <v>238</v>
      </c>
    </row>
    <row r="1155" s="13" customFormat="1">
      <c r="A1155" s="13"/>
      <c r="B1155" s="234"/>
      <c r="C1155" s="235"/>
      <c r="D1155" s="227" t="s">
        <v>248</v>
      </c>
      <c r="E1155" s="236" t="s">
        <v>19</v>
      </c>
      <c r="F1155" s="237" t="s">
        <v>4906</v>
      </c>
      <c r="G1155" s="235"/>
      <c r="H1155" s="236" t="s">
        <v>19</v>
      </c>
      <c r="I1155" s="238"/>
      <c r="J1155" s="235"/>
      <c r="K1155" s="235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248</v>
      </c>
      <c r="AU1155" s="243" t="s">
        <v>78</v>
      </c>
      <c r="AV1155" s="13" t="s">
        <v>76</v>
      </c>
      <c r="AW1155" s="13" t="s">
        <v>32</v>
      </c>
      <c r="AX1155" s="13" t="s">
        <v>69</v>
      </c>
      <c r="AY1155" s="243" t="s">
        <v>238</v>
      </c>
    </row>
    <row r="1156" s="14" customFormat="1">
      <c r="A1156" s="14"/>
      <c r="B1156" s="244"/>
      <c r="C1156" s="245"/>
      <c r="D1156" s="227" t="s">
        <v>248</v>
      </c>
      <c r="E1156" s="246" t="s">
        <v>19</v>
      </c>
      <c r="F1156" s="247" t="s">
        <v>4915</v>
      </c>
      <c r="G1156" s="245"/>
      <c r="H1156" s="248">
        <v>19.943999999999999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248</v>
      </c>
      <c r="AU1156" s="254" t="s">
        <v>78</v>
      </c>
      <c r="AV1156" s="14" t="s">
        <v>78</v>
      </c>
      <c r="AW1156" s="14" t="s">
        <v>32</v>
      </c>
      <c r="AX1156" s="14" t="s">
        <v>69</v>
      </c>
      <c r="AY1156" s="254" t="s">
        <v>238</v>
      </c>
    </row>
    <row r="1157" s="15" customFormat="1">
      <c r="A1157" s="15"/>
      <c r="B1157" s="255"/>
      <c r="C1157" s="256"/>
      <c r="D1157" s="227" t="s">
        <v>248</v>
      </c>
      <c r="E1157" s="257" t="s">
        <v>19</v>
      </c>
      <c r="F1157" s="258" t="s">
        <v>253</v>
      </c>
      <c r="G1157" s="256"/>
      <c r="H1157" s="259">
        <v>219.38399999999999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248</v>
      </c>
      <c r="AU1157" s="265" t="s">
        <v>78</v>
      </c>
      <c r="AV1157" s="15" t="s">
        <v>244</v>
      </c>
      <c r="AW1157" s="15" t="s">
        <v>32</v>
      </c>
      <c r="AX1157" s="15" t="s">
        <v>76</v>
      </c>
      <c r="AY1157" s="265" t="s">
        <v>238</v>
      </c>
    </row>
    <row r="1158" s="2" customFormat="1" ht="21.75" customHeight="1">
      <c r="A1158" s="39"/>
      <c r="B1158" s="40"/>
      <c r="C1158" s="277" t="s">
        <v>889</v>
      </c>
      <c r="D1158" s="277" t="s">
        <v>425</v>
      </c>
      <c r="E1158" s="278" t="s">
        <v>4916</v>
      </c>
      <c r="F1158" s="279" t="s">
        <v>4917</v>
      </c>
      <c r="G1158" s="280" t="s">
        <v>281</v>
      </c>
      <c r="H1158" s="281">
        <v>8</v>
      </c>
      <c r="I1158" s="282"/>
      <c r="J1158" s="283">
        <f>ROUND(I1158*H1158,2)</f>
        <v>0</v>
      </c>
      <c r="K1158" s="279" t="s">
        <v>581</v>
      </c>
      <c r="L1158" s="284"/>
      <c r="M1158" s="285" t="s">
        <v>19</v>
      </c>
      <c r="N1158" s="286" t="s">
        <v>40</v>
      </c>
      <c r="O1158" s="85"/>
      <c r="P1158" s="223">
        <f>O1158*H1158</f>
        <v>0</v>
      </c>
      <c r="Q1158" s="223">
        <v>0</v>
      </c>
      <c r="R1158" s="223">
        <f>Q1158*H1158</f>
        <v>0</v>
      </c>
      <c r="S1158" s="223">
        <v>0</v>
      </c>
      <c r="T1158" s="224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25" t="s">
        <v>371</v>
      </c>
      <c r="AT1158" s="225" t="s">
        <v>425</v>
      </c>
      <c r="AU1158" s="225" t="s">
        <v>78</v>
      </c>
      <c r="AY1158" s="18" t="s">
        <v>238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8" t="s">
        <v>76</v>
      </c>
      <c r="BK1158" s="226">
        <f>ROUND(I1158*H1158,2)</f>
        <v>0</v>
      </c>
      <c r="BL1158" s="18" t="s">
        <v>295</v>
      </c>
      <c r="BM1158" s="225" t="s">
        <v>1416</v>
      </c>
    </row>
    <row r="1159" s="2" customFormat="1">
      <c r="A1159" s="39"/>
      <c r="B1159" s="40"/>
      <c r="C1159" s="41"/>
      <c r="D1159" s="227" t="s">
        <v>245</v>
      </c>
      <c r="E1159" s="41"/>
      <c r="F1159" s="228" t="s">
        <v>4917</v>
      </c>
      <c r="G1159" s="41"/>
      <c r="H1159" s="41"/>
      <c r="I1159" s="229"/>
      <c r="J1159" s="41"/>
      <c r="K1159" s="41"/>
      <c r="L1159" s="45"/>
      <c r="M1159" s="230"/>
      <c r="N1159" s="231"/>
      <c r="O1159" s="85"/>
      <c r="P1159" s="85"/>
      <c r="Q1159" s="85"/>
      <c r="R1159" s="85"/>
      <c r="S1159" s="85"/>
      <c r="T1159" s="86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245</v>
      </c>
      <c r="AU1159" s="18" t="s">
        <v>78</v>
      </c>
    </row>
    <row r="1160" s="2" customFormat="1" ht="24.15" customHeight="1">
      <c r="A1160" s="39"/>
      <c r="B1160" s="40"/>
      <c r="C1160" s="214" t="s">
        <v>1314</v>
      </c>
      <c r="D1160" s="214" t="s">
        <v>240</v>
      </c>
      <c r="E1160" s="215" t="s">
        <v>4918</v>
      </c>
      <c r="F1160" s="216" t="s">
        <v>4919</v>
      </c>
      <c r="G1160" s="217" t="s">
        <v>384</v>
      </c>
      <c r="H1160" s="218">
        <v>0.78100000000000003</v>
      </c>
      <c r="I1160" s="219"/>
      <c r="J1160" s="220">
        <f>ROUND(I1160*H1160,2)</f>
        <v>0</v>
      </c>
      <c r="K1160" s="216" t="s">
        <v>243</v>
      </c>
      <c r="L1160" s="45"/>
      <c r="M1160" s="221" t="s">
        <v>19</v>
      </c>
      <c r="N1160" s="222" t="s">
        <v>40</v>
      </c>
      <c r="O1160" s="85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25" t="s">
        <v>295</v>
      </c>
      <c r="AT1160" s="225" t="s">
        <v>240</v>
      </c>
      <c r="AU1160" s="225" t="s">
        <v>78</v>
      </c>
      <c r="AY1160" s="18" t="s">
        <v>238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8" t="s">
        <v>76</v>
      </c>
      <c r="BK1160" s="226">
        <f>ROUND(I1160*H1160,2)</f>
        <v>0</v>
      </c>
      <c r="BL1160" s="18" t="s">
        <v>295</v>
      </c>
      <c r="BM1160" s="225" t="s">
        <v>1429</v>
      </c>
    </row>
    <row r="1161" s="2" customFormat="1">
      <c r="A1161" s="39"/>
      <c r="B1161" s="40"/>
      <c r="C1161" s="41"/>
      <c r="D1161" s="227" t="s">
        <v>245</v>
      </c>
      <c r="E1161" s="41"/>
      <c r="F1161" s="228" t="s">
        <v>4919</v>
      </c>
      <c r="G1161" s="41"/>
      <c r="H1161" s="41"/>
      <c r="I1161" s="229"/>
      <c r="J1161" s="41"/>
      <c r="K1161" s="41"/>
      <c r="L1161" s="45"/>
      <c r="M1161" s="230"/>
      <c r="N1161" s="231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245</v>
      </c>
      <c r="AU1161" s="18" t="s">
        <v>78</v>
      </c>
    </row>
    <row r="1162" s="2" customFormat="1">
      <c r="A1162" s="39"/>
      <c r="B1162" s="40"/>
      <c r="C1162" s="41"/>
      <c r="D1162" s="232" t="s">
        <v>246</v>
      </c>
      <c r="E1162" s="41"/>
      <c r="F1162" s="233" t="s">
        <v>4920</v>
      </c>
      <c r="G1162" s="41"/>
      <c r="H1162" s="41"/>
      <c r="I1162" s="229"/>
      <c r="J1162" s="41"/>
      <c r="K1162" s="41"/>
      <c r="L1162" s="45"/>
      <c r="M1162" s="230"/>
      <c r="N1162" s="231"/>
      <c r="O1162" s="85"/>
      <c r="P1162" s="85"/>
      <c r="Q1162" s="85"/>
      <c r="R1162" s="85"/>
      <c r="S1162" s="85"/>
      <c r="T1162" s="86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246</v>
      </c>
      <c r="AU1162" s="18" t="s">
        <v>78</v>
      </c>
    </row>
    <row r="1163" s="2" customFormat="1" ht="16.5" customHeight="1">
      <c r="A1163" s="39"/>
      <c r="B1163" s="40"/>
      <c r="C1163" s="214" t="s">
        <v>927</v>
      </c>
      <c r="D1163" s="214" t="s">
        <v>240</v>
      </c>
      <c r="E1163" s="215" t="s">
        <v>4921</v>
      </c>
      <c r="F1163" s="216" t="s">
        <v>4922</v>
      </c>
      <c r="G1163" s="217" t="s">
        <v>281</v>
      </c>
      <c r="H1163" s="218">
        <v>2</v>
      </c>
      <c r="I1163" s="219"/>
      <c r="J1163" s="220">
        <f>ROUND(I1163*H1163,2)</f>
        <v>0</v>
      </c>
      <c r="K1163" s="216" t="s">
        <v>581</v>
      </c>
      <c r="L1163" s="45"/>
      <c r="M1163" s="221" t="s">
        <v>19</v>
      </c>
      <c r="N1163" s="222" t="s">
        <v>40</v>
      </c>
      <c r="O1163" s="85"/>
      <c r="P1163" s="223">
        <f>O1163*H1163</f>
        <v>0</v>
      </c>
      <c r="Q1163" s="223">
        <v>0</v>
      </c>
      <c r="R1163" s="223">
        <f>Q1163*H1163</f>
        <v>0</v>
      </c>
      <c r="S1163" s="223">
        <v>0</v>
      </c>
      <c r="T1163" s="224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25" t="s">
        <v>295</v>
      </c>
      <c r="AT1163" s="225" t="s">
        <v>240</v>
      </c>
      <c r="AU1163" s="225" t="s">
        <v>78</v>
      </c>
      <c r="AY1163" s="18" t="s">
        <v>238</v>
      </c>
      <c r="BE1163" s="226">
        <f>IF(N1163="základní",J1163,0)</f>
        <v>0</v>
      </c>
      <c r="BF1163" s="226">
        <f>IF(N1163="snížená",J1163,0)</f>
        <v>0</v>
      </c>
      <c r="BG1163" s="226">
        <f>IF(N1163="zákl. přenesená",J1163,0)</f>
        <v>0</v>
      </c>
      <c r="BH1163" s="226">
        <f>IF(N1163="sníž. přenesená",J1163,0)</f>
        <v>0</v>
      </c>
      <c r="BI1163" s="226">
        <f>IF(N1163="nulová",J1163,0)</f>
        <v>0</v>
      </c>
      <c r="BJ1163" s="18" t="s">
        <v>76</v>
      </c>
      <c r="BK1163" s="226">
        <f>ROUND(I1163*H1163,2)</f>
        <v>0</v>
      </c>
      <c r="BL1163" s="18" t="s">
        <v>295</v>
      </c>
      <c r="BM1163" s="225" t="s">
        <v>1435</v>
      </c>
    </row>
    <row r="1164" s="2" customFormat="1">
      <c r="A1164" s="39"/>
      <c r="B1164" s="40"/>
      <c r="C1164" s="41"/>
      <c r="D1164" s="227" t="s">
        <v>245</v>
      </c>
      <c r="E1164" s="41"/>
      <c r="F1164" s="228" t="s">
        <v>4922</v>
      </c>
      <c r="G1164" s="41"/>
      <c r="H1164" s="41"/>
      <c r="I1164" s="229"/>
      <c r="J1164" s="41"/>
      <c r="K1164" s="41"/>
      <c r="L1164" s="45"/>
      <c r="M1164" s="230"/>
      <c r="N1164" s="231"/>
      <c r="O1164" s="85"/>
      <c r="P1164" s="85"/>
      <c r="Q1164" s="85"/>
      <c r="R1164" s="85"/>
      <c r="S1164" s="85"/>
      <c r="T1164" s="86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245</v>
      </c>
      <c r="AU1164" s="18" t="s">
        <v>78</v>
      </c>
    </row>
    <row r="1165" s="2" customFormat="1" ht="16.5" customHeight="1">
      <c r="A1165" s="39"/>
      <c r="B1165" s="40"/>
      <c r="C1165" s="277" t="s">
        <v>1327</v>
      </c>
      <c r="D1165" s="277" t="s">
        <v>425</v>
      </c>
      <c r="E1165" s="278" t="s">
        <v>4923</v>
      </c>
      <c r="F1165" s="279" t="s">
        <v>4924</v>
      </c>
      <c r="G1165" s="280" t="s">
        <v>281</v>
      </c>
      <c r="H1165" s="281">
        <v>2</v>
      </c>
      <c r="I1165" s="282"/>
      <c r="J1165" s="283">
        <f>ROUND(I1165*H1165,2)</f>
        <v>0</v>
      </c>
      <c r="K1165" s="279" t="s">
        <v>581</v>
      </c>
      <c r="L1165" s="284"/>
      <c r="M1165" s="285" t="s">
        <v>19</v>
      </c>
      <c r="N1165" s="286" t="s">
        <v>40</v>
      </c>
      <c r="O1165" s="85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5" t="s">
        <v>371</v>
      </c>
      <c r="AT1165" s="225" t="s">
        <v>425</v>
      </c>
      <c r="AU1165" s="225" t="s">
        <v>78</v>
      </c>
      <c r="AY1165" s="18" t="s">
        <v>238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8" t="s">
        <v>76</v>
      </c>
      <c r="BK1165" s="226">
        <f>ROUND(I1165*H1165,2)</f>
        <v>0</v>
      </c>
      <c r="BL1165" s="18" t="s">
        <v>295</v>
      </c>
      <c r="BM1165" s="225" t="s">
        <v>1449</v>
      </c>
    </row>
    <row r="1166" s="2" customFormat="1">
      <c r="A1166" s="39"/>
      <c r="B1166" s="40"/>
      <c r="C1166" s="41"/>
      <c r="D1166" s="227" t="s">
        <v>245</v>
      </c>
      <c r="E1166" s="41"/>
      <c r="F1166" s="228" t="s">
        <v>4924</v>
      </c>
      <c r="G1166" s="41"/>
      <c r="H1166" s="41"/>
      <c r="I1166" s="229"/>
      <c r="J1166" s="41"/>
      <c r="K1166" s="41"/>
      <c r="L1166" s="45"/>
      <c r="M1166" s="230"/>
      <c r="N1166" s="231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245</v>
      </c>
      <c r="AU1166" s="18" t="s">
        <v>78</v>
      </c>
    </row>
    <row r="1167" s="12" customFormat="1" ht="22.8" customHeight="1">
      <c r="A1167" s="12"/>
      <c r="B1167" s="198"/>
      <c r="C1167" s="199"/>
      <c r="D1167" s="200" t="s">
        <v>68</v>
      </c>
      <c r="E1167" s="212" t="s">
        <v>4925</v>
      </c>
      <c r="F1167" s="212" t="s">
        <v>4926</v>
      </c>
      <c r="G1167" s="199"/>
      <c r="H1167" s="199"/>
      <c r="I1167" s="202"/>
      <c r="J1167" s="213">
        <f>BK1167</f>
        <v>0</v>
      </c>
      <c r="K1167" s="199"/>
      <c r="L1167" s="204"/>
      <c r="M1167" s="205"/>
      <c r="N1167" s="206"/>
      <c r="O1167" s="206"/>
      <c r="P1167" s="207">
        <f>SUM(P1168:P1210)</f>
        <v>0</v>
      </c>
      <c r="Q1167" s="206"/>
      <c r="R1167" s="207">
        <f>SUM(R1168:R1210)</f>
        <v>0.60310044640000005</v>
      </c>
      <c r="S1167" s="206"/>
      <c r="T1167" s="208">
        <f>SUM(T1168:T1210)</f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09" t="s">
        <v>78</v>
      </c>
      <c r="AT1167" s="210" t="s">
        <v>68</v>
      </c>
      <c r="AU1167" s="210" t="s">
        <v>76</v>
      </c>
      <c r="AY1167" s="209" t="s">
        <v>238</v>
      </c>
      <c r="BK1167" s="211">
        <f>SUM(BK1168:BK1210)</f>
        <v>0</v>
      </c>
    </row>
    <row r="1168" s="2" customFormat="1" ht="24.15" customHeight="1">
      <c r="A1168" s="39"/>
      <c r="B1168" s="40"/>
      <c r="C1168" s="214" t="s">
        <v>1332</v>
      </c>
      <c r="D1168" s="214" t="s">
        <v>240</v>
      </c>
      <c r="E1168" s="215" t="s">
        <v>4927</v>
      </c>
      <c r="F1168" s="216" t="s">
        <v>4928</v>
      </c>
      <c r="G1168" s="217" t="s">
        <v>107</v>
      </c>
      <c r="H1168" s="218">
        <v>9.5999999999999996</v>
      </c>
      <c r="I1168" s="219"/>
      <c r="J1168" s="220">
        <f>ROUND(I1168*H1168,2)</f>
        <v>0</v>
      </c>
      <c r="K1168" s="216" t="s">
        <v>243</v>
      </c>
      <c r="L1168" s="45"/>
      <c r="M1168" s="221" t="s">
        <v>19</v>
      </c>
      <c r="N1168" s="222" t="s">
        <v>40</v>
      </c>
      <c r="O1168" s="85"/>
      <c r="P1168" s="223">
        <f>O1168*H1168</f>
        <v>0</v>
      </c>
      <c r="Q1168" s="223">
        <v>0.0039201890000000001</v>
      </c>
      <c r="R1168" s="223">
        <f>Q1168*H1168</f>
        <v>0.0376338144</v>
      </c>
      <c r="S1168" s="223">
        <v>0</v>
      </c>
      <c r="T1168" s="224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25" t="s">
        <v>295</v>
      </c>
      <c r="AT1168" s="225" t="s">
        <v>240</v>
      </c>
      <c r="AU1168" s="225" t="s">
        <v>78</v>
      </c>
      <c r="AY1168" s="18" t="s">
        <v>238</v>
      </c>
      <c r="BE1168" s="226">
        <f>IF(N1168="základní",J1168,0)</f>
        <v>0</v>
      </c>
      <c r="BF1168" s="226">
        <f>IF(N1168="snížená",J1168,0)</f>
        <v>0</v>
      </c>
      <c r="BG1168" s="226">
        <f>IF(N1168="zákl. přenesená",J1168,0)</f>
        <v>0</v>
      </c>
      <c r="BH1168" s="226">
        <f>IF(N1168="sníž. přenesená",J1168,0)</f>
        <v>0</v>
      </c>
      <c r="BI1168" s="226">
        <f>IF(N1168="nulová",J1168,0)</f>
        <v>0</v>
      </c>
      <c r="BJ1168" s="18" t="s">
        <v>76</v>
      </c>
      <c r="BK1168" s="226">
        <f>ROUND(I1168*H1168,2)</f>
        <v>0</v>
      </c>
      <c r="BL1168" s="18" t="s">
        <v>295</v>
      </c>
      <c r="BM1168" s="225" t="s">
        <v>1468</v>
      </c>
    </row>
    <row r="1169" s="2" customFormat="1">
      <c r="A1169" s="39"/>
      <c r="B1169" s="40"/>
      <c r="C1169" s="41"/>
      <c r="D1169" s="227" t="s">
        <v>245</v>
      </c>
      <c r="E1169" s="41"/>
      <c r="F1169" s="228" t="s">
        <v>4928</v>
      </c>
      <c r="G1169" s="41"/>
      <c r="H1169" s="41"/>
      <c r="I1169" s="229"/>
      <c r="J1169" s="41"/>
      <c r="K1169" s="41"/>
      <c r="L1169" s="45"/>
      <c r="M1169" s="230"/>
      <c r="N1169" s="231"/>
      <c r="O1169" s="85"/>
      <c r="P1169" s="85"/>
      <c r="Q1169" s="85"/>
      <c r="R1169" s="85"/>
      <c r="S1169" s="85"/>
      <c r="T1169" s="86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T1169" s="18" t="s">
        <v>245</v>
      </c>
      <c r="AU1169" s="18" t="s">
        <v>78</v>
      </c>
    </row>
    <row r="1170" s="2" customFormat="1">
      <c r="A1170" s="39"/>
      <c r="B1170" s="40"/>
      <c r="C1170" s="41"/>
      <c r="D1170" s="232" t="s">
        <v>246</v>
      </c>
      <c r="E1170" s="41"/>
      <c r="F1170" s="233" t="s">
        <v>4929</v>
      </c>
      <c r="G1170" s="41"/>
      <c r="H1170" s="41"/>
      <c r="I1170" s="229"/>
      <c r="J1170" s="41"/>
      <c r="K1170" s="41"/>
      <c r="L1170" s="45"/>
      <c r="M1170" s="230"/>
      <c r="N1170" s="231"/>
      <c r="O1170" s="85"/>
      <c r="P1170" s="85"/>
      <c r="Q1170" s="85"/>
      <c r="R1170" s="85"/>
      <c r="S1170" s="85"/>
      <c r="T1170" s="86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246</v>
      </c>
      <c r="AU1170" s="18" t="s">
        <v>78</v>
      </c>
    </row>
    <row r="1171" s="13" customFormat="1">
      <c r="A1171" s="13"/>
      <c r="B1171" s="234"/>
      <c r="C1171" s="235"/>
      <c r="D1171" s="227" t="s">
        <v>248</v>
      </c>
      <c r="E1171" s="236" t="s">
        <v>19</v>
      </c>
      <c r="F1171" s="237" t="s">
        <v>4498</v>
      </c>
      <c r="G1171" s="235"/>
      <c r="H1171" s="236" t="s">
        <v>19</v>
      </c>
      <c r="I1171" s="238"/>
      <c r="J1171" s="235"/>
      <c r="K1171" s="235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248</v>
      </c>
      <c r="AU1171" s="243" t="s">
        <v>78</v>
      </c>
      <c r="AV1171" s="13" t="s">
        <v>76</v>
      </c>
      <c r="AW1171" s="13" t="s">
        <v>32</v>
      </c>
      <c r="AX1171" s="13" t="s">
        <v>69</v>
      </c>
      <c r="AY1171" s="243" t="s">
        <v>238</v>
      </c>
    </row>
    <row r="1172" s="13" customFormat="1">
      <c r="A1172" s="13"/>
      <c r="B1172" s="234"/>
      <c r="C1172" s="235"/>
      <c r="D1172" s="227" t="s">
        <v>248</v>
      </c>
      <c r="E1172" s="236" t="s">
        <v>19</v>
      </c>
      <c r="F1172" s="237" t="s">
        <v>4499</v>
      </c>
      <c r="G1172" s="235"/>
      <c r="H1172" s="236" t="s">
        <v>19</v>
      </c>
      <c r="I1172" s="238"/>
      <c r="J1172" s="235"/>
      <c r="K1172" s="235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248</v>
      </c>
      <c r="AU1172" s="243" t="s">
        <v>78</v>
      </c>
      <c r="AV1172" s="13" t="s">
        <v>76</v>
      </c>
      <c r="AW1172" s="13" t="s">
        <v>32</v>
      </c>
      <c r="AX1172" s="13" t="s">
        <v>69</v>
      </c>
      <c r="AY1172" s="243" t="s">
        <v>238</v>
      </c>
    </row>
    <row r="1173" s="13" customFormat="1">
      <c r="A1173" s="13"/>
      <c r="B1173" s="234"/>
      <c r="C1173" s="235"/>
      <c r="D1173" s="227" t="s">
        <v>248</v>
      </c>
      <c r="E1173" s="236" t="s">
        <v>19</v>
      </c>
      <c r="F1173" s="237" t="s">
        <v>4516</v>
      </c>
      <c r="G1173" s="235"/>
      <c r="H1173" s="236" t="s">
        <v>19</v>
      </c>
      <c r="I1173" s="238"/>
      <c r="J1173" s="235"/>
      <c r="K1173" s="235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248</v>
      </c>
      <c r="AU1173" s="243" t="s">
        <v>78</v>
      </c>
      <c r="AV1173" s="13" t="s">
        <v>76</v>
      </c>
      <c r="AW1173" s="13" t="s">
        <v>32</v>
      </c>
      <c r="AX1173" s="13" t="s">
        <v>69</v>
      </c>
      <c r="AY1173" s="243" t="s">
        <v>238</v>
      </c>
    </row>
    <row r="1174" s="14" customFormat="1">
      <c r="A1174" s="14"/>
      <c r="B1174" s="244"/>
      <c r="C1174" s="245"/>
      <c r="D1174" s="227" t="s">
        <v>248</v>
      </c>
      <c r="E1174" s="246" t="s">
        <v>19</v>
      </c>
      <c r="F1174" s="247" t="s">
        <v>4930</v>
      </c>
      <c r="G1174" s="245"/>
      <c r="H1174" s="248">
        <v>9.5999999999999996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248</v>
      </c>
      <c r="AU1174" s="254" t="s">
        <v>78</v>
      </c>
      <c r="AV1174" s="14" t="s">
        <v>78</v>
      </c>
      <c r="AW1174" s="14" t="s">
        <v>32</v>
      </c>
      <c r="AX1174" s="14" t="s">
        <v>69</v>
      </c>
      <c r="AY1174" s="254" t="s">
        <v>238</v>
      </c>
    </row>
    <row r="1175" s="15" customFormat="1">
      <c r="A1175" s="15"/>
      <c r="B1175" s="255"/>
      <c r="C1175" s="256"/>
      <c r="D1175" s="227" t="s">
        <v>248</v>
      </c>
      <c r="E1175" s="257" t="s">
        <v>19</v>
      </c>
      <c r="F1175" s="258" t="s">
        <v>253</v>
      </c>
      <c r="G1175" s="256"/>
      <c r="H1175" s="259">
        <v>9.5999999999999996</v>
      </c>
      <c r="I1175" s="260"/>
      <c r="J1175" s="256"/>
      <c r="K1175" s="256"/>
      <c r="L1175" s="261"/>
      <c r="M1175" s="262"/>
      <c r="N1175" s="263"/>
      <c r="O1175" s="263"/>
      <c r="P1175" s="263"/>
      <c r="Q1175" s="263"/>
      <c r="R1175" s="263"/>
      <c r="S1175" s="263"/>
      <c r="T1175" s="264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5" t="s">
        <v>248</v>
      </c>
      <c r="AU1175" s="265" t="s">
        <v>78</v>
      </c>
      <c r="AV1175" s="15" t="s">
        <v>244</v>
      </c>
      <c r="AW1175" s="15" t="s">
        <v>32</v>
      </c>
      <c r="AX1175" s="15" t="s">
        <v>76</v>
      </c>
      <c r="AY1175" s="265" t="s">
        <v>238</v>
      </c>
    </row>
    <row r="1176" s="2" customFormat="1" ht="24.15" customHeight="1">
      <c r="A1176" s="39"/>
      <c r="B1176" s="40"/>
      <c r="C1176" s="277" t="s">
        <v>1342</v>
      </c>
      <c r="D1176" s="277" t="s">
        <v>425</v>
      </c>
      <c r="E1176" s="278" t="s">
        <v>4931</v>
      </c>
      <c r="F1176" s="279" t="s">
        <v>4932</v>
      </c>
      <c r="G1176" s="280" t="s">
        <v>112</v>
      </c>
      <c r="H1176" s="281">
        <v>4.2240000000000002</v>
      </c>
      <c r="I1176" s="282"/>
      <c r="J1176" s="283">
        <f>ROUND(I1176*H1176,2)</f>
        <v>0</v>
      </c>
      <c r="K1176" s="279" t="s">
        <v>243</v>
      </c>
      <c r="L1176" s="284"/>
      <c r="M1176" s="285" t="s">
        <v>19</v>
      </c>
      <c r="N1176" s="286" t="s">
        <v>40</v>
      </c>
      <c r="O1176" s="85"/>
      <c r="P1176" s="223">
        <f>O1176*H1176</f>
        <v>0</v>
      </c>
      <c r="Q1176" s="223">
        <v>0.09375</v>
      </c>
      <c r="R1176" s="223">
        <f>Q1176*H1176</f>
        <v>0.39600000000000002</v>
      </c>
      <c r="S1176" s="223">
        <v>0</v>
      </c>
      <c r="T1176" s="224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25" t="s">
        <v>371</v>
      </c>
      <c r="AT1176" s="225" t="s">
        <v>425</v>
      </c>
      <c r="AU1176" s="225" t="s">
        <v>78</v>
      </c>
      <c r="AY1176" s="18" t="s">
        <v>238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8" t="s">
        <v>76</v>
      </c>
      <c r="BK1176" s="226">
        <f>ROUND(I1176*H1176,2)</f>
        <v>0</v>
      </c>
      <c r="BL1176" s="18" t="s">
        <v>295</v>
      </c>
      <c r="BM1176" s="225" t="s">
        <v>1512</v>
      </c>
    </row>
    <row r="1177" s="2" customFormat="1">
      <c r="A1177" s="39"/>
      <c r="B1177" s="40"/>
      <c r="C1177" s="41"/>
      <c r="D1177" s="227" t="s">
        <v>245</v>
      </c>
      <c r="E1177" s="41"/>
      <c r="F1177" s="228" t="s">
        <v>4932</v>
      </c>
      <c r="G1177" s="41"/>
      <c r="H1177" s="41"/>
      <c r="I1177" s="229"/>
      <c r="J1177" s="41"/>
      <c r="K1177" s="41"/>
      <c r="L1177" s="45"/>
      <c r="M1177" s="230"/>
      <c r="N1177" s="231"/>
      <c r="O1177" s="85"/>
      <c r="P1177" s="85"/>
      <c r="Q1177" s="85"/>
      <c r="R1177" s="85"/>
      <c r="S1177" s="85"/>
      <c r="T1177" s="86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T1177" s="18" t="s">
        <v>245</v>
      </c>
      <c r="AU1177" s="18" t="s">
        <v>78</v>
      </c>
    </row>
    <row r="1178" s="14" customFormat="1">
      <c r="A1178" s="14"/>
      <c r="B1178" s="244"/>
      <c r="C1178" s="245"/>
      <c r="D1178" s="227" t="s">
        <v>248</v>
      </c>
      <c r="E1178" s="246" t="s">
        <v>19</v>
      </c>
      <c r="F1178" s="247" t="s">
        <v>4933</v>
      </c>
      <c r="G1178" s="245"/>
      <c r="H1178" s="248">
        <v>4.2240000000000002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248</v>
      </c>
      <c r="AU1178" s="254" t="s">
        <v>78</v>
      </c>
      <c r="AV1178" s="14" t="s">
        <v>78</v>
      </c>
      <c r="AW1178" s="14" t="s">
        <v>32</v>
      </c>
      <c r="AX1178" s="14" t="s">
        <v>69</v>
      </c>
      <c r="AY1178" s="254" t="s">
        <v>238</v>
      </c>
    </row>
    <row r="1179" s="15" customFormat="1">
      <c r="A1179" s="15"/>
      <c r="B1179" s="255"/>
      <c r="C1179" s="256"/>
      <c r="D1179" s="227" t="s">
        <v>248</v>
      </c>
      <c r="E1179" s="257" t="s">
        <v>19</v>
      </c>
      <c r="F1179" s="258" t="s">
        <v>253</v>
      </c>
      <c r="G1179" s="256"/>
      <c r="H1179" s="259">
        <v>4.2240000000000002</v>
      </c>
      <c r="I1179" s="260"/>
      <c r="J1179" s="256"/>
      <c r="K1179" s="256"/>
      <c r="L1179" s="261"/>
      <c r="M1179" s="262"/>
      <c r="N1179" s="263"/>
      <c r="O1179" s="263"/>
      <c r="P1179" s="263"/>
      <c r="Q1179" s="263"/>
      <c r="R1179" s="263"/>
      <c r="S1179" s="263"/>
      <c r="T1179" s="26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5" t="s">
        <v>248</v>
      </c>
      <c r="AU1179" s="265" t="s">
        <v>78</v>
      </c>
      <c r="AV1179" s="15" t="s">
        <v>244</v>
      </c>
      <c r="AW1179" s="15" t="s">
        <v>32</v>
      </c>
      <c r="AX1179" s="15" t="s">
        <v>76</v>
      </c>
      <c r="AY1179" s="265" t="s">
        <v>238</v>
      </c>
    </row>
    <row r="1180" s="2" customFormat="1" ht="33" customHeight="1">
      <c r="A1180" s="39"/>
      <c r="B1180" s="40"/>
      <c r="C1180" s="214" t="s">
        <v>1376</v>
      </c>
      <c r="D1180" s="214" t="s">
        <v>240</v>
      </c>
      <c r="E1180" s="215" t="s">
        <v>4934</v>
      </c>
      <c r="F1180" s="216" t="s">
        <v>4935</v>
      </c>
      <c r="G1180" s="217" t="s">
        <v>107</v>
      </c>
      <c r="H1180" s="218">
        <v>8</v>
      </c>
      <c r="I1180" s="219"/>
      <c r="J1180" s="220">
        <f>ROUND(I1180*H1180,2)</f>
        <v>0</v>
      </c>
      <c r="K1180" s="216" t="s">
        <v>243</v>
      </c>
      <c r="L1180" s="45"/>
      <c r="M1180" s="221" t="s">
        <v>19</v>
      </c>
      <c r="N1180" s="222" t="s">
        <v>40</v>
      </c>
      <c r="O1180" s="85"/>
      <c r="P1180" s="223">
        <f>O1180*H1180</f>
        <v>0</v>
      </c>
      <c r="Q1180" s="223">
        <v>0.0024501890000000002</v>
      </c>
      <c r="R1180" s="223">
        <f>Q1180*H1180</f>
        <v>0.019601512000000001</v>
      </c>
      <c r="S1180" s="223">
        <v>0</v>
      </c>
      <c r="T1180" s="224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25" t="s">
        <v>295</v>
      </c>
      <c r="AT1180" s="225" t="s">
        <v>240</v>
      </c>
      <c r="AU1180" s="225" t="s">
        <v>78</v>
      </c>
      <c r="AY1180" s="18" t="s">
        <v>238</v>
      </c>
      <c r="BE1180" s="226">
        <f>IF(N1180="základní",J1180,0)</f>
        <v>0</v>
      </c>
      <c r="BF1180" s="226">
        <f>IF(N1180="snížená",J1180,0)</f>
        <v>0</v>
      </c>
      <c r="BG1180" s="226">
        <f>IF(N1180="zákl. přenesená",J1180,0)</f>
        <v>0</v>
      </c>
      <c r="BH1180" s="226">
        <f>IF(N1180="sníž. přenesená",J1180,0)</f>
        <v>0</v>
      </c>
      <c r="BI1180" s="226">
        <f>IF(N1180="nulová",J1180,0)</f>
        <v>0</v>
      </c>
      <c r="BJ1180" s="18" t="s">
        <v>76</v>
      </c>
      <c r="BK1180" s="226">
        <f>ROUND(I1180*H1180,2)</f>
        <v>0</v>
      </c>
      <c r="BL1180" s="18" t="s">
        <v>295</v>
      </c>
      <c r="BM1180" s="225" t="s">
        <v>1519</v>
      </c>
    </row>
    <row r="1181" s="2" customFormat="1">
      <c r="A1181" s="39"/>
      <c r="B1181" s="40"/>
      <c r="C1181" s="41"/>
      <c r="D1181" s="227" t="s">
        <v>245</v>
      </c>
      <c r="E1181" s="41"/>
      <c r="F1181" s="228" t="s">
        <v>4935</v>
      </c>
      <c r="G1181" s="41"/>
      <c r="H1181" s="41"/>
      <c r="I1181" s="229"/>
      <c r="J1181" s="41"/>
      <c r="K1181" s="41"/>
      <c r="L1181" s="45"/>
      <c r="M1181" s="230"/>
      <c r="N1181" s="231"/>
      <c r="O1181" s="85"/>
      <c r="P1181" s="85"/>
      <c r="Q1181" s="85"/>
      <c r="R1181" s="85"/>
      <c r="S1181" s="85"/>
      <c r="T1181" s="86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245</v>
      </c>
      <c r="AU1181" s="18" t="s">
        <v>78</v>
      </c>
    </row>
    <row r="1182" s="2" customFormat="1">
      <c r="A1182" s="39"/>
      <c r="B1182" s="40"/>
      <c r="C1182" s="41"/>
      <c r="D1182" s="232" t="s">
        <v>246</v>
      </c>
      <c r="E1182" s="41"/>
      <c r="F1182" s="233" t="s">
        <v>4936</v>
      </c>
      <c r="G1182" s="41"/>
      <c r="H1182" s="41"/>
      <c r="I1182" s="229"/>
      <c r="J1182" s="41"/>
      <c r="K1182" s="41"/>
      <c r="L1182" s="45"/>
      <c r="M1182" s="230"/>
      <c r="N1182" s="231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246</v>
      </c>
      <c r="AU1182" s="18" t="s">
        <v>78</v>
      </c>
    </row>
    <row r="1183" s="13" customFormat="1">
      <c r="A1183" s="13"/>
      <c r="B1183" s="234"/>
      <c r="C1183" s="235"/>
      <c r="D1183" s="227" t="s">
        <v>248</v>
      </c>
      <c r="E1183" s="236" t="s">
        <v>19</v>
      </c>
      <c r="F1183" s="237" t="s">
        <v>4498</v>
      </c>
      <c r="G1183" s="235"/>
      <c r="H1183" s="236" t="s">
        <v>19</v>
      </c>
      <c r="I1183" s="238"/>
      <c r="J1183" s="235"/>
      <c r="K1183" s="235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248</v>
      </c>
      <c r="AU1183" s="243" t="s">
        <v>78</v>
      </c>
      <c r="AV1183" s="13" t="s">
        <v>76</v>
      </c>
      <c r="AW1183" s="13" t="s">
        <v>32</v>
      </c>
      <c r="AX1183" s="13" t="s">
        <v>69</v>
      </c>
      <c r="AY1183" s="243" t="s">
        <v>238</v>
      </c>
    </row>
    <row r="1184" s="13" customFormat="1">
      <c r="A1184" s="13"/>
      <c r="B1184" s="234"/>
      <c r="C1184" s="235"/>
      <c r="D1184" s="227" t="s">
        <v>248</v>
      </c>
      <c r="E1184" s="236" t="s">
        <v>19</v>
      </c>
      <c r="F1184" s="237" t="s">
        <v>4499</v>
      </c>
      <c r="G1184" s="235"/>
      <c r="H1184" s="236" t="s">
        <v>19</v>
      </c>
      <c r="I1184" s="238"/>
      <c r="J1184" s="235"/>
      <c r="K1184" s="235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248</v>
      </c>
      <c r="AU1184" s="243" t="s">
        <v>78</v>
      </c>
      <c r="AV1184" s="13" t="s">
        <v>76</v>
      </c>
      <c r="AW1184" s="13" t="s">
        <v>32</v>
      </c>
      <c r="AX1184" s="13" t="s">
        <v>69</v>
      </c>
      <c r="AY1184" s="243" t="s">
        <v>238</v>
      </c>
    </row>
    <row r="1185" s="13" customFormat="1">
      <c r="A1185" s="13"/>
      <c r="B1185" s="234"/>
      <c r="C1185" s="235"/>
      <c r="D1185" s="227" t="s">
        <v>248</v>
      </c>
      <c r="E1185" s="236" t="s">
        <v>19</v>
      </c>
      <c r="F1185" s="237" t="s">
        <v>4516</v>
      </c>
      <c r="G1185" s="235"/>
      <c r="H1185" s="236" t="s">
        <v>19</v>
      </c>
      <c r="I1185" s="238"/>
      <c r="J1185" s="235"/>
      <c r="K1185" s="235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248</v>
      </c>
      <c r="AU1185" s="243" t="s">
        <v>78</v>
      </c>
      <c r="AV1185" s="13" t="s">
        <v>76</v>
      </c>
      <c r="AW1185" s="13" t="s">
        <v>32</v>
      </c>
      <c r="AX1185" s="13" t="s">
        <v>69</v>
      </c>
      <c r="AY1185" s="243" t="s">
        <v>238</v>
      </c>
    </row>
    <row r="1186" s="14" customFormat="1">
      <c r="A1186" s="14"/>
      <c r="B1186" s="244"/>
      <c r="C1186" s="245"/>
      <c r="D1186" s="227" t="s">
        <v>248</v>
      </c>
      <c r="E1186" s="246" t="s">
        <v>19</v>
      </c>
      <c r="F1186" s="247" t="s">
        <v>4937</v>
      </c>
      <c r="G1186" s="245"/>
      <c r="H1186" s="248">
        <v>8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248</v>
      </c>
      <c r="AU1186" s="254" t="s">
        <v>78</v>
      </c>
      <c r="AV1186" s="14" t="s">
        <v>78</v>
      </c>
      <c r="AW1186" s="14" t="s">
        <v>32</v>
      </c>
      <c r="AX1186" s="14" t="s">
        <v>69</v>
      </c>
      <c r="AY1186" s="254" t="s">
        <v>238</v>
      </c>
    </row>
    <row r="1187" s="15" customFormat="1">
      <c r="A1187" s="15"/>
      <c r="B1187" s="255"/>
      <c r="C1187" s="256"/>
      <c r="D1187" s="227" t="s">
        <v>248</v>
      </c>
      <c r="E1187" s="257" t="s">
        <v>19</v>
      </c>
      <c r="F1187" s="258" t="s">
        <v>253</v>
      </c>
      <c r="G1187" s="256"/>
      <c r="H1187" s="259">
        <v>8</v>
      </c>
      <c r="I1187" s="260"/>
      <c r="J1187" s="256"/>
      <c r="K1187" s="256"/>
      <c r="L1187" s="261"/>
      <c r="M1187" s="262"/>
      <c r="N1187" s="263"/>
      <c r="O1187" s="263"/>
      <c r="P1187" s="263"/>
      <c r="Q1187" s="263"/>
      <c r="R1187" s="263"/>
      <c r="S1187" s="263"/>
      <c r="T1187" s="264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5" t="s">
        <v>248</v>
      </c>
      <c r="AU1187" s="265" t="s">
        <v>78</v>
      </c>
      <c r="AV1187" s="15" t="s">
        <v>244</v>
      </c>
      <c r="AW1187" s="15" t="s">
        <v>32</v>
      </c>
      <c r="AX1187" s="15" t="s">
        <v>76</v>
      </c>
      <c r="AY1187" s="265" t="s">
        <v>238</v>
      </c>
    </row>
    <row r="1188" s="2" customFormat="1" ht="24.15" customHeight="1">
      <c r="A1188" s="39"/>
      <c r="B1188" s="40"/>
      <c r="C1188" s="277" t="s">
        <v>1383</v>
      </c>
      <c r="D1188" s="277" t="s">
        <v>425</v>
      </c>
      <c r="E1188" s="278" t="s">
        <v>4938</v>
      </c>
      <c r="F1188" s="279" t="s">
        <v>4939</v>
      </c>
      <c r="G1188" s="280" t="s">
        <v>112</v>
      </c>
      <c r="H1188" s="281">
        <v>1.76</v>
      </c>
      <c r="I1188" s="282"/>
      <c r="J1188" s="283">
        <f>ROUND(I1188*H1188,2)</f>
        <v>0</v>
      </c>
      <c r="K1188" s="279" t="s">
        <v>243</v>
      </c>
      <c r="L1188" s="284"/>
      <c r="M1188" s="285" t="s">
        <v>19</v>
      </c>
      <c r="N1188" s="286" t="s">
        <v>40</v>
      </c>
      <c r="O1188" s="85"/>
      <c r="P1188" s="223">
        <f>O1188*H1188</f>
        <v>0</v>
      </c>
      <c r="Q1188" s="223">
        <v>0.084379999999999997</v>
      </c>
      <c r="R1188" s="223">
        <f>Q1188*H1188</f>
        <v>0.1485088</v>
      </c>
      <c r="S1188" s="223">
        <v>0</v>
      </c>
      <c r="T1188" s="224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25" t="s">
        <v>371</v>
      </c>
      <c r="AT1188" s="225" t="s">
        <v>425</v>
      </c>
      <c r="AU1188" s="225" t="s">
        <v>78</v>
      </c>
      <c r="AY1188" s="18" t="s">
        <v>238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8" t="s">
        <v>76</v>
      </c>
      <c r="BK1188" s="226">
        <f>ROUND(I1188*H1188,2)</f>
        <v>0</v>
      </c>
      <c r="BL1188" s="18" t="s">
        <v>295</v>
      </c>
      <c r="BM1188" s="225" t="s">
        <v>1523</v>
      </c>
    </row>
    <row r="1189" s="2" customFormat="1">
      <c r="A1189" s="39"/>
      <c r="B1189" s="40"/>
      <c r="C1189" s="41"/>
      <c r="D1189" s="227" t="s">
        <v>245</v>
      </c>
      <c r="E1189" s="41"/>
      <c r="F1189" s="228" t="s">
        <v>4939</v>
      </c>
      <c r="G1189" s="41"/>
      <c r="H1189" s="41"/>
      <c r="I1189" s="229"/>
      <c r="J1189" s="41"/>
      <c r="K1189" s="41"/>
      <c r="L1189" s="45"/>
      <c r="M1189" s="230"/>
      <c r="N1189" s="231"/>
      <c r="O1189" s="85"/>
      <c r="P1189" s="85"/>
      <c r="Q1189" s="85"/>
      <c r="R1189" s="85"/>
      <c r="S1189" s="85"/>
      <c r="T1189" s="86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245</v>
      </c>
      <c r="AU1189" s="18" t="s">
        <v>78</v>
      </c>
    </row>
    <row r="1190" s="14" customFormat="1">
      <c r="A1190" s="14"/>
      <c r="B1190" s="244"/>
      <c r="C1190" s="245"/>
      <c r="D1190" s="227" t="s">
        <v>248</v>
      </c>
      <c r="E1190" s="246" t="s">
        <v>19</v>
      </c>
      <c r="F1190" s="247" t="s">
        <v>4940</v>
      </c>
      <c r="G1190" s="245"/>
      <c r="H1190" s="248">
        <v>1.76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248</v>
      </c>
      <c r="AU1190" s="254" t="s">
        <v>78</v>
      </c>
      <c r="AV1190" s="14" t="s">
        <v>78</v>
      </c>
      <c r="AW1190" s="14" t="s">
        <v>32</v>
      </c>
      <c r="AX1190" s="14" t="s">
        <v>69</v>
      </c>
      <c r="AY1190" s="254" t="s">
        <v>238</v>
      </c>
    </row>
    <row r="1191" s="15" customFormat="1">
      <c r="A1191" s="15"/>
      <c r="B1191" s="255"/>
      <c r="C1191" s="256"/>
      <c r="D1191" s="227" t="s">
        <v>248</v>
      </c>
      <c r="E1191" s="257" t="s">
        <v>19</v>
      </c>
      <c r="F1191" s="258" t="s">
        <v>253</v>
      </c>
      <c r="G1191" s="256"/>
      <c r="H1191" s="259">
        <v>1.76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248</v>
      </c>
      <c r="AU1191" s="265" t="s">
        <v>78</v>
      </c>
      <c r="AV1191" s="15" t="s">
        <v>244</v>
      </c>
      <c r="AW1191" s="15" t="s">
        <v>32</v>
      </c>
      <c r="AX1191" s="15" t="s">
        <v>76</v>
      </c>
      <c r="AY1191" s="265" t="s">
        <v>238</v>
      </c>
    </row>
    <row r="1192" s="2" customFormat="1" ht="16.5" customHeight="1">
      <c r="A1192" s="39"/>
      <c r="B1192" s="40"/>
      <c r="C1192" s="214" t="s">
        <v>1390</v>
      </c>
      <c r="D1192" s="214" t="s">
        <v>240</v>
      </c>
      <c r="E1192" s="215" t="s">
        <v>4941</v>
      </c>
      <c r="F1192" s="216" t="s">
        <v>4942</v>
      </c>
      <c r="G1192" s="217" t="s">
        <v>112</v>
      </c>
      <c r="H1192" s="218">
        <v>4.3920000000000003</v>
      </c>
      <c r="I1192" s="219"/>
      <c r="J1192" s="220">
        <f>ROUND(I1192*H1192,2)</f>
        <v>0</v>
      </c>
      <c r="K1192" s="216" t="s">
        <v>243</v>
      </c>
      <c r="L1192" s="45"/>
      <c r="M1192" s="221" t="s">
        <v>19</v>
      </c>
      <c r="N1192" s="222" t="s">
        <v>40</v>
      </c>
      <c r="O1192" s="85"/>
      <c r="P1192" s="223">
        <f>O1192*H1192</f>
        <v>0</v>
      </c>
      <c r="Q1192" s="223">
        <v>0.00029999999999999997</v>
      </c>
      <c r="R1192" s="223">
        <f>Q1192*H1192</f>
        <v>0.0013175999999999999</v>
      </c>
      <c r="S1192" s="223">
        <v>0</v>
      </c>
      <c r="T1192" s="224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25" t="s">
        <v>295</v>
      </c>
      <c r="AT1192" s="225" t="s">
        <v>240</v>
      </c>
      <c r="AU1192" s="225" t="s">
        <v>78</v>
      </c>
      <c r="AY1192" s="18" t="s">
        <v>238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8" t="s">
        <v>76</v>
      </c>
      <c r="BK1192" s="226">
        <f>ROUND(I1192*H1192,2)</f>
        <v>0</v>
      </c>
      <c r="BL1192" s="18" t="s">
        <v>295</v>
      </c>
      <c r="BM1192" s="225" t="s">
        <v>1528</v>
      </c>
    </row>
    <row r="1193" s="2" customFormat="1">
      <c r="A1193" s="39"/>
      <c r="B1193" s="40"/>
      <c r="C1193" s="41"/>
      <c r="D1193" s="227" t="s">
        <v>245</v>
      </c>
      <c r="E1193" s="41"/>
      <c r="F1193" s="228" t="s">
        <v>4942</v>
      </c>
      <c r="G1193" s="41"/>
      <c r="H1193" s="41"/>
      <c r="I1193" s="229"/>
      <c r="J1193" s="41"/>
      <c r="K1193" s="41"/>
      <c r="L1193" s="45"/>
      <c r="M1193" s="230"/>
      <c r="N1193" s="231"/>
      <c r="O1193" s="85"/>
      <c r="P1193" s="85"/>
      <c r="Q1193" s="85"/>
      <c r="R1193" s="85"/>
      <c r="S1193" s="85"/>
      <c r="T1193" s="86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245</v>
      </c>
      <c r="AU1193" s="18" t="s">
        <v>78</v>
      </c>
    </row>
    <row r="1194" s="2" customFormat="1">
      <c r="A1194" s="39"/>
      <c r="B1194" s="40"/>
      <c r="C1194" s="41"/>
      <c r="D1194" s="232" t="s">
        <v>246</v>
      </c>
      <c r="E1194" s="41"/>
      <c r="F1194" s="233" t="s">
        <v>4943</v>
      </c>
      <c r="G1194" s="41"/>
      <c r="H1194" s="41"/>
      <c r="I1194" s="229"/>
      <c r="J1194" s="41"/>
      <c r="K1194" s="41"/>
      <c r="L1194" s="45"/>
      <c r="M1194" s="230"/>
      <c r="N1194" s="231"/>
      <c r="O1194" s="85"/>
      <c r="P1194" s="85"/>
      <c r="Q1194" s="85"/>
      <c r="R1194" s="85"/>
      <c r="S1194" s="85"/>
      <c r="T1194" s="86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246</v>
      </c>
      <c r="AU1194" s="18" t="s">
        <v>78</v>
      </c>
    </row>
    <row r="1195" s="13" customFormat="1">
      <c r="A1195" s="13"/>
      <c r="B1195" s="234"/>
      <c r="C1195" s="235"/>
      <c r="D1195" s="227" t="s">
        <v>248</v>
      </c>
      <c r="E1195" s="236" t="s">
        <v>19</v>
      </c>
      <c r="F1195" s="237" t="s">
        <v>4498</v>
      </c>
      <c r="G1195" s="235"/>
      <c r="H1195" s="236" t="s">
        <v>19</v>
      </c>
      <c r="I1195" s="238"/>
      <c r="J1195" s="235"/>
      <c r="K1195" s="235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248</v>
      </c>
      <c r="AU1195" s="243" t="s">
        <v>78</v>
      </c>
      <c r="AV1195" s="13" t="s">
        <v>76</v>
      </c>
      <c r="AW1195" s="13" t="s">
        <v>32</v>
      </c>
      <c r="AX1195" s="13" t="s">
        <v>69</v>
      </c>
      <c r="AY1195" s="243" t="s">
        <v>238</v>
      </c>
    </row>
    <row r="1196" s="13" customFormat="1">
      <c r="A1196" s="13"/>
      <c r="B1196" s="234"/>
      <c r="C1196" s="235"/>
      <c r="D1196" s="227" t="s">
        <v>248</v>
      </c>
      <c r="E1196" s="236" t="s">
        <v>19</v>
      </c>
      <c r="F1196" s="237" t="s">
        <v>4499</v>
      </c>
      <c r="G1196" s="235"/>
      <c r="H1196" s="236" t="s">
        <v>19</v>
      </c>
      <c r="I1196" s="238"/>
      <c r="J1196" s="235"/>
      <c r="K1196" s="235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248</v>
      </c>
      <c r="AU1196" s="243" t="s">
        <v>78</v>
      </c>
      <c r="AV1196" s="13" t="s">
        <v>76</v>
      </c>
      <c r="AW1196" s="13" t="s">
        <v>32</v>
      </c>
      <c r="AX1196" s="13" t="s">
        <v>69</v>
      </c>
      <c r="AY1196" s="243" t="s">
        <v>238</v>
      </c>
    </row>
    <row r="1197" s="13" customFormat="1">
      <c r="A1197" s="13"/>
      <c r="B1197" s="234"/>
      <c r="C1197" s="235"/>
      <c r="D1197" s="227" t="s">
        <v>248</v>
      </c>
      <c r="E1197" s="236" t="s">
        <v>19</v>
      </c>
      <c r="F1197" s="237" t="s">
        <v>4516</v>
      </c>
      <c r="G1197" s="235"/>
      <c r="H1197" s="236" t="s">
        <v>19</v>
      </c>
      <c r="I1197" s="238"/>
      <c r="J1197" s="235"/>
      <c r="K1197" s="235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248</v>
      </c>
      <c r="AU1197" s="243" t="s">
        <v>78</v>
      </c>
      <c r="AV1197" s="13" t="s">
        <v>76</v>
      </c>
      <c r="AW1197" s="13" t="s">
        <v>32</v>
      </c>
      <c r="AX1197" s="13" t="s">
        <v>69</v>
      </c>
      <c r="AY1197" s="243" t="s">
        <v>238</v>
      </c>
    </row>
    <row r="1198" s="14" customFormat="1">
      <c r="A1198" s="14"/>
      <c r="B1198" s="244"/>
      <c r="C1198" s="245"/>
      <c r="D1198" s="227" t="s">
        <v>248</v>
      </c>
      <c r="E1198" s="246" t="s">
        <v>19</v>
      </c>
      <c r="F1198" s="247" t="s">
        <v>4944</v>
      </c>
      <c r="G1198" s="245"/>
      <c r="H1198" s="248">
        <v>4.3920000000000003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248</v>
      </c>
      <c r="AU1198" s="254" t="s">
        <v>78</v>
      </c>
      <c r="AV1198" s="14" t="s">
        <v>78</v>
      </c>
      <c r="AW1198" s="14" t="s">
        <v>32</v>
      </c>
      <c r="AX1198" s="14" t="s">
        <v>69</v>
      </c>
      <c r="AY1198" s="254" t="s">
        <v>238</v>
      </c>
    </row>
    <row r="1199" s="15" customFormat="1">
      <c r="A1199" s="15"/>
      <c r="B1199" s="255"/>
      <c r="C1199" s="256"/>
      <c r="D1199" s="227" t="s">
        <v>248</v>
      </c>
      <c r="E1199" s="257" t="s">
        <v>19</v>
      </c>
      <c r="F1199" s="258" t="s">
        <v>253</v>
      </c>
      <c r="G1199" s="256"/>
      <c r="H1199" s="259">
        <v>4.3920000000000003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5" t="s">
        <v>248</v>
      </c>
      <c r="AU1199" s="265" t="s">
        <v>78</v>
      </c>
      <c r="AV1199" s="15" t="s">
        <v>244</v>
      </c>
      <c r="AW1199" s="15" t="s">
        <v>32</v>
      </c>
      <c r="AX1199" s="15" t="s">
        <v>76</v>
      </c>
      <c r="AY1199" s="265" t="s">
        <v>238</v>
      </c>
    </row>
    <row r="1200" s="2" customFormat="1" ht="24.15" customHeight="1">
      <c r="A1200" s="39"/>
      <c r="B1200" s="40"/>
      <c r="C1200" s="214" t="s">
        <v>1397</v>
      </c>
      <c r="D1200" s="214" t="s">
        <v>240</v>
      </c>
      <c r="E1200" s="215" t="s">
        <v>4945</v>
      </c>
      <c r="F1200" s="216" t="s">
        <v>4946</v>
      </c>
      <c r="G1200" s="217" t="s">
        <v>112</v>
      </c>
      <c r="H1200" s="218">
        <v>4.8399999999999999</v>
      </c>
      <c r="I1200" s="219"/>
      <c r="J1200" s="220">
        <f>ROUND(I1200*H1200,2)</f>
        <v>0</v>
      </c>
      <c r="K1200" s="216" t="s">
        <v>243</v>
      </c>
      <c r="L1200" s="45"/>
      <c r="M1200" s="221" t="s">
        <v>19</v>
      </c>
      <c r="N1200" s="222" t="s">
        <v>40</v>
      </c>
      <c r="O1200" s="85"/>
      <c r="P1200" s="223">
        <f>O1200*H1200</f>
        <v>0</v>
      </c>
      <c r="Q1200" s="223">
        <v>7.9999999999999996E-06</v>
      </c>
      <c r="R1200" s="223">
        <f>Q1200*H1200</f>
        <v>3.8719999999999995E-05</v>
      </c>
      <c r="S1200" s="223">
        <v>0</v>
      </c>
      <c r="T1200" s="224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25" t="s">
        <v>295</v>
      </c>
      <c r="AT1200" s="225" t="s">
        <v>240</v>
      </c>
      <c r="AU1200" s="225" t="s">
        <v>78</v>
      </c>
      <c r="AY1200" s="18" t="s">
        <v>238</v>
      </c>
      <c r="BE1200" s="226">
        <f>IF(N1200="základní",J1200,0)</f>
        <v>0</v>
      </c>
      <c r="BF1200" s="226">
        <f>IF(N1200="snížená",J1200,0)</f>
        <v>0</v>
      </c>
      <c r="BG1200" s="226">
        <f>IF(N1200="zákl. přenesená",J1200,0)</f>
        <v>0</v>
      </c>
      <c r="BH1200" s="226">
        <f>IF(N1200="sníž. přenesená",J1200,0)</f>
        <v>0</v>
      </c>
      <c r="BI1200" s="226">
        <f>IF(N1200="nulová",J1200,0)</f>
        <v>0</v>
      </c>
      <c r="BJ1200" s="18" t="s">
        <v>76</v>
      </c>
      <c r="BK1200" s="226">
        <f>ROUND(I1200*H1200,2)</f>
        <v>0</v>
      </c>
      <c r="BL1200" s="18" t="s">
        <v>295</v>
      </c>
      <c r="BM1200" s="225" t="s">
        <v>1544</v>
      </c>
    </row>
    <row r="1201" s="2" customFormat="1">
      <c r="A1201" s="39"/>
      <c r="B1201" s="40"/>
      <c r="C1201" s="41"/>
      <c r="D1201" s="227" t="s">
        <v>245</v>
      </c>
      <c r="E1201" s="41"/>
      <c r="F1201" s="228" t="s">
        <v>4946</v>
      </c>
      <c r="G1201" s="41"/>
      <c r="H1201" s="41"/>
      <c r="I1201" s="229"/>
      <c r="J1201" s="41"/>
      <c r="K1201" s="41"/>
      <c r="L1201" s="45"/>
      <c r="M1201" s="230"/>
      <c r="N1201" s="231"/>
      <c r="O1201" s="85"/>
      <c r="P1201" s="85"/>
      <c r="Q1201" s="85"/>
      <c r="R1201" s="85"/>
      <c r="S1201" s="85"/>
      <c r="T1201" s="86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245</v>
      </c>
      <c r="AU1201" s="18" t="s">
        <v>78</v>
      </c>
    </row>
    <row r="1202" s="2" customFormat="1">
      <c r="A1202" s="39"/>
      <c r="B1202" s="40"/>
      <c r="C1202" s="41"/>
      <c r="D1202" s="232" t="s">
        <v>246</v>
      </c>
      <c r="E1202" s="41"/>
      <c r="F1202" s="233" t="s">
        <v>4947</v>
      </c>
      <c r="G1202" s="41"/>
      <c r="H1202" s="41"/>
      <c r="I1202" s="229"/>
      <c r="J1202" s="41"/>
      <c r="K1202" s="41"/>
      <c r="L1202" s="45"/>
      <c r="M1202" s="230"/>
      <c r="N1202" s="231"/>
      <c r="O1202" s="85"/>
      <c r="P1202" s="85"/>
      <c r="Q1202" s="85"/>
      <c r="R1202" s="85"/>
      <c r="S1202" s="85"/>
      <c r="T1202" s="86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246</v>
      </c>
      <c r="AU1202" s="18" t="s">
        <v>78</v>
      </c>
    </row>
    <row r="1203" s="13" customFormat="1">
      <c r="A1203" s="13"/>
      <c r="B1203" s="234"/>
      <c r="C1203" s="235"/>
      <c r="D1203" s="227" t="s">
        <v>248</v>
      </c>
      <c r="E1203" s="236" t="s">
        <v>19</v>
      </c>
      <c r="F1203" s="237" t="s">
        <v>4498</v>
      </c>
      <c r="G1203" s="235"/>
      <c r="H1203" s="236" t="s">
        <v>19</v>
      </c>
      <c r="I1203" s="238"/>
      <c r="J1203" s="235"/>
      <c r="K1203" s="235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248</v>
      </c>
      <c r="AU1203" s="243" t="s">
        <v>78</v>
      </c>
      <c r="AV1203" s="13" t="s">
        <v>76</v>
      </c>
      <c r="AW1203" s="13" t="s">
        <v>32</v>
      </c>
      <c r="AX1203" s="13" t="s">
        <v>69</v>
      </c>
      <c r="AY1203" s="243" t="s">
        <v>238</v>
      </c>
    </row>
    <row r="1204" s="13" customFormat="1">
      <c r="A1204" s="13"/>
      <c r="B1204" s="234"/>
      <c r="C1204" s="235"/>
      <c r="D1204" s="227" t="s">
        <v>248</v>
      </c>
      <c r="E1204" s="236" t="s">
        <v>19</v>
      </c>
      <c r="F1204" s="237" t="s">
        <v>4499</v>
      </c>
      <c r="G1204" s="235"/>
      <c r="H1204" s="236" t="s">
        <v>19</v>
      </c>
      <c r="I1204" s="238"/>
      <c r="J1204" s="235"/>
      <c r="K1204" s="235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248</v>
      </c>
      <c r="AU1204" s="243" t="s">
        <v>78</v>
      </c>
      <c r="AV1204" s="13" t="s">
        <v>76</v>
      </c>
      <c r="AW1204" s="13" t="s">
        <v>32</v>
      </c>
      <c r="AX1204" s="13" t="s">
        <v>69</v>
      </c>
      <c r="AY1204" s="243" t="s">
        <v>238</v>
      </c>
    </row>
    <row r="1205" s="13" customFormat="1">
      <c r="A1205" s="13"/>
      <c r="B1205" s="234"/>
      <c r="C1205" s="235"/>
      <c r="D1205" s="227" t="s">
        <v>248</v>
      </c>
      <c r="E1205" s="236" t="s">
        <v>19</v>
      </c>
      <c r="F1205" s="237" t="s">
        <v>4516</v>
      </c>
      <c r="G1205" s="235"/>
      <c r="H1205" s="236" t="s">
        <v>19</v>
      </c>
      <c r="I1205" s="238"/>
      <c r="J1205" s="235"/>
      <c r="K1205" s="235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248</v>
      </c>
      <c r="AU1205" s="243" t="s">
        <v>78</v>
      </c>
      <c r="AV1205" s="13" t="s">
        <v>76</v>
      </c>
      <c r="AW1205" s="13" t="s">
        <v>32</v>
      </c>
      <c r="AX1205" s="13" t="s">
        <v>69</v>
      </c>
      <c r="AY1205" s="243" t="s">
        <v>238</v>
      </c>
    </row>
    <row r="1206" s="14" customFormat="1">
      <c r="A1206" s="14"/>
      <c r="B1206" s="244"/>
      <c r="C1206" s="245"/>
      <c r="D1206" s="227" t="s">
        <v>248</v>
      </c>
      <c r="E1206" s="246" t="s">
        <v>19</v>
      </c>
      <c r="F1206" s="247" t="s">
        <v>4948</v>
      </c>
      <c r="G1206" s="245"/>
      <c r="H1206" s="248">
        <v>4.8399999999999999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248</v>
      </c>
      <c r="AU1206" s="254" t="s">
        <v>78</v>
      </c>
      <c r="AV1206" s="14" t="s">
        <v>78</v>
      </c>
      <c r="AW1206" s="14" t="s">
        <v>32</v>
      </c>
      <c r="AX1206" s="14" t="s">
        <v>69</v>
      </c>
      <c r="AY1206" s="254" t="s">
        <v>238</v>
      </c>
    </row>
    <row r="1207" s="15" customFormat="1">
      <c r="A1207" s="15"/>
      <c r="B1207" s="255"/>
      <c r="C1207" s="256"/>
      <c r="D1207" s="227" t="s">
        <v>248</v>
      </c>
      <c r="E1207" s="257" t="s">
        <v>19</v>
      </c>
      <c r="F1207" s="258" t="s">
        <v>253</v>
      </c>
      <c r="G1207" s="256"/>
      <c r="H1207" s="259">
        <v>4.8399999999999999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5" t="s">
        <v>248</v>
      </c>
      <c r="AU1207" s="265" t="s">
        <v>78</v>
      </c>
      <c r="AV1207" s="15" t="s">
        <v>244</v>
      </c>
      <c r="AW1207" s="15" t="s">
        <v>32</v>
      </c>
      <c r="AX1207" s="15" t="s">
        <v>76</v>
      </c>
      <c r="AY1207" s="265" t="s">
        <v>238</v>
      </c>
    </row>
    <row r="1208" s="2" customFormat="1" ht="24.15" customHeight="1">
      <c r="A1208" s="39"/>
      <c r="B1208" s="40"/>
      <c r="C1208" s="214" t="s">
        <v>1403</v>
      </c>
      <c r="D1208" s="214" t="s">
        <v>240</v>
      </c>
      <c r="E1208" s="215" t="s">
        <v>4949</v>
      </c>
      <c r="F1208" s="216" t="s">
        <v>4950</v>
      </c>
      <c r="G1208" s="217" t="s">
        <v>384</v>
      </c>
      <c r="H1208" s="218">
        <v>0.60299999999999998</v>
      </c>
      <c r="I1208" s="219"/>
      <c r="J1208" s="220">
        <f>ROUND(I1208*H1208,2)</f>
        <v>0</v>
      </c>
      <c r="K1208" s="216" t="s">
        <v>243</v>
      </c>
      <c r="L1208" s="45"/>
      <c r="M1208" s="221" t="s">
        <v>19</v>
      </c>
      <c r="N1208" s="222" t="s">
        <v>40</v>
      </c>
      <c r="O1208" s="85"/>
      <c r="P1208" s="223">
        <f>O1208*H1208</f>
        <v>0</v>
      </c>
      <c r="Q1208" s="223">
        <v>0</v>
      </c>
      <c r="R1208" s="223">
        <f>Q1208*H1208</f>
        <v>0</v>
      </c>
      <c r="S1208" s="223">
        <v>0</v>
      </c>
      <c r="T1208" s="224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25" t="s">
        <v>295</v>
      </c>
      <c r="AT1208" s="225" t="s">
        <v>240</v>
      </c>
      <c r="AU1208" s="225" t="s">
        <v>78</v>
      </c>
      <c r="AY1208" s="18" t="s">
        <v>238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8" t="s">
        <v>76</v>
      </c>
      <c r="BK1208" s="226">
        <f>ROUND(I1208*H1208,2)</f>
        <v>0</v>
      </c>
      <c r="BL1208" s="18" t="s">
        <v>295</v>
      </c>
      <c r="BM1208" s="225" t="s">
        <v>1549</v>
      </c>
    </row>
    <row r="1209" s="2" customFormat="1">
      <c r="A1209" s="39"/>
      <c r="B1209" s="40"/>
      <c r="C1209" s="41"/>
      <c r="D1209" s="227" t="s">
        <v>245</v>
      </c>
      <c r="E1209" s="41"/>
      <c r="F1209" s="228" t="s">
        <v>4950</v>
      </c>
      <c r="G1209" s="41"/>
      <c r="H1209" s="41"/>
      <c r="I1209" s="229"/>
      <c r="J1209" s="41"/>
      <c r="K1209" s="41"/>
      <c r="L1209" s="45"/>
      <c r="M1209" s="230"/>
      <c r="N1209" s="231"/>
      <c r="O1209" s="85"/>
      <c r="P1209" s="85"/>
      <c r="Q1209" s="85"/>
      <c r="R1209" s="85"/>
      <c r="S1209" s="85"/>
      <c r="T1209" s="86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245</v>
      </c>
      <c r="AU1209" s="18" t="s">
        <v>78</v>
      </c>
    </row>
    <row r="1210" s="2" customFormat="1">
      <c r="A1210" s="39"/>
      <c r="B1210" s="40"/>
      <c r="C1210" s="41"/>
      <c r="D1210" s="232" t="s">
        <v>246</v>
      </c>
      <c r="E1210" s="41"/>
      <c r="F1210" s="233" t="s">
        <v>4951</v>
      </c>
      <c r="G1210" s="41"/>
      <c r="H1210" s="41"/>
      <c r="I1210" s="229"/>
      <c r="J1210" s="41"/>
      <c r="K1210" s="41"/>
      <c r="L1210" s="45"/>
      <c r="M1210" s="230"/>
      <c r="N1210" s="231"/>
      <c r="O1210" s="85"/>
      <c r="P1210" s="85"/>
      <c r="Q1210" s="85"/>
      <c r="R1210" s="85"/>
      <c r="S1210" s="85"/>
      <c r="T1210" s="86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246</v>
      </c>
      <c r="AU1210" s="18" t="s">
        <v>78</v>
      </c>
    </row>
    <row r="1211" s="12" customFormat="1" ht="22.8" customHeight="1">
      <c r="A1211" s="12"/>
      <c r="B1211" s="198"/>
      <c r="C1211" s="199"/>
      <c r="D1211" s="200" t="s">
        <v>68</v>
      </c>
      <c r="E1211" s="212" t="s">
        <v>3451</v>
      </c>
      <c r="F1211" s="212" t="s">
        <v>3452</v>
      </c>
      <c r="G1211" s="199"/>
      <c r="H1211" s="199"/>
      <c r="I1211" s="202"/>
      <c r="J1211" s="213">
        <f>BK1211</f>
        <v>0</v>
      </c>
      <c r="K1211" s="199"/>
      <c r="L1211" s="204"/>
      <c r="M1211" s="205"/>
      <c r="N1211" s="206"/>
      <c r="O1211" s="206"/>
      <c r="P1211" s="207">
        <f>SUM(P1212:P1285)</f>
        <v>0</v>
      </c>
      <c r="Q1211" s="206"/>
      <c r="R1211" s="207">
        <f>SUM(R1212:R1285)</f>
        <v>0.0048316833500000001</v>
      </c>
      <c r="S1211" s="206"/>
      <c r="T1211" s="208">
        <f>SUM(T1212:T1285)</f>
        <v>0</v>
      </c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R1211" s="209" t="s">
        <v>78</v>
      </c>
      <c r="AT1211" s="210" t="s">
        <v>68</v>
      </c>
      <c r="AU1211" s="210" t="s">
        <v>76</v>
      </c>
      <c r="AY1211" s="209" t="s">
        <v>238</v>
      </c>
      <c r="BK1211" s="211">
        <f>SUM(BK1212:BK1285)</f>
        <v>0</v>
      </c>
    </row>
    <row r="1212" s="2" customFormat="1" ht="16.5" customHeight="1">
      <c r="A1212" s="39"/>
      <c r="B1212" s="40"/>
      <c r="C1212" s="214" t="s">
        <v>1409</v>
      </c>
      <c r="D1212" s="214" t="s">
        <v>240</v>
      </c>
      <c r="E1212" s="215" t="s">
        <v>4952</v>
      </c>
      <c r="F1212" s="216" t="s">
        <v>4953</v>
      </c>
      <c r="G1212" s="217" t="s">
        <v>112</v>
      </c>
      <c r="H1212" s="218">
        <v>0.69099999999999995</v>
      </c>
      <c r="I1212" s="219"/>
      <c r="J1212" s="220">
        <f>ROUND(I1212*H1212,2)</f>
        <v>0</v>
      </c>
      <c r="K1212" s="216" t="s">
        <v>243</v>
      </c>
      <c r="L1212" s="45"/>
      <c r="M1212" s="221" t="s">
        <v>19</v>
      </c>
      <c r="N1212" s="222" t="s">
        <v>40</v>
      </c>
      <c r="O1212" s="85"/>
      <c r="P1212" s="223">
        <f>O1212*H1212</f>
        <v>0</v>
      </c>
      <c r="Q1212" s="223">
        <v>6.7000000000000002E-05</v>
      </c>
      <c r="R1212" s="223">
        <f>Q1212*H1212</f>
        <v>4.6297000000000001E-05</v>
      </c>
      <c r="S1212" s="223">
        <v>0</v>
      </c>
      <c r="T1212" s="224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25" t="s">
        <v>295</v>
      </c>
      <c r="AT1212" s="225" t="s">
        <v>240</v>
      </c>
      <c r="AU1212" s="225" t="s">
        <v>78</v>
      </c>
      <c r="AY1212" s="18" t="s">
        <v>238</v>
      </c>
      <c r="BE1212" s="226">
        <f>IF(N1212="základní",J1212,0)</f>
        <v>0</v>
      </c>
      <c r="BF1212" s="226">
        <f>IF(N1212="snížená",J1212,0)</f>
        <v>0</v>
      </c>
      <c r="BG1212" s="226">
        <f>IF(N1212="zákl. přenesená",J1212,0)</f>
        <v>0</v>
      </c>
      <c r="BH1212" s="226">
        <f>IF(N1212="sníž. přenesená",J1212,0)</f>
        <v>0</v>
      </c>
      <c r="BI1212" s="226">
        <f>IF(N1212="nulová",J1212,0)</f>
        <v>0</v>
      </c>
      <c r="BJ1212" s="18" t="s">
        <v>76</v>
      </c>
      <c r="BK1212" s="226">
        <f>ROUND(I1212*H1212,2)</f>
        <v>0</v>
      </c>
      <c r="BL1212" s="18" t="s">
        <v>295</v>
      </c>
      <c r="BM1212" s="225" t="s">
        <v>1558</v>
      </c>
    </row>
    <row r="1213" s="2" customFormat="1">
      <c r="A1213" s="39"/>
      <c r="B1213" s="40"/>
      <c r="C1213" s="41"/>
      <c r="D1213" s="227" t="s">
        <v>245</v>
      </c>
      <c r="E1213" s="41"/>
      <c r="F1213" s="228" t="s">
        <v>4953</v>
      </c>
      <c r="G1213" s="41"/>
      <c r="H1213" s="41"/>
      <c r="I1213" s="229"/>
      <c r="J1213" s="41"/>
      <c r="K1213" s="41"/>
      <c r="L1213" s="45"/>
      <c r="M1213" s="230"/>
      <c r="N1213" s="231"/>
      <c r="O1213" s="85"/>
      <c r="P1213" s="85"/>
      <c r="Q1213" s="85"/>
      <c r="R1213" s="85"/>
      <c r="S1213" s="85"/>
      <c r="T1213" s="86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245</v>
      </c>
      <c r="AU1213" s="18" t="s">
        <v>78</v>
      </c>
    </row>
    <row r="1214" s="2" customFormat="1">
      <c r="A1214" s="39"/>
      <c r="B1214" s="40"/>
      <c r="C1214" s="41"/>
      <c r="D1214" s="232" t="s">
        <v>246</v>
      </c>
      <c r="E1214" s="41"/>
      <c r="F1214" s="233" t="s">
        <v>4954</v>
      </c>
      <c r="G1214" s="41"/>
      <c r="H1214" s="41"/>
      <c r="I1214" s="229"/>
      <c r="J1214" s="41"/>
      <c r="K1214" s="41"/>
      <c r="L1214" s="45"/>
      <c r="M1214" s="230"/>
      <c r="N1214" s="231"/>
      <c r="O1214" s="85"/>
      <c r="P1214" s="85"/>
      <c r="Q1214" s="85"/>
      <c r="R1214" s="85"/>
      <c r="S1214" s="85"/>
      <c r="T1214" s="86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246</v>
      </c>
      <c r="AU1214" s="18" t="s">
        <v>78</v>
      </c>
    </row>
    <row r="1215" s="13" customFormat="1">
      <c r="A1215" s="13"/>
      <c r="B1215" s="234"/>
      <c r="C1215" s="235"/>
      <c r="D1215" s="227" t="s">
        <v>248</v>
      </c>
      <c r="E1215" s="236" t="s">
        <v>19</v>
      </c>
      <c r="F1215" s="237" t="s">
        <v>4334</v>
      </c>
      <c r="G1215" s="235"/>
      <c r="H1215" s="236" t="s">
        <v>19</v>
      </c>
      <c r="I1215" s="238"/>
      <c r="J1215" s="235"/>
      <c r="K1215" s="235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248</v>
      </c>
      <c r="AU1215" s="243" t="s">
        <v>78</v>
      </c>
      <c r="AV1215" s="13" t="s">
        <v>76</v>
      </c>
      <c r="AW1215" s="13" t="s">
        <v>32</v>
      </c>
      <c r="AX1215" s="13" t="s">
        <v>69</v>
      </c>
      <c r="AY1215" s="243" t="s">
        <v>238</v>
      </c>
    </row>
    <row r="1216" s="13" customFormat="1">
      <c r="A1216" s="13"/>
      <c r="B1216" s="234"/>
      <c r="C1216" s="235"/>
      <c r="D1216" s="227" t="s">
        <v>248</v>
      </c>
      <c r="E1216" s="236" t="s">
        <v>19</v>
      </c>
      <c r="F1216" s="237" t="s">
        <v>4955</v>
      </c>
      <c r="G1216" s="235"/>
      <c r="H1216" s="236" t="s">
        <v>19</v>
      </c>
      <c r="I1216" s="238"/>
      <c r="J1216" s="235"/>
      <c r="K1216" s="235"/>
      <c r="L1216" s="239"/>
      <c r="M1216" s="240"/>
      <c r="N1216" s="241"/>
      <c r="O1216" s="241"/>
      <c r="P1216" s="241"/>
      <c r="Q1216" s="241"/>
      <c r="R1216" s="241"/>
      <c r="S1216" s="241"/>
      <c r="T1216" s="24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3" t="s">
        <v>248</v>
      </c>
      <c r="AU1216" s="243" t="s">
        <v>78</v>
      </c>
      <c r="AV1216" s="13" t="s">
        <v>76</v>
      </c>
      <c r="AW1216" s="13" t="s">
        <v>32</v>
      </c>
      <c r="AX1216" s="13" t="s">
        <v>69</v>
      </c>
      <c r="AY1216" s="243" t="s">
        <v>238</v>
      </c>
    </row>
    <row r="1217" s="14" customFormat="1">
      <c r="A1217" s="14"/>
      <c r="B1217" s="244"/>
      <c r="C1217" s="245"/>
      <c r="D1217" s="227" t="s">
        <v>248</v>
      </c>
      <c r="E1217" s="246" t="s">
        <v>19</v>
      </c>
      <c r="F1217" s="247" t="s">
        <v>4956</v>
      </c>
      <c r="G1217" s="245"/>
      <c r="H1217" s="248">
        <v>0.64000000000000001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248</v>
      </c>
      <c r="AU1217" s="254" t="s">
        <v>78</v>
      </c>
      <c r="AV1217" s="14" t="s">
        <v>78</v>
      </c>
      <c r="AW1217" s="14" t="s">
        <v>32</v>
      </c>
      <c r="AX1217" s="14" t="s">
        <v>69</v>
      </c>
      <c r="AY1217" s="254" t="s">
        <v>238</v>
      </c>
    </row>
    <row r="1218" s="14" customFormat="1">
      <c r="A1218" s="14"/>
      <c r="B1218" s="244"/>
      <c r="C1218" s="245"/>
      <c r="D1218" s="227" t="s">
        <v>248</v>
      </c>
      <c r="E1218" s="246" t="s">
        <v>19</v>
      </c>
      <c r="F1218" s="247" t="s">
        <v>4957</v>
      </c>
      <c r="G1218" s="245"/>
      <c r="H1218" s="248">
        <v>0.051200000000000002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248</v>
      </c>
      <c r="AU1218" s="254" t="s">
        <v>78</v>
      </c>
      <c r="AV1218" s="14" t="s">
        <v>78</v>
      </c>
      <c r="AW1218" s="14" t="s">
        <v>32</v>
      </c>
      <c r="AX1218" s="14" t="s">
        <v>69</v>
      </c>
      <c r="AY1218" s="254" t="s">
        <v>238</v>
      </c>
    </row>
    <row r="1219" s="15" customFormat="1">
      <c r="A1219" s="15"/>
      <c r="B1219" s="255"/>
      <c r="C1219" s="256"/>
      <c r="D1219" s="227" t="s">
        <v>248</v>
      </c>
      <c r="E1219" s="257" t="s">
        <v>19</v>
      </c>
      <c r="F1219" s="258" t="s">
        <v>253</v>
      </c>
      <c r="G1219" s="256"/>
      <c r="H1219" s="259">
        <v>0.69120000000000004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248</v>
      </c>
      <c r="AU1219" s="265" t="s">
        <v>78</v>
      </c>
      <c r="AV1219" s="15" t="s">
        <v>244</v>
      </c>
      <c r="AW1219" s="15" t="s">
        <v>32</v>
      </c>
      <c r="AX1219" s="15" t="s">
        <v>76</v>
      </c>
      <c r="AY1219" s="265" t="s">
        <v>238</v>
      </c>
    </row>
    <row r="1220" s="2" customFormat="1" ht="24.15" customHeight="1">
      <c r="A1220" s="39"/>
      <c r="B1220" s="40"/>
      <c r="C1220" s="214" t="s">
        <v>933</v>
      </c>
      <c r="D1220" s="214" t="s">
        <v>240</v>
      </c>
      <c r="E1220" s="215" t="s">
        <v>3464</v>
      </c>
      <c r="F1220" s="216" t="s">
        <v>3465</v>
      </c>
      <c r="G1220" s="217" t="s">
        <v>112</v>
      </c>
      <c r="H1220" s="218">
        <v>0.69099999999999995</v>
      </c>
      <c r="I1220" s="219"/>
      <c r="J1220" s="220">
        <f>ROUND(I1220*H1220,2)</f>
        <v>0</v>
      </c>
      <c r="K1220" s="216" t="s">
        <v>243</v>
      </c>
      <c r="L1220" s="45"/>
      <c r="M1220" s="221" t="s">
        <v>19</v>
      </c>
      <c r="N1220" s="222" t="s">
        <v>40</v>
      </c>
      <c r="O1220" s="85"/>
      <c r="P1220" s="223">
        <f>O1220*H1220</f>
        <v>0</v>
      </c>
      <c r="Q1220" s="223">
        <v>6.7000000000000002E-05</v>
      </c>
      <c r="R1220" s="223">
        <f>Q1220*H1220</f>
        <v>4.6297000000000001E-05</v>
      </c>
      <c r="S1220" s="223">
        <v>0</v>
      </c>
      <c r="T1220" s="224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25" t="s">
        <v>295</v>
      </c>
      <c r="AT1220" s="225" t="s">
        <v>240</v>
      </c>
      <c r="AU1220" s="225" t="s">
        <v>78</v>
      </c>
      <c r="AY1220" s="18" t="s">
        <v>238</v>
      </c>
      <c r="BE1220" s="226">
        <f>IF(N1220="základní",J1220,0)</f>
        <v>0</v>
      </c>
      <c r="BF1220" s="226">
        <f>IF(N1220="snížená",J1220,0)</f>
        <v>0</v>
      </c>
      <c r="BG1220" s="226">
        <f>IF(N1220="zákl. přenesená",J1220,0)</f>
        <v>0</v>
      </c>
      <c r="BH1220" s="226">
        <f>IF(N1220="sníž. přenesená",J1220,0)</f>
        <v>0</v>
      </c>
      <c r="BI1220" s="226">
        <f>IF(N1220="nulová",J1220,0)</f>
        <v>0</v>
      </c>
      <c r="BJ1220" s="18" t="s">
        <v>76</v>
      </c>
      <c r="BK1220" s="226">
        <f>ROUND(I1220*H1220,2)</f>
        <v>0</v>
      </c>
      <c r="BL1220" s="18" t="s">
        <v>295</v>
      </c>
      <c r="BM1220" s="225" t="s">
        <v>1574</v>
      </c>
    </row>
    <row r="1221" s="2" customFormat="1">
      <c r="A1221" s="39"/>
      <c r="B1221" s="40"/>
      <c r="C1221" s="41"/>
      <c r="D1221" s="227" t="s">
        <v>245</v>
      </c>
      <c r="E1221" s="41"/>
      <c r="F1221" s="228" t="s">
        <v>3465</v>
      </c>
      <c r="G1221" s="41"/>
      <c r="H1221" s="41"/>
      <c r="I1221" s="229"/>
      <c r="J1221" s="41"/>
      <c r="K1221" s="41"/>
      <c r="L1221" s="45"/>
      <c r="M1221" s="230"/>
      <c r="N1221" s="231"/>
      <c r="O1221" s="85"/>
      <c r="P1221" s="85"/>
      <c r="Q1221" s="85"/>
      <c r="R1221" s="85"/>
      <c r="S1221" s="85"/>
      <c r="T1221" s="86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245</v>
      </c>
      <c r="AU1221" s="18" t="s">
        <v>78</v>
      </c>
    </row>
    <row r="1222" s="2" customFormat="1">
      <c r="A1222" s="39"/>
      <c r="B1222" s="40"/>
      <c r="C1222" s="41"/>
      <c r="D1222" s="232" t="s">
        <v>246</v>
      </c>
      <c r="E1222" s="41"/>
      <c r="F1222" s="233" t="s">
        <v>3467</v>
      </c>
      <c r="G1222" s="41"/>
      <c r="H1222" s="41"/>
      <c r="I1222" s="229"/>
      <c r="J1222" s="41"/>
      <c r="K1222" s="41"/>
      <c r="L1222" s="45"/>
      <c r="M1222" s="230"/>
      <c r="N1222" s="231"/>
      <c r="O1222" s="85"/>
      <c r="P1222" s="85"/>
      <c r="Q1222" s="85"/>
      <c r="R1222" s="85"/>
      <c r="S1222" s="85"/>
      <c r="T1222" s="86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246</v>
      </c>
      <c r="AU1222" s="18" t="s">
        <v>78</v>
      </c>
    </row>
    <row r="1223" s="13" customFormat="1">
      <c r="A1223" s="13"/>
      <c r="B1223" s="234"/>
      <c r="C1223" s="235"/>
      <c r="D1223" s="227" t="s">
        <v>248</v>
      </c>
      <c r="E1223" s="236" t="s">
        <v>19</v>
      </c>
      <c r="F1223" s="237" t="s">
        <v>4958</v>
      </c>
      <c r="G1223" s="235"/>
      <c r="H1223" s="236" t="s">
        <v>19</v>
      </c>
      <c r="I1223" s="238"/>
      <c r="J1223" s="235"/>
      <c r="K1223" s="235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248</v>
      </c>
      <c r="AU1223" s="243" t="s">
        <v>78</v>
      </c>
      <c r="AV1223" s="13" t="s">
        <v>76</v>
      </c>
      <c r="AW1223" s="13" t="s">
        <v>32</v>
      </c>
      <c r="AX1223" s="13" t="s">
        <v>69</v>
      </c>
      <c r="AY1223" s="243" t="s">
        <v>238</v>
      </c>
    </row>
    <row r="1224" s="14" customFormat="1">
      <c r="A1224" s="14"/>
      <c r="B1224" s="244"/>
      <c r="C1224" s="245"/>
      <c r="D1224" s="227" t="s">
        <v>248</v>
      </c>
      <c r="E1224" s="246" t="s">
        <v>19</v>
      </c>
      <c r="F1224" s="247" t="s">
        <v>4959</v>
      </c>
      <c r="G1224" s="245"/>
      <c r="H1224" s="248">
        <v>0.69099999999999995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248</v>
      </c>
      <c r="AU1224" s="254" t="s">
        <v>78</v>
      </c>
      <c r="AV1224" s="14" t="s">
        <v>78</v>
      </c>
      <c r="AW1224" s="14" t="s">
        <v>32</v>
      </c>
      <c r="AX1224" s="14" t="s">
        <v>69</v>
      </c>
      <c r="AY1224" s="254" t="s">
        <v>238</v>
      </c>
    </row>
    <row r="1225" s="15" customFormat="1">
      <c r="A1225" s="15"/>
      <c r="B1225" s="255"/>
      <c r="C1225" s="256"/>
      <c r="D1225" s="227" t="s">
        <v>248</v>
      </c>
      <c r="E1225" s="257" t="s">
        <v>19</v>
      </c>
      <c r="F1225" s="258" t="s">
        <v>253</v>
      </c>
      <c r="G1225" s="256"/>
      <c r="H1225" s="259">
        <v>0.69099999999999995</v>
      </c>
      <c r="I1225" s="260"/>
      <c r="J1225" s="256"/>
      <c r="K1225" s="256"/>
      <c r="L1225" s="261"/>
      <c r="M1225" s="262"/>
      <c r="N1225" s="263"/>
      <c r="O1225" s="263"/>
      <c r="P1225" s="263"/>
      <c r="Q1225" s="263"/>
      <c r="R1225" s="263"/>
      <c r="S1225" s="263"/>
      <c r="T1225" s="264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5" t="s">
        <v>248</v>
      </c>
      <c r="AU1225" s="265" t="s">
        <v>78</v>
      </c>
      <c r="AV1225" s="15" t="s">
        <v>244</v>
      </c>
      <c r="AW1225" s="15" t="s">
        <v>32</v>
      </c>
      <c r="AX1225" s="15" t="s">
        <v>76</v>
      </c>
      <c r="AY1225" s="265" t="s">
        <v>238</v>
      </c>
    </row>
    <row r="1226" s="2" customFormat="1" ht="16.5" customHeight="1">
      <c r="A1226" s="39"/>
      <c r="B1226" s="40"/>
      <c r="C1226" s="214" t="s">
        <v>1420</v>
      </c>
      <c r="D1226" s="214" t="s">
        <v>240</v>
      </c>
      <c r="E1226" s="215" t="s">
        <v>3468</v>
      </c>
      <c r="F1226" s="216" t="s">
        <v>3469</v>
      </c>
      <c r="G1226" s="217" t="s">
        <v>112</v>
      </c>
      <c r="H1226" s="218">
        <v>0.69099999999999995</v>
      </c>
      <c r="I1226" s="219"/>
      <c r="J1226" s="220">
        <f>ROUND(I1226*H1226,2)</f>
        <v>0</v>
      </c>
      <c r="K1226" s="216" t="s">
        <v>243</v>
      </c>
      <c r="L1226" s="45"/>
      <c r="M1226" s="221" t="s">
        <v>19</v>
      </c>
      <c r="N1226" s="222" t="s">
        <v>40</v>
      </c>
      <c r="O1226" s="85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25" t="s">
        <v>295</v>
      </c>
      <c r="AT1226" s="225" t="s">
        <v>240</v>
      </c>
      <c r="AU1226" s="225" t="s">
        <v>78</v>
      </c>
      <c r="AY1226" s="18" t="s">
        <v>238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8" t="s">
        <v>76</v>
      </c>
      <c r="BK1226" s="226">
        <f>ROUND(I1226*H1226,2)</f>
        <v>0</v>
      </c>
      <c r="BL1226" s="18" t="s">
        <v>295</v>
      </c>
      <c r="BM1226" s="225" t="s">
        <v>1580</v>
      </c>
    </row>
    <row r="1227" s="2" customFormat="1">
      <c r="A1227" s="39"/>
      <c r="B1227" s="40"/>
      <c r="C1227" s="41"/>
      <c r="D1227" s="227" t="s">
        <v>245</v>
      </c>
      <c r="E1227" s="41"/>
      <c r="F1227" s="228" t="s">
        <v>3469</v>
      </c>
      <c r="G1227" s="41"/>
      <c r="H1227" s="41"/>
      <c r="I1227" s="229"/>
      <c r="J1227" s="41"/>
      <c r="K1227" s="41"/>
      <c r="L1227" s="45"/>
      <c r="M1227" s="230"/>
      <c r="N1227" s="231"/>
      <c r="O1227" s="85"/>
      <c r="P1227" s="85"/>
      <c r="Q1227" s="85"/>
      <c r="R1227" s="85"/>
      <c r="S1227" s="85"/>
      <c r="T1227" s="86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T1227" s="18" t="s">
        <v>245</v>
      </c>
      <c r="AU1227" s="18" t="s">
        <v>78</v>
      </c>
    </row>
    <row r="1228" s="2" customFormat="1">
      <c r="A1228" s="39"/>
      <c r="B1228" s="40"/>
      <c r="C1228" s="41"/>
      <c r="D1228" s="232" t="s">
        <v>246</v>
      </c>
      <c r="E1228" s="41"/>
      <c r="F1228" s="233" t="s">
        <v>3471</v>
      </c>
      <c r="G1228" s="41"/>
      <c r="H1228" s="41"/>
      <c r="I1228" s="229"/>
      <c r="J1228" s="41"/>
      <c r="K1228" s="41"/>
      <c r="L1228" s="45"/>
      <c r="M1228" s="230"/>
      <c r="N1228" s="231"/>
      <c r="O1228" s="85"/>
      <c r="P1228" s="85"/>
      <c r="Q1228" s="85"/>
      <c r="R1228" s="85"/>
      <c r="S1228" s="85"/>
      <c r="T1228" s="86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246</v>
      </c>
      <c r="AU1228" s="18" t="s">
        <v>78</v>
      </c>
    </row>
    <row r="1229" s="13" customFormat="1">
      <c r="A1229" s="13"/>
      <c r="B1229" s="234"/>
      <c r="C1229" s="235"/>
      <c r="D1229" s="227" t="s">
        <v>248</v>
      </c>
      <c r="E1229" s="236" t="s">
        <v>19</v>
      </c>
      <c r="F1229" s="237" t="s">
        <v>4958</v>
      </c>
      <c r="G1229" s="235"/>
      <c r="H1229" s="236" t="s">
        <v>19</v>
      </c>
      <c r="I1229" s="238"/>
      <c r="J1229" s="235"/>
      <c r="K1229" s="235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248</v>
      </c>
      <c r="AU1229" s="243" t="s">
        <v>78</v>
      </c>
      <c r="AV1229" s="13" t="s">
        <v>76</v>
      </c>
      <c r="AW1229" s="13" t="s">
        <v>32</v>
      </c>
      <c r="AX1229" s="13" t="s">
        <v>69</v>
      </c>
      <c r="AY1229" s="243" t="s">
        <v>238</v>
      </c>
    </row>
    <row r="1230" s="14" customFormat="1">
      <c r="A1230" s="14"/>
      <c r="B1230" s="244"/>
      <c r="C1230" s="245"/>
      <c r="D1230" s="227" t="s">
        <v>248</v>
      </c>
      <c r="E1230" s="246" t="s">
        <v>19</v>
      </c>
      <c r="F1230" s="247" t="s">
        <v>4959</v>
      </c>
      <c r="G1230" s="245"/>
      <c r="H1230" s="248">
        <v>0.69099999999999995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248</v>
      </c>
      <c r="AU1230" s="254" t="s">
        <v>78</v>
      </c>
      <c r="AV1230" s="14" t="s">
        <v>78</v>
      </c>
      <c r="AW1230" s="14" t="s">
        <v>32</v>
      </c>
      <c r="AX1230" s="14" t="s">
        <v>69</v>
      </c>
      <c r="AY1230" s="254" t="s">
        <v>238</v>
      </c>
    </row>
    <row r="1231" s="15" customFormat="1">
      <c r="A1231" s="15"/>
      <c r="B1231" s="255"/>
      <c r="C1231" s="256"/>
      <c r="D1231" s="227" t="s">
        <v>248</v>
      </c>
      <c r="E1231" s="257" t="s">
        <v>19</v>
      </c>
      <c r="F1231" s="258" t="s">
        <v>253</v>
      </c>
      <c r="G1231" s="256"/>
      <c r="H1231" s="259">
        <v>0.69099999999999995</v>
      </c>
      <c r="I1231" s="260"/>
      <c r="J1231" s="256"/>
      <c r="K1231" s="256"/>
      <c r="L1231" s="261"/>
      <c r="M1231" s="262"/>
      <c r="N1231" s="263"/>
      <c r="O1231" s="263"/>
      <c r="P1231" s="263"/>
      <c r="Q1231" s="263"/>
      <c r="R1231" s="263"/>
      <c r="S1231" s="263"/>
      <c r="T1231" s="264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5" t="s">
        <v>248</v>
      </c>
      <c r="AU1231" s="265" t="s">
        <v>78</v>
      </c>
      <c r="AV1231" s="15" t="s">
        <v>244</v>
      </c>
      <c r="AW1231" s="15" t="s">
        <v>32</v>
      </c>
      <c r="AX1231" s="15" t="s">
        <v>76</v>
      </c>
      <c r="AY1231" s="265" t="s">
        <v>238</v>
      </c>
    </row>
    <row r="1232" s="2" customFormat="1" ht="24.15" customHeight="1">
      <c r="A1232" s="39"/>
      <c r="B1232" s="40"/>
      <c r="C1232" s="214" t="s">
        <v>1426</v>
      </c>
      <c r="D1232" s="214" t="s">
        <v>240</v>
      </c>
      <c r="E1232" s="215" t="s">
        <v>4960</v>
      </c>
      <c r="F1232" s="216" t="s">
        <v>4961</v>
      </c>
      <c r="G1232" s="217" t="s">
        <v>112</v>
      </c>
      <c r="H1232" s="218">
        <v>0.69099999999999995</v>
      </c>
      <c r="I1232" s="219"/>
      <c r="J1232" s="220">
        <f>ROUND(I1232*H1232,2)</f>
        <v>0</v>
      </c>
      <c r="K1232" s="216" t="s">
        <v>243</v>
      </c>
      <c r="L1232" s="45"/>
      <c r="M1232" s="221" t="s">
        <v>19</v>
      </c>
      <c r="N1232" s="222" t="s">
        <v>40</v>
      </c>
      <c r="O1232" s="85"/>
      <c r="P1232" s="223">
        <f>O1232*H1232</f>
        <v>0</v>
      </c>
      <c r="Q1232" s="223">
        <v>0.00016875000000000001</v>
      </c>
      <c r="R1232" s="223">
        <f>Q1232*H1232</f>
        <v>0.00011660624999999999</v>
      </c>
      <c r="S1232" s="223">
        <v>0</v>
      </c>
      <c r="T1232" s="22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25" t="s">
        <v>295</v>
      </c>
      <c r="AT1232" s="225" t="s">
        <v>240</v>
      </c>
      <c r="AU1232" s="225" t="s">
        <v>78</v>
      </c>
      <c r="AY1232" s="18" t="s">
        <v>238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8" t="s">
        <v>76</v>
      </c>
      <c r="BK1232" s="226">
        <f>ROUND(I1232*H1232,2)</f>
        <v>0</v>
      </c>
      <c r="BL1232" s="18" t="s">
        <v>295</v>
      </c>
      <c r="BM1232" s="225" t="s">
        <v>1584</v>
      </c>
    </row>
    <row r="1233" s="2" customFormat="1">
      <c r="A1233" s="39"/>
      <c r="B1233" s="40"/>
      <c r="C1233" s="41"/>
      <c r="D1233" s="227" t="s">
        <v>245</v>
      </c>
      <c r="E1233" s="41"/>
      <c r="F1233" s="228" t="s">
        <v>4961</v>
      </c>
      <c r="G1233" s="41"/>
      <c r="H1233" s="41"/>
      <c r="I1233" s="229"/>
      <c r="J1233" s="41"/>
      <c r="K1233" s="41"/>
      <c r="L1233" s="45"/>
      <c r="M1233" s="230"/>
      <c r="N1233" s="231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245</v>
      </c>
      <c r="AU1233" s="18" t="s">
        <v>78</v>
      </c>
    </row>
    <row r="1234" s="2" customFormat="1">
      <c r="A1234" s="39"/>
      <c r="B1234" s="40"/>
      <c r="C1234" s="41"/>
      <c r="D1234" s="232" t="s">
        <v>246</v>
      </c>
      <c r="E1234" s="41"/>
      <c r="F1234" s="233" t="s">
        <v>4962</v>
      </c>
      <c r="G1234" s="41"/>
      <c r="H1234" s="41"/>
      <c r="I1234" s="229"/>
      <c r="J1234" s="41"/>
      <c r="K1234" s="41"/>
      <c r="L1234" s="45"/>
      <c r="M1234" s="230"/>
      <c r="N1234" s="231"/>
      <c r="O1234" s="85"/>
      <c r="P1234" s="85"/>
      <c r="Q1234" s="85"/>
      <c r="R1234" s="85"/>
      <c r="S1234" s="85"/>
      <c r="T1234" s="86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246</v>
      </c>
      <c r="AU1234" s="18" t="s">
        <v>78</v>
      </c>
    </row>
    <row r="1235" s="13" customFormat="1">
      <c r="A1235" s="13"/>
      <c r="B1235" s="234"/>
      <c r="C1235" s="235"/>
      <c r="D1235" s="227" t="s">
        <v>248</v>
      </c>
      <c r="E1235" s="236" t="s">
        <v>19</v>
      </c>
      <c r="F1235" s="237" t="s">
        <v>4958</v>
      </c>
      <c r="G1235" s="235"/>
      <c r="H1235" s="236" t="s">
        <v>19</v>
      </c>
      <c r="I1235" s="238"/>
      <c r="J1235" s="235"/>
      <c r="K1235" s="235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248</v>
      </c>
      <c r="AU1235" s="243" t="s">
        <v>78</v>
      </c>
      <c r="AV1235" s="13" t="s">
        <v>76</v>
      </c>
      <c r="AW1235" s="13" t="s">
        <v>32</v>
      </c>
      <c r="AX1235" s="13" t="s">
        <v>69</v>
      </c>
      <c r="AY1235" s="243" t="s">
        <v>238</v>
      </c>
    </row>
    <row r="1236" s="14" customFormat="1">
      <c r="A1236" s="14"/>
      <c r="B1236" s="244"/>
      <c r="C1236" s="245"/>
      <c r="D1236" s="227" t="s">
        <v>248</v>
      </c>
      <c r="E1236" s="246" t="s">
        <v>19</v>
      </c>
      <c r="F1236" s="247" t="s">
        <v>4959</v>
      </c>
      <c r="G1236" s="245"/>
      <c r="H1236" s="248">
        <v>0.69099999999999995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248</v>
      </c>
      <c r="AU1236" s="254" t="s">
        <v>78</v>
      </c>
      <c r="AV1236" s="14" t="s">
        <v>78</v>
      </c>
      <c r="AW1236" s="14" t="s">
        <v>32</v>
      </c>
      <c r="AX1236" s="14" t="s">
        <v>69</v>
      </c>
      <c r="AY1236" s="254" t="s">
        <v>238</v>
      </c>
    </row>
    <row r="1237" s="15" customFormat="1">
      <c r="A1237" s="15"/>
      <c r="B1237" s="255"/>
      <c r="C1237" s="256"/>
      <c r="D1237" s="227" t="s">
        <v>248</v>
      </c>
      <c r="E1237" s="257" t="s">
        <v>19</v>
      </c>
      <c r="F1237" s="258" t="s">
        <v>253</v>
      </c>
      <c r="G1237" s="256"/>
      <c r="H1237" s="259">
        <v>0.69099999999999995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65" t="s">
        <v>248</v>
      </c>
      <c r="AU1237" s="265" t="s">
        <v>78</v>
      </c>
      <c r="AV1237" s="15" t="s">
        <v>244</v>
      </c>
      <c r="AW1237" s="15" t="s">
        <v>32</v>
      </c>
      <c r="AX1237" s="15" t="s">
        <v>76</v>
      </c>
      <c r="AY1237" s="265" t="s">
        <v>238</v>
      </c>
    </row>
    <row r="1238" s="2" customFormat="1" ht="24.15" customHeight="1">
      <c r="A1238" s="39"/>
      <c r="B1238" s="40"/>
      <c r="C1238" s="214" t="s">
        <v>1432</v>
      </c>
      <c r="D1238" s="214" t="s">
        <v>240</v>
      </c>
      <c r="E1238" s="215" t="s">
        <v>3474</v>
      </c>
      <c r="F1238" s="216" t="s">
        <v>3475</v>
      </c>
      <c r="G1238" s="217" t="s">
        <v>112</v>
      </c>
      <c r="H1238" s="218">
        <v>0.69099999999999995</v>
      </c>
      <c r="I1238" s="219"/>
      <c r="J1238" s="220">
        <f>ROUND(I1238*H1238,2)</f>
        <v>0</v>
      </c>
      <c r="K1238" s="216" t="s">
        <v>243</v>
      </c>
      <c r="L1238" s="45"/>
      <c r="M1238" s="221" t="s">
        <v>19</v>
      </c>
      <c r="N1238" s="222" t="s">
        <v>40</v>
      </c>
      <c r="O1238" s="85"/>
      <c r="P1238" s="223">
        <f>O1238*H1238</f>
        <v>0</v>
      </c>
      <c r="Q1238" s="223">
        <v>0.00012305000000000001</v>
      </c>
      <c r="R1238" s="223">
        <f>Q1238*H1238</f>
        <v>8.5027549999999995E-05</v>
      </c>
      <c r="S1238" s="223">
        <v>0</v>
      </c>
      <c r="T1238" s="224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25" t="s">
        <v>295</v>
      </c>
      <c r="AT1238" s="225" t="s">
        <v>240</v>
      </c>
      <c r="AU1238" s="225" t="s">
        <v>78</v>
      </c>
      <c r="AY1238" s="18" t="s">
        <v>238</v>
      </c>
      <c r="BE1238" s="226">
        <f>IF(N1238="základní",J1238,0)</f>
        <v>0</v>
      </c>
      <c r="BF1238" s="226">
        <f>IF(N1238="snížená",J1238,0)</f>
        <v>0</v>
      </c>
      <c r="BG1238" s="226">
        <f>IF(N1238="zákl. přenesená",J1238,0)</f>
        <v>0</v>
      </c>
      <c r="BH1238" s="226">
        <f>IF(N1238="sníž. přenesená",J1238,0)</f>
        <v>0</v>
      </c>
      <c r="BI1238" s="226">
        <f>IF(N1238="nulová",J1238,0)</f>
        <v>0</v>
      </c>
      <c r="BJ1238" s="18" t="s">
        <v>76</v>
      </c>
      <c r="BK1238" s="226">
        <f>ROUND(I1238*H1238,2)</f>
        <v>0</v>
      </c>
      <c r="BL1238" s="18" t="s">
        <v>295</v>
      </c>
      <c r="BM1238" s="225" t="s">
        <v>1590</v>
      </c>
    </row>
    <row r="1239" s="2" customFormat="1">
      <c r="A1239" s="39"/>
      <c r="B1239" s="40"/>
      <c r="C1239" s="41"/>
      <c r="D1239" s="227" t="s">
        <v>245</v>
      </c>
      <c r="E1239" s="41"/>
      <c r="F1239" s="228" t="s">
        <v>3475</v>
      </c>
      <c r="G1239" s="41"/>
      <c r="H1239" s="41"/>
      <c r="I1239" s="229"/>
      <c r="J1239" s="41"/>
      <c r="K1239" s="41"/>
      <c r="L1239" s="45"/>
      <c r="M1239" s="230"/>
      <c r="N1239" s="231"/>
      <c r="O1239" s="85"/>
      <c r="P1239" s="85"/>
      <c r="Q1239" s="85"/>
      <c r="R1239" s="85"/>
      <c r="S1239" s="85"/>
      <c r="T1239" s="86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245</v>
      </c>
      <c r="AU1239" s="18" t="s">
        <v>78</v>
      </c>
    </row>
    <row r="1240" s="2" customFormat="1">
      <c r="A1240" s="39"/>
      <c r="B1240" s="40"/>
      <c r="C1240" s="41"/>
      <c r="D1240" s="232" t="s">
        <v>246</v>
      </c>
      <c r="E1240" s="41"/>
      <c r="F1240" s="233" t="s">
        <v>3477</v>
      </c>
      <c r="G1240" s="41"/>
      <c r="H1240" s="41"/>
      <c r="I1240" s="229"/>
      <c r="J1240" s="41"/>
      <c r="K1240" s="41"/>
      <c r="L1240" s="45"/>
      <c r="M1240" s="230"/>
      <c r="N1240" s="231"/>
      <c r="O1240" s="85"/>
      <c r="P1240" s="85"/>
      <c r="Q1240" s="85"/>
      <c r="R1240" s="85"/>
      <c r="S1240" s="85"/>
      <c r="T1240" s="86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T1240" s="18" t="s">
        <v>246</v>
      </c>
      <c r="AU1240" s="18" t="s">
        <v>78</v>
      </c>
    </row>
    <row r="1241" s="13" customFormat="1">
      <c r="A1241" s="13"/>
      <c r="B1241" s="234"/>
      <c r="C1241" s="235"/>
      <c r="D1241" s="227" t="s">
        <v>248</v>
      </c>
      <c r="E1241" s="236" t="s">
        <v>19</v>
      </c>
      <c r="F1241" s="237" t="s">
        <v>4958</v>
      </c>
      <c r="G1241" s="235"/>
      <c r="H1241" s="236" t="s">
        <v>19</v>
      </c>
      <c r="I1241" s="238"/>
      <c r="J1241" s="235"/>
      <c r="K1241" s="235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248</v>
      </c>
      <c r="AU1241" s="243" t="s">
        <v>78</v>
      </c>
      <c r="AV1241" s="13" t="s">
        <v>76</v>
      </c>
      <c r="AW1241" s="13" t="s">
        <v>32</v>
      </c>
      <c r="AX1241" s="13" t="s">
        <v>69</v>
      </c>
      <c r="AY1241" s="243" t="s">
        <v>238</v>
      </c>
    </row>
    <row r="1242" s="14" customFormat="1">
      <c r="A1242" s="14"/>
      <c r="B1242" s="244"/>
      <c r="C1242" s="245"/>
      <c r="D1242" s="227" t="s">
        <v>248</v>
      </c>
      <c r="E1242" s="246" t="s">
        <v>19</v>
      </c>
      <c r="F1242" s="247" t="s">
        <v>4959</v>
      </c>
      <c r="G1242" s="245"/>
      <c r="H1242" s="248">
        <v>0.69099999999999995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248</v>
      </c>
      <c r="AU1242" s="254" t="s">
        <v>78</v>
      </c>
      <c r="AV1242" s="14" t="s">
        <v>78</v>
      </c>
      <c r="AW1242" s="14" t="s">
        <v>32</v>
      </c>
      <c r="AX1242" s="14" t="s">
        <v>69</v>
      </c>
      <c r="AY1242" s="254" t="s">
        <v>238</v>
      </c>
    </row>
    <row r="1243" s="15" customFormat="1">
      <c r="A1243" s="15"/>
      <c r="B1243" s="255"/>
      <c r="C1243" s="256"/>
      <c r="D1243" s="227" t="s">
        <v>248</v>
      </c>
      <c r="E1243" s="257" t="s">
        <v>19</v>
      </c>
      <c r="F1243" s="258" t="s">
        <v>253</v>
      </c>
      <c r="G1243" s="256"/>
      <c r="H1243" s="259">
        <v>0.69099999999999995</v>
      </c>
      <c r="I1243" s="260"/>
      <c r="J1243" s="256"/>
      <c r="K1243" s="256"/>
      <c r="L1243" s="261"/>
      <c r="M1243" s="262"/>
      <c r="N1243" s="263"/>
      <c r="O1243" s="263"/>
      <c r="P1243" s="263"/>
      <c r="Q1243" s="263"/>
      <c r="R1243" s="263"/>
      <c r="S1243" s="263"/>
      <c r="T1243" s="264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5" t="s">
        <v>248</v>
      </c>
      <c r="AU1243" s="265" t="s">
        <v>78</v>
      </c>
      <c r="AV1243" s="15" t="s">
        <v>244</v>
      </c>
      <c r="AW1243" s="15" t="s">
        <v>32</v>
      </c>
      <c r="AX1243" s="15" t="s">
        <v>76</v>
      </c>
      <c r="AY1243" s="265" t="s">
        <v>238</v>
      </c>
    </row>
    <row r="1244" s="2" customFormat="1" ht="24.15" customHeight="1">
      <c r="A1244" s="39"/>
      <c r="B1244" s="40"/>
      <c r="C1244" s="214" t="s">
        <v>938</v>
      </c>
      <c r="D1244" s="214" t="s">
        <v>240</v>
      </c>
      <c r="E1244" s="215" t="s">
        <v>3480</v>
      </c>
      <c r="F1244" s="216" t="s">
        <v>3481</v>
      </c>
      <c r="G1244" s="217" t="s">
        <v>112</v>
      </c>
      <c r="H1244" s="218">
        <v>0.69099999999999995</v>
      </c>
      <c r="I1244" s="219"/>
      <c r="J1244" s="220">
        <f>ROUND(I1244*H1244,2)</f>
        <v>0</v>
      </c>
      <c r="K1244" s="216" t="s">
        <v>243</v>
      </c>
      <c r="L1244" s="45"/>
      <c r="M1244" s="221" t="s">
        <v>19</v>
      </c>
      <c r="N1244" s="222" t="s">
        <v>40</v>
      </c>
      <c r="O1244" s="85"/>
      <c r="P1244" s="223">
        <f>O1244*H1244</f>
        <v>0</v>
      </c>
      <c r="Q1244" s="223">
        <v>0.00012305000000000001</v>
      </c>
      <c r="R1244" s="223">
        <f>Q1244*H1244</f>
        <v>8.5027549999999995E-05</v>
      </c>
      <c r="S1244" s="223">
        <v>0</v>
      </c>
      <c r="T1244" s="224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25" t="s">
        <v>295</v>
      </c>
      <c r="AT1244" s="225" t="s">
        <v>240</v>
      </c>
      <c r="AU1244" s="225" t="s">
        <v>78</v>
      </c>
      <c r="AY1244" s="18" t="s">
        <v>238</v>
      </c>
      <c r="BE1244" s="226">
        <f>IF(N1244="základní",J1244,0)</f>
        <v>0</v>
      </c>
      <c r="BF1244" s="226">
        <f>IF(N1244="snížená",J1244,0)</f>
        <v>0</v>
      </c>
      <c r="BG1244" s="226">
        <f>IF(N1244="zákl. přenesená",J1244,0)</f>
        <v>0</v>
      </c>
      <c r="BH1244" s="226">
        <f>IF(N1244="sníž. přenesená",J1244,0)</f>
        <v>0</v>
      </c>
      <c r="BI1244" s="226">
        <f>IF(N1244="nulová",J1244,0)</f>
        <v>0</v>
      </c>
      <c r="BJ1244" s="18" t="s">
        <v>76</v>
      </c>
      <c r="BK1244" s="226">
        <f>ROUND(I1244*H1244,2)</f>
        <v>0</v>
      </c>
      <c r="BL1244" s="18" t="s">
        <v>295</v>
      </c>
      <c r="BM1244" s="225" t="s">
        <v>1603</v>
      </c>
    </row>
    <row r="1245" s="2" customFormat="1">
      <c r="A1245" s="39"/>
      <c r="B1245" s="40"/>
      <c r="C1245" s="41"/>
      <c r="D1245" s="227" t="s">
        <v>245</v>
      </c>
      <c r="E1245" s="41"/>
      <c r="F1245" s="228" t="s">
        <v>3481</v>
      </c>
      <c r="G1245" s="41"/>
      <c r="H1245" s="41"/>
      <c r="I1245" s="229"/>
      <c r="J1245" s="41"/>
      <c r="K1245" s="41"/>
      <c r="L1245" s="45"/>
      <c r="M1245" s="230"/>
      <c r="N1245" s="231"/>
      <c r="O1245" s="85"/>
      <c r="P1245" s="85"/>
      <c r="Q1245" s="85"/>
      <c r="R1245" s="85"/>
      <c r="S1245" s="85"/>
      <c r="T1245" s="86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T1245" s="18" t="s">
        <v>245</v>
      </c>
      <c r="AU1245" s="18" t="s">
        <v>78</v>
      </c>
    </row>
    <row r="1246" s="2" customFormat="1">
      <c r="A1246" s="39"/>
      <c r="B1246" s="40"/>
      <c r="C1246" s="41"/>
      <c r="D1246" s="232" t="s">
        <v>246</v>
      </c>
      <c r="E1246" s="41"/>
      <c r="F1246" s="233" t="s">
        <v>3483</v>
      </c>
      <c r="G1246" s="41"/>
      <c r="H1246" s="41"/>
      <c r="I1246" s="229"/>
      <c r="J1246" s="41"/>
      <c r="K1246" s="41"/>
      <c r="L1246" s="45"/>
      <c r="M1246" s="230"/>
      <c r="N1246" s="231"/>
      <c r="O1246" s="85"/>
      <c r="P1246" s="85"/>
      <c r="Q1246" s="85"/>
      <c r="R1246" s="85"/>
      <c r="S1246" s="85"/>
      <c r="T1246" s="86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T1246" s="18" t="s">
        <v>246</v>
      </c>
      <c r="AU1246" s="18" t="s">
        <v>78</v>
      </c>
    </row>
    <row r="1247" s="13" customFormat="1">
      <c r="A1247" s="13"/>
      <c r="B1247" s="234"/>
      <c r="C1247" s="235"/>
      <c r="D1247" s="227" t="s">
        <v>248</v>
      </c>
      <c r="E1247" s="236" t="s">
        <v>19</v>
      </c>
      <c r="F1247" s="237" t="s">
        <v>4958</v>
      </c>
      <c r="G1247" s="235"/>
      <c r="H1247" s="236" t="s">
        <v>19</v>
      </c>
      <c r="I1247" s="238"/>
      <c r="J1247" s="235"/>
      <c r="K1247" s="235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248</v>
      </c>
      <c r="AU1247" s="243" t="s">
        <v>78</v>
      </c>
      <c r="AV1247" s="13" t="s">
        <v>76</v>
      </c>
      <c r="AW1247" s="13" t="s">
        <v>32</v>
      </c>
      <c r="AX1247" s="13" t="s">
        <v>69</v>
      </c>
      <c r="AY1247" s="243" t="s">
        <v>238</v>
      </c>
    </row>
    <row r="1248" s="14" customFormat="1">
      <c r="A1248" s="14"/>
      <c r="B1248" s="244"/>
      <c r="C1248" s="245"/>
      <c r="D1248" s="227" t="s">
        <v>248</v>
      </c>
      <c r="E1248" s="246" t="s">
        <v>19</v>
      </c>
      <c r="F1248" s="247" t="s">
        <v>4959</v>
      </c>
      <c r="G1248" s="245"/>
      <c r="H1248" s="248">
        <v>0.69099999999999995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248</v>
      </c>
      <c r="AU1248" s="254" t="s">
        <v>78</v>
      </c>
      <c r="AV1248" s="14" t="s">
        <v>78</v>
      </c>
      <c r="AW1248" s="14" t="s">
        <v>32</v>
      </c>
      <c r="AX1248" s="14" t="s">
        <v>69</v>
      </c>
      <c r="AY1248" s="254" t="s">
        <v>238</v>
      </c>
    </row>
    <row r="1249" s="15" customFormat="1">
      <c r="A1249" s="15"/>
      <c r="B1249" s="255"/>
      <c r="C1249" s="256"/>
      <c r="D1249" s="227" t="s">
        <v>248</v>
      </c>
      <c r="E1249" s="257" t="s">
        <v>19</v>
      </c>
      <c r="F1249" s="258" t="s">
        <v>253</v>
      </c>
      <c r="G1249" s="256"/>
      <c r="H1249" s="259">
        <v>0.69099999999999995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5" t="s">
        <v>248</v>
      </c>
      <c r="AU1249" s="265" t="s">
        <v>78</v>
      </c>
      <c r="AV1249" s="15" t="s">
        <v>244</v>
      </c>
      <c r="AW1249" s="15" t="s">
        <v>32</v>
      </c>
      <c r="AX1249" s="15" t="s">
        <v>76</v>
      </c>
      <c r="AY1249" s="265" t="s">
        <v>238</v>
      </c>
    </row>
    <row r="1250" s="2" customFormat="1" ht="16.5" customHeight="1">
      <c r="A1250" s="39"/>
      <c r="B1250" s="40"/>
      <c r="C1250" s="214" t="s">
        <v>1442</v>
      </c>
      <c r="D1250" s="214" t="s">
        <v>240</v>
      </c>
      <c r="E1250" s="215" t="s">
        <v>4963</v>
      </c>
      <c r="F1250" s="216" t="s">
        <v>4964</v>
      </c>
      <c r="G1250" s="217" t="s">
        <v>107</v>
      </c>
      <c r="H1250" s="218">
        <v>37.990000000000002</v>
      </c>
      <c r="I1250" s="219"/>
      <c r="J1250" s="220">
        <f>ROUND(I1250*H1250,2)</f>
        <v>0</v>
      </c>
      <c r="K1250" s="216" t="s">
        <v>243</v>
      </c>
      <c r="L1250" s="45"/>
      <c r="M1250" s="221" t="s">
        <v>19</v>
      </c>
      <c r="N1250" s="222" t="s">
        <v>40</v>
      </c>
      <c r="O1250" s="85"/>
      <c r="P1250" s="223">
        <f>O1250*H1250</f>
        <v>0</v>
      </c>
      <c r="Q1250" s="223">
        <v>6.0000000000000002E-06</v>
      </c>
      <c r="R1250" s="223">
        <f>Q1250*H1250</f>
        <v>0.00022794000000000002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295</v>
      </c>
      <c r="AT1250" s="225" t="s">
        <v>240</v>
      </c>
      <c r="AU1250" s="225" t="s">
        <v>78</v>
      </c>
      <c r="AY1250" s="18" t="s">
        <v>238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76</v>
      </c>
      <c r="BK1250" s="226">
        <f>ROUND(I1250*H1250,2)</f>
        <v>0</v>
      </c>
      <c r="BL1250" s="18" t="s">
        <v>295</v>
      </c>
      <c r="BM1250" s="225" t="s">
        <v>1608</v>
      </c>
    </row>
    <row r="1251" s="2" customFormat="1">
      <c r="A1251" s="39"/>
      <c r="B1251" s="40"/>
      <c r="C1251" s="41"/>
      <c r="D1251" s="227" t="s">
        <v>245</v>
      </c>
      <c r="E1251" s="41"/>
      <c r="F1251" s="228" t="s">
        <v>4964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245</v>
      </c>
      <c r="AU1251" s="18" t="s">
        <v>78</v>
      </c>
    </row>
    <row r="1252" s="2" customFormat="1">
      <c r="A1252" s="39"/>
      <c r="B1252" s="40"/>
      <c r="C1252" s="41"/>
      <c r="D1252" s="232" t="s">
        <v>246</v>
      </c>
      <c r="E1252" s="41"/>
      <c r="F1252" s="233" t="s">
        <v>4965</v>
      </c>
      <c r="G1252" s="41"/>
      <c r="H1252" s="41"/>
      <c r="I1252" s="229"/>
      <c r="J1252" s="41"/>
      <c r="K1252" s="41"/>
      <c r="L1252" s="45"/>
      <c r="M1252" s="230"/>
      <c r="N1252" s="231"/>
      <c r="O1252" s="85"/>
      <c r="P1252" s="85"/>
      <c r="Q1252" s="85"/>
      <c r="R1252" s="85"/>
      <c r="S1252" s="85"/>
      <c r="T1252" s="86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246</v>
      </c>
      <c r="AU1252" s="18" t="s">
        <v>78</v>
      </c>
    </row>
    <row r="1253" s="13" customFormat="1">
      <c r="A1253" s="13"/>
      <c r="B1253" s="234"/>
      <c r="C1253" s="235"/>
      <c r="D1253" s="227" t="s">
        <v>248</v>
      </c>
      <c r="E1253" s="236" t="s">
        <v>19</v>
      </c>
      <c r="F1253" s="237" t="s">
        <v>4334</v>
      </c>
      <c r="G1253" s="235"/>
      <c r="H1253" s="236" t="s">
        <v>19</v>
      </c>
      <c r="I1253" s="238"/>
      <c r="J1253" s="235"/>
      <c r="K1253" s="235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248</v>
      </c>
      <c r="AU1253" s="243" t="s">
        <v>78</v>
      </c>
      <c r="AV1253" s="13" t="s">
        <v>76</v>
      </c>
      <c r="AW1253" s="13" t="s">
        <v>32</v>
      </c>
      <c r="AX1253" s="13" t="s">
        <v>69</v>
      </c>
      <c r="AY1253" s="243" t="s">
        <v>238</v>
      </c>
    </row>
    <row r="1254" s="13" customFormat="1">
      <c r="A1254" s="13"/>
      <c r="B1254" s="234"/>
      <c r="C1254" s="235"/>
      <c r="D1254" s="227" t="s">
        <v>248</v>
      </c>
      <c r="E1254" s="236" t="s">
        <v>19</v>
      </c>
      <c r="F1254" s="237" t="s">
        <v>4966</v>
      </c>
      <c r="G1254" s="235"/>
      <c r="H1254" s="236" t="s">
        <v>19</v>
      </c>
      <c r="I1254" s="238"/>
      <c r="J1254" s="235"/>
      <c r="K1254" s="235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248</v>
      </c>
      <c r="AU1254" s="243" t="s">
        <v>78</v>
      </c>
      <c r="AV1254" s="13" t="s">
        <v>76</v>
      </c>
      <c r="AW1254" s="13" t="s">
        <v>32</v>
      </c>
      <c r="AX1254" s="13" t="s">
        <v>69</v>
      </c>
      <c r="AY1254" s="243" t="s">
        <v>238</v>
      </c>
    </row>
    <row r="1255" s="13" customFormat="1">
      <c r="A1255" s="13"/>
      <c r="B1255" s="234"/>
      <c r="C1255" s="235"/>
      <c r="D1255" s="227" t="s">
        <v>248</v>
      </c>
      <c r="E1255" s="236" t="s">
        <v>19</v>
      </c>
      <c r="F1255" s="237" t="s">
        <v>4967</v>
      </c>
      <c r="G1255" s="235"/>
      <c r="H1255" s="236" t="s">
        <v>19</v>
      </c>
      <c r="I1255" s="238"/>
      <c r="J1255" s="235"/>
      <c r="K1255" s="235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248</v>
      </c>
      <c r="AU1255" s="243" t="s">
        <v>78</v>
      </c>
      <c r="AV1255" s="13" t="s">
        <v>76</v>
      </c>
      <c r="AW1255" s="13" t="s">
        <v>32</v>
      </c>
      <c r="AX1255" s="13" t="s">
        <v>69</v>
      </c>
      <c r="AY1255" s="243" t="s">
        <v>238</v>
      </c>
    </row>
    <row r="1256" s="14" customFormat="1">
      <c r="A1256" s="14"/>
      <c r="B1256" s="244"/>
      <c r="C1256" s="245"/>
      <c r="D1256" s="227" t="s">
        <v>248</v>
      </c>
      <c r="E1256" s="246" t="s">
        <v>19</v>
      </c>
      <c r="F1256" s="247" t="s">
        <v>4968</v>
      </c>
      <c r="G1256" s="245"/>
      <c r="H1256" s="248">
        <v>8.4000000000000004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248</v>
      </c>
      <c r="AU1256" s="254" t="s">
        <v>78</v>
      </c>
      <c r="AV1256" s="14" t="s">
        <v>78</v>
      </c>
      <c r="AW1256" s="14" t="s">
        <v>32</v>
      </c>
      <c r="AX1256" s="14" t="s">
        <v>69</v>
      </c>
      <c r="AY1256" s="254" t="s">
        <v>238</v>
      </c>
    </row>
    <row r="1257" s="13" customFormat="1">
      <c r="A1257" s="13"/>
      <c r="B1257" s="234"/>
      <c r="C1257" s="235"/>
      <c r="D1257" s="227" t="s">
        <v>248</v>
      </c>
      <c r="E1257" s="236" t="s">
        <v>19</v>
      </c>
      <c r="F1257" s="237" t="s">
        <v>4969</v>
      </c>
      <c r="G1257" s="235"/>
      <c r="H1257" s="236" t="s">
        <v>19</v>
      </c>
      <c r="I1257" s="238"/>
      <c r="J1257" s="235"/>
      <c r="K1257" s="235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248</v>
      </c>
      <c r="AU1257" s="243" t="s">
        <v>78</v>
      </c>
      <c r="AV1257" s="13" t="s">
        <v>76</v>
      </c>
      <c r="AW1257" s="13" t="s">
        <v>32</v>
      </c>
      <c r="AX1257" s="13" t="s">
        <v>69</v>
      </c>
      <c r="AY1257" s="243" t="s">
        <v>238</v>
      </c>
    </row>
    <row r="1258" s="14" customFormat="1">
      <c r="A1258" s="14"/>
      <c r="B1258" s="244"/>
      <c r="C1258" s="245"/>
      <c r="D1258" s="227" t="s">
        <v>248</v>
      </c>
      <c r="E1258" s="246" t="s">
        <v>19</v>
      </c>
      <c r="F1258" s="247" t="s">
        <v>4970</v>
      </c>
      <c r="G1258" s="245"/>
      <c r="H1258" s="248">
        <v>14.795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248</v>
      </c>
      <c r="AU1258" s="254" t="s">
        <v>78</v>
      </c>
      <c r="AV1258" s="14" t="s">
        <v>78</v>
      </c>
      <c r="AW1258" s="14" t="s">
        <v>32</v>
      </c>
      <c r="AX1258" s="14" t="s">
        <v>69</v>
      </c>
      <c r="AY1258" s="254" t="s">
        <v>238</v>
      </c>
    </row>
    <row r="1259" s="13" customFormat="1">
      <c r="A1259" s="13"/>
      <c r="B1259" s="234"/>
      <c r="C1259" s="235"/>
      <c r="D1259" s="227" t="s">
        <v>248</v>
      </c>
      <c r="E1259" s="236" t="s">
        <v>19</v>
      </c>
      <c r="F1259" s="237" t="s">
        <v>4971</v>
      </c>
      <c r="G1259" s="235"/>
      <c r="H1259" s="236" t="s">
        <v>19</v>
      </c>
      <c r="I1259" s="238"/>
      <c r="J1259" s="235"/>
      <c r="K1259" s="235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248</v>
      </c>
      <c r="AU1259" s="243" t="s">
        <v>78</v>
      </c>
      <c r="AV1259" s="13" t="s">
        <v>76</v>
      </c>
      <c r="AW1259" s="13" t="s">
        <v>32</v>
      </c>
      <c r="AX1259" s="13" t="s">
        <v>69</v>
      </c>
      <c r="AY1259" s="243" t="s">
        <v>238</v>
      </c>
    </row>
    <row r="1260" s="14" customFormat="1">
      <c r="A1260" s="14"/>
      <c r="B1260" s="244"/>
      <c r="C1260" s="245"/>
      <c r="D1260" s="227" t="s">
        <v>248</v>
      </c>
      <c r="E1260" s="246" t="s">
        <v>19</v>
      </c>
      <c r="F1260" s="247" t="s">
        <v>4970</v>
      </c>
      <c r="G1260" s="245"/>
      <c r="H1260" s="248">
        <v>14.795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248</v>
      </c>
      <c r="AU1260" s="254" t="s">
        <v>78</v>
      </c>
      <c r="AV1260" s="14" t="s">
        <v>78</v>
      </c>
      <c r="AW1260" s="14" t="s">
        <v>32</v>
      </c>
      <c r="AX1260" s="14" t="s">
        <v>69</v>
      </c>
      <c r="AY1260" s="254" t="s">
        <v>238</v>
      </c>
    </row>
    <row r="1261" s="15" customFormat="1">
      <c r="A1261" s="15"/>
      <c r="B1261" s="255"/>
      <c r="C1261" s="256"/>
      <c r="D1261" s="227" t="s">
        <v>248</v>
      </c>
      <c r="E1261" s="257" t="s">
        <v>19</v>
      </c>
      <c r="F1261" s="258" t="s">
        <v>253</v>
      </c>
      <c r="G1261" s="256"/>
      <c r="H1261" s="259">
        <v>37.990000000000002</v>
      </c>
      <c r="I1261" s="260"/>
      <c r="J1261" s="256"/>
      <c r="K1261" s="256"/>
      <c r="L1261" s="261"/>
      <c r="M1261" s="262"/>
      <c r="N1261" s="263"/>
      <c r="O1261" s="263"/>
      <c r="P1261" s="263"/>
      <c r="Q1261" s="263"/>
      <c r="R1261" s="263"/>
      <c r="S1261" s="263"/>
      <c r="T1261" s="264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5" t="s">
        <v>248</v>
      </c>
      <c r="AU1261" s="265" t="s">
        <v>78</v>
      </c>
      <c r="AV1261" s="15" t="s">
        <v>244</v>
      </c>
      <c r="AW1261" s="15" t="s">
        <v>32</v>
      </c>
      <c r="AX1261" s="15" t="s">
        <v>76</v>
      </c>
      <c r="AY1261" s="265" t="s">
        <v>238</v>
      </c>
    </row>
    <row r="1262" s="2" customFormat="1" ht="24.15" customHeight="1">
      <c r="A1262" s="39"/>
      <c r="B1262" s="40"/>
      <c r="C1262" s="214" t="s">
        <v>944</v>
      </c>
      <c r="D1262" s="214" t="s">
        <v>240</v>
      </c>
      <c r="E1262" s="215" t="s">
        <v>4972</v>
      </c>
      <c r="F1262" s="216" t="s">
        <v>4973</v>
      </c>
      <c r="G1262" s="217" t="s">
        <v>107</v>
      </c>
      <c r="H1262" s="218">
        <v>37.990000000000002</v>
      </c>
      <c r="I1262" s="219"/>
      <c r="J1262" s="220">
        <f>ROUND(I1262*H1262,2)</f>
        <v>0</v>
      </c>
      <c r="K1262" s="216" t="s">
        <v>243</v>
      </c>
      <c r="L1262" s="45"/>
      <c r="M1262" s="221" t="s">
        <v>19</v>
      </c>
      <c r="N1262" s="222" t="s">
        <v>40</v>
      </c>
      <c r="O1262" s="85"/>
      <c r="P1262" s="223">
        <f>O1262*H1262</f>
        <v>0</v>
      </c>
      <c r="Q1262" s="223">
        <v>6.0499999999999997E-06</v>
      </c>
      <c r="R1262" s="223">
        <f>Q1262*H1262</f>
        <v>0.0002298395</v>
      </c>
      <c r="S1262" s="223">
        <v>0</v>
      </c>
      <c r="T1262" s="224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25" t="s">
        <v>295</v>
      </c>
      <c r="AT1262" s="225" t="s">
        <v>240</v>
      </c>
      <c r="AU1262" s="225" t="s">
        <v>78</v>
      </c>
      <c r="AY1262" s="18" t="s">
        <v>238</v>
      </c>
      <c r="BE1262" s="226">
        <f>IF(N1262="základní",J1262,0)</f>
        <v>0</v>
      </c>
      <c r="BF1262" s="226">
        <f>IF(N1262="snížená",J1262,0)</f>
        <v>0</v>
      </c>
      <c r="BG1262" s="226">
        <f>IF(N1262="zákl. přenesená",J1262,0)</f>
        <v>0</v>
      </c>
      <c r="BH1262" s="226">
        <f>IF(N1262="sníž. přenesená",J1262,0)</f>
        <v>0</v>
      </c>
      <c r="BI1262" s="226">
        <f>IF(N1262="nulová",J1262,0)</f>
        <v>0</v>
      </c>
      <c r="BJ1262" s="18" t="s">
        <v>76</v>
      </c>
      <c r="BK1262" s="226">
        <f>ROUND(I1262*H1262,2)</f>
        <v>0</v>
      </c>
      <c r="BL1262" s="18" t="s">
        <v>295</v>
      </c>
      <c r="BM1262" s="225" t="s">
        <v>1612</v>
      </c>
    </row>
    <row r="1263" s="2" customFormat="1">
      <c r="A1263" s="39"/>
      <c r="B1263" s="40"/>
      <c r="C1263" s="41"/>
      <c r="D1263" s="227" t="s">
        <v>245</v>
      </c>
      <c r="E1263" s="41"/>
      <c r="F1263" s="228" t="s">
        <v>4973</v>
      </c>
      <c r="G1263" s="41"/>
      <c r="H1263" s="41"/>
      <c r="I1263" s="229"/>
      <c r="J1263" s="41"/>
      <c r="K1263" s="41"/>
      <c r="L1263" s="45"/>
      <c r="M1263" s="230"/>
      <c r="N1263" s="231"/>
      <c r="O1263" s="85"/>
      <c r="P1263" s="85"/>
      <c r="Q1263" s="85"/>
      <c r="R1263" s="85"/>
      <c r="S1263" s="85"/>
      <c r="T1263" s="86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245</v>
      </c>
      <c r="AU1263" s="18" t="s">
        <v>78</v>
      </c>
    </row>
    <row r="1264" s="2" customFormat="1">
      <c r="A1264" s="39"/>
      <c r="B1264" s="40"/>
      <c r="C1264" s="41"/>
      <c r="D1264" s="232" t="s">
        <v>246</v>
      </c>
      <c r="E1264" s="41"/>
      <c r="F1264" s="233" t="s">
        <v>4974</v>
      </c>
      <c r="G1264" s="41"/>
      <c r="H1264" s="41"/>
      <c r="I1264" s="229"/>
      <c r="J1264" s="41"/>
      <c r="K1264" s="41"/>
      <c r="L1264" s="45"/>
      <c r="M1264" s="230"/>
      <c r="N1264" s="231"/>
      <c r="O1264" s="85"/>
      <c r="P1264" s="85"/>
      <c r="Q1264" s="85"/>
      <c r="R1264" s="85"/>
      <c r="S1264" s="85"/>
      <c r="T1264" s="86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246</v>
      </c>
      <c r="AU1264" s="18" t="s">
        <v>78</v>
      </c>
    </row>
    <row r="1265" s="13" customFormat="1">
      <c r="A1265" s="13"/>
      <c r="B1265" s="234"/>
      <c r="C1265" s="235"/>
      <c r="D1265" s="227" t="s">
        <v>248</v>
      </c>
      <c r="E1265" s="236" t="s">
        <v>19</v>
      </c>
      <c r="F1265" s="237" t="s">
        <v>4975</v>
      </c>
      <c r="G1265" s="235"/>
      <c r="H1265" s="236" t="s">
        <v>19</v>
      </c>
      <c r="I1265" s="238"/>
      <c r="J1265" s="235"/>
      <c r="K1265" s="235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248</v>
      </c>
      <c r="AU1265" s="243" t="s">
        <v>78</v>
      </c>
      <c r="AV1265" s="13" t="s">
        <v>76</v>
      </c>
      <c r="AW1265" s="13" t="s">
        <v>32</v>
      </c>
      <c r="AX1265" s="13" t="s">
        <v>69</v>
      </c>
      <c r="AY1265" s="243" t="s">
        <v>238</v>
      </c>
    </row>
    <row r="1266" s="14" customFormat="1">
      <c r="A1266" s="14"/>
      <c r="B1266" s="244"/>
      <c r="C1266" s="245"/>
      <c r="D1266" s="227" t="s">
        <v>248</v>
      </c>
      <c r="E1266" s="246" t="s">
        <v>19</v>
      </c>
      <c r="F1266" s="247" t="s">
        <v>4976</v>
      </c>
      <c r="G1266" s="245"/>
      <c r="H1266" s="248">
        <v>37.990000000000002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248</v>
      </c>
      <c r="AU1266" s="254" t="s">
        <v>78</v>
      </c>
      <c r="AV1266" s="14" t="s">
        <v>78</v>
      </c>
      <c r="AW1266" s="14" t="s">
        <v>32</v>
      </c>
      <c r="AX1266" s="14" t="s">
        <v>69</v>
      </c>
      <c r="AY1266" s="254" t="s">
        <v>238</v>
      </c>
    </row>
    <row r="1267" s="15" customFormat="1">
      <c r="A1267" s="15"/>
      <c r="B1267" s="255"/>
      <c r="C1267" s="256"/>
      <c r="D1267" s="227" t="s">
        <v>248</v>
      </c>
      <c r="E1267" s="257" t="s">
        <v>19</v>
      </c>
      <c r="F1267" s="258" t="s">
        <v>253</v>
      </c>
      <c r="G1267" s="256"/>
      <c r="H1267" s="259">
        <v>37.990000000000002</v>
      </c>
      <c r="I1267" s="260"/>
      <c r="J1267" s="256"/>
      <c r="K1267" s="256"/>
      <c r="L1267" s="261"/>
      <c r="M1267" s="262"/>
      <c r="N1267" s="263"/>
      <c r="O1267" s="263"/>
      <c r="P1267" s="263"/>
      <c r="Q1267" s="263"/>
      <c r="R1267" s="263"/>
      <c r="S1267" s="263"/>
      <c r="T1267" s="264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5" t="s">
        <v>248</v>
      </c>
      <c r="AU1267" s="265" t="s">
        <v>78</v>
      </c>
      <c r="AV1267" s="15" t="s">
        <v>244</v>
      </c>
      <c r="AW1267" s="15" t="s">
        <v>32</v>
      </c>
      <c r="AX1267" s="15" t="s">
        <v>76</v>
      </c>
      <c r="AY1267" s="265" t="s">
        <v>238</v>
      </c>
    </row>
    <row r="1268" s="2" customFormat="1" ht="24.15" customHeight="1">
      <c r="A1268" s="39"/>
      <c r="B1268" s="40"/>
      <c r="C1268" s="214" t="s">
        <v>1452</v>
      </c>
      <c r="D1268" s="214" t="s">
        <v>240</v>
      </c>
      <c r="E1268" s="215" t="s">
        <v>4977</v>
      </c>
      <c r="F1268" s="216" t="s">
        <v>4978</v>
      </c>
      <c r="G1268" s="217" t="s">
        <v>107</v>
      </c>
      <c r="H1268" s="218">
        <v>37.990000000000002</v>
      </c>
      <c r="I1268" s="219"/>
      <c r="J1268" s="220">
        <f>ROUND(I1268*H1268,2)</f>
        <v>0</v>
      </c>
      <c r="K1268" s="216" t="s">
        <v>243</v>
      </c>
      <c r="L1268" s="45"/>
      <c r="M1268" s="221" t="s">
        <v>19</v>
      </c>
      <c r="N1268" s="222" t="s">
        <v>40</v>
      </c>
      <c r="O1268" s="85"/>
      <c r="P1268" s="223">
        <f>O1268*H1268</f>
        <v>0</v>
      </c>
      <c r="Q1268" s="223">
        <v>2.0910000000000001E-05</v>
      </c>
      <c r="R1268" s="223">
        <f>Q1268*H1268</f>
        <v>0.00079437090000000006</v>
      </c>
      <c r="S1268" s="223">
        <v>0</v>
      </c>
      <c r="T1268" s="224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5" t="s">
        <v>295</v>
      </c>
      <c r="AT1268" s="225" t="s">
        <v>240</v>
      </c>
      <c r="AU1268" s="225" t="s">
        <v>78</v>
      </c>
      <c r="AY1268" s="18" t="s">
        <v>238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8" t="s">
        <v>76</v>
      </c>
      <c r="BK1268" s="226">
        <f>ROUND(I1268*H1268,2)</f>
        <v>0</v>
      </c>
      <c r="BL1268" s="18" t="s">
        <v>295</v>
      </c>
      <c r="BM1268" s="225" t="s">
        <v>1618</v>
      </c>
    </row>
    <row r="1269" s="2" customFormat="1">
      <c r="A1269" s="39"/>
      <c r="B1269" s="40"/>
      <c r="C1269" s="41"/>
      <c r="D1269" s="227" t="s">
        <v>245</v>
      </c>
      <c r="E1269" s="41"/>
      <c r="F1269" s="228" t="s">
        <v>4978</v>
      </c>
      <c r="G1269" s="41"/>
      <c r="H1269" s="41"/>
      <c r="I1269" s="229"/>
      <c r="J1269" s="41"/>
      <c r="K1269" s="41"/>
      <c r="L1269" s="45"/>
      <c r="M1269" s="230"/>
      <c r="N1269" s="231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245</v>
      </c>
      <c r="AU1269" s="18" t="s">
        <v>78</v>
      </c>
    </row>
    <row r="1270" s="2" customFormat="1">
      <c r="A1270" s="39"/>
      <c r="B1270" s="40"/>
      <c r="C1270" s="41"/>
      <c r="D1270" s="232" t="s">
        <v>246</v>
      </c>
      <c r="E1270" s="41"/>
      <c r="F1270" s="233" t="s">
        <v>4979</v>
      </c>
      <c r="G1270" s="41"/>
      <c r="H1270" s="41"/>
      <c r="I1270" s="229"/>
      <c r="J1270" s="41"/>
      <c r="K1270" s="41"/>
      <c r="L1270" s="45"/>
      <c r="M1270" s="230"/>
      <c r="N1270" s="231"/>
      <c r="O1270" s="85"/>
      <c r="P1270" s="85"/>
      <c r="Q1270" s="85"/>
      <c r="R1270" s="85"/>
      <c r="S1270" s="85"/>
      <c r="T1270" s="86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246</v>
      </c>
      <c r="AU1270" s="18" t="s">
        <v>78</v>
      </c>
    </row>
    <row r="1271" s="13" customFormat="1">
      <c r="A1271" s="13"/>
      <c r="B1271" s="234"/>
      <c r="C1271" s="235"/>
      <c r="D1271" s="227" t="s">
        <v>248</v>
      </c>
      <c r="E1271" s="236" t="s">
        <v>19</v>
      </c>
      <c r="F1271" s="237" t="s">
        <v>4975</v>
      </c>
      <c r="G1271" s="235"/>
      <c r="H1271" s="236" t="s">
        <v>19</v>
      </c>
      <c r="I1271" s="238"/>
      <c r="J1271" s="235"/>
      <c r="K1271" s="235"/>
      <c r="L1271" s="239"/>
      <c r="M1271" s="240"/>
      <c r="N1271" s="241"/>
      <c r="O1271" s="241"/>
      <c r="P1271" s="241"/>
      <c r="Q1271" s="241"/>
      <c r="R1271" s="241"/>
      <c r="S1271" s="241"/>
      <c r="T1271" s="24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3" t="s">
        <v>248</v>
      </c>
      <c r="AU1271" s="243" t="s">
        <v>78</v>
      </c>
      <c r="AV1271" s="13" t="s">
        <v>76</v>
      </c>
      <c r="AW1271" s="13" t="s">
        <v>32</v>
      </c>
      <c r="AX1271" s="13" t="s">
        <v>69</v>
      </c>
      <c r="AY1271" s="243" t="s">
        <v>238</v>
      </c>
    </row>
    <row r="1272" s="14" customFormat="1">
      <c r="A1272" s="14"/>
      <c r="B1272" s="244"/>
      <c r="C1272" s="245"/>
      <c r="D1272" s="227" t="s">
        <v>248</v>
      </c>
      <c r="E1272" s="246" t="s">
        <v>19</v>
      </c>
      <c r="F1272" s="247" t="s">
        <v>4976</v>
      </c>
      <c r="G1272" s="245"/>
      <c r="H1272" s="248">
        <v>37.990000000000002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248</v>
      </c>
      <c r="AU1272" s="254" t="s">
        <v>78</v>
      </c>
      <c r="AV1272" s="14" t="s">
        <v>78</v>
      </c>
      <c r="AW1272" s="14" t="s">
        <v>32</v>
      </c>
      <c r="AX1272" s="14" t="s">
        <v>69</v>
      </c>
      <c r="AY1272" s="254" t="s">
        <v>238</v>
      </c>
    </row>
    <row r="1273" s="15" customFormat="1">
      <c r="A1273" s="15"/>
      <c r="B1273" s="255"/>
      <c r="C1273" s="256"/>
      <c r="D1273" s="227" t="s">
        <v>248</v>
      </c>
      <c r="E1273" s="257" t="s">
        <v>19</v>
      </c>
      <c r="F1273" s="258" t="s">
        <v>253</v>
      </c>
      <c r="G1273" s="256"/>
      <c r="H1273" s="259">
        <v>37.990000000000002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248</v>
      </c>
      <c r="AU1273" s="265" t="s">
        <v>78</v>
      </c>
      <c r="AV1273" s="15" t="s">
        <v>244</v>
      </c>
      <c r="AW1273" s="15" t="s">
        <v>32</v>
      </c>
      <c r="AX1273" s="15" t="s">
        <v>76</v>
      </c>
      <c r="AY1273" s="265" t="s">
        <v>238</v>
      </c>
    </row>
    <row r="1274" s="2" customFormat="1" ht="24.15" customHeight="1">
      <c r="A1274" s="39"/>
      <c r="B1274" s="40"/>
      <c r="C1274" s="214" t="s">
        <v>949</v>
      </c>
      <c r="D1274" s="214" t="s">
        <v>240</v>
      </c>
      <c r="E1274" s="215" t="s">
        <v>4980</v>
      </c>
      <c r="F1274" s="216" t="s">
        <v>4981</v>
      </c>
      <c r="G1274" s="217" t="s">
        <v>107</v>
      </c>
      <c r="H1274" s="218">
        <v>37.990000000000002</v>
      </c>
      <c r="I1274" s="219"/>
      <c r="J1274" s="220">
        <f>ROUND(I1274*H1274,2)</f>
        <v>0</v>
      </c>
      <c r="K1274" s="216" t="s">
        <v>243</v>
      </c>
      <c r="L1274" s="45"/>
      <c r="M1274" s="221" t="s">
        <v>19</v>
      </c>
      <c r="N1274" s="222" t="s">
        <v>40</v>
      </c>
      <c r="O1274" s="85"/>
      <c r="P1274" s="223">
        <f>O1274*H1274</f>
        <v>0</v>
      </c>
      <c r="Q1274" s="223">
        <v>6.2119999999999995E-05</v>
      </c>
      <c r="R1274" s="223">
        <f>Q1274*H1274</f>
        <v>0.0023599388000000001</v>
      </c>
      <c r="S1274" s="223">
        <v>0</v>
      </c>
      <c r="T1274" s="224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25" t="s">
        <v>295</v>
      </c>
      <c r="AT1274" s="225" t="s">
        <v>240</v>
      </c>
      <c r="AU1274" s="225" t="s">
        <v>78</v>
      </c>
      <c r="AY1274" s="18" t="s">
        <v>238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8" t="s">
        <v>76</v>
      </c>
      <c r="BK1274" s="226">
        <f>ROUND(I1274*H1274,2)</f>
        <v>0</v>
      </c>
      <c r="BL1274" s="18" t="s">
        <v>295</v>
      </c>
      <c r="BM1274" s="225" t="s">
        <v>1625</v>
      </c>
    </row>
    <row r="1275" s="2" customFormat="1">
      <c r="A1275" s="39"/>
      <c r="B1275" s="40"/>
      <c r="C1275" s="41"/>
      <c r="D1275" s="227" t="s">
        <v>245</v>
      </c>
      <c r="E1275" s="41"/>
      <c r="F1275" s="228" t="s">
        <v>4981</v>
      </c>
      <c r="G1275" s="41"/>
      <c r="H1275" s="41"/>
      <c r="I1275" s="229"/>
      <c r="J1275" s="41"/>
      <c r="K1275" s="41"/>
      <c r="L1275" s="45"/>
      <c r="M1275" s="230"/>
      <c r="N1275" s="231"/>
      <c r="O1275" s="85"/>
      <c r="P1275" s="85"/>
      <c r="Q1275" s="85"/>
      <c r="R1275" s="85"/>
      <c r="S1275" s="85"/>
      <c r="T1275" s="86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T1275" s="18" t="s">
        <v>245</v>
      </c>
      <c r="AU1275" s="18" t="s">
        <v>78</v>
      </c>
    </row>
    <row r="1276" s="2" customFormat="1">
      <c r="A1276" s="39"/>
      <c r="B1276" s="40"/>
      <c r="C1276" s="41"/>
      <c r="D1276" s="232" t="s">
        <v>246</v>
      </c>
      <c r="E1276" s="41"/>
      <c r="F1276" s="233" t="s">
        <v>4982</v>
      </c>
      <c r="G1276" s="41"/>
      <c r="H1276" s="41"/>
      <c r="I1276" s="229"/>
      <c r="J1276" s="41"/>
      <c r="K1276" s="41"/>
      <c r="L1276" s="45"/>
      <c r="M1276" s="230"/>
      <c r="N1276" s="231"/>
      <c r="O1276" s="85"/>
      <c r="P1276" s="85"/>
      <c r="Q1276" s="85"/>
      <c r="R1276" s="85"/>
      <c r="S1276" s="85"/>
      <c r="T1276" s="86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246</v>
      </c>
      <c r="AU1276" s="18" t="s">
        <v>78</v>
      </c>
    </row>
    <row r="1277" s="13" customFormat="1">
      <c r="A1277" s="13"/>
      <c r="B1277" s="234"/>
      <c r="C1277" s="235"/>
      <c r="D1277" s="227" t="s">
        <v>248</v>
      </c>
      <c r="E1277" s="236" t="s">
        <v>19</v>
      </c>
      <c r="F1277" s="237" t="s">
        <v>4975</v>
      </c>
      <c r="G1277" s="235"/>
      <c r="H1277" s="236" t="s">
        <v>19</v>
      </c>
      <c r="I1277" s="238"/>
      <c r="J1277" s="235"/>
      <c r="K1277" s="235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248</v>
      </c>
      <c r="AU1277" s="243" t="s">
        <v>78</v>
      </c>
      <c r="AV1277" s="13" t="s">
        <v>76</v>
      </c>
      <c r="AW1277" s="13" t="s">
        <v>32</v>
      </c>
      <c r="AX1277" s="13" t="s">
        <v>69</v>
      </c>
      <c r="AY1277" s="243" t="s">
        <v>238</v>
      </c>
    </row>
    <row r="1278" s="14" customFormat="1">
      <c r="A1278" s="14"/>
      <c r="B1278" s="244"/>
      <c r="C1278" s="245"/>
      <c r="D1278" s="227" t="s">
        <v>248</v>
      </c>
      <c r="E1278" s="246" t="s">
        <v>19</v>
      </c>
      <c r="F1278" s="247" t="s">
        <v>4976</v>
      </c>
      <c r="G1278" s="245"/>
      <c r="H1278" s="248">
        <v>37.990000000000002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248</v>
      </c>
      <c r="AU1278" s="254" t="s">
        <v>78</v>
      </c>
      <c r="AV1278" s="14" t="s">
        <v>78</v>
      </c>
      <c r="AW1278" s="14" t="s">
        <v>32</v>
      </c>
      <c r="AX1278" s="14" t="s">
        <v>69</v>
      </c>
      <c r="AY1278" s="254" t="s">
        <v>238</v>
      </c>
    </row>
    <row r="1279" s="15" customFormat="1">
      <c r="A1279" s="15"/>
      <c r="B1279" s="255"/>
      <c r="C1279" s="256"/>
      <c r="D1279" s="227" t="s">
        <v>248</v>
      </c>
      <c r="E1279" s="257" t="s">
        <v>19</v>
      </c>
      <c r="F1279" s="258" t="s">
        <v>253</v>
      </c>
      <c r="G1279" s="256"/>
      <c r="H1279" s="259">
        <v>37.990000000000002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5" t="s">
        <v>248</v>
      </c>
      <c r="AU1279" s="265" t="s">
        <v>78</v>
      </c>
      <c r="AV1279" s="15" t="s">
        <v>244</v>
      </c>
      <c r="AW1279" s="15" t="s">
        <v>32</v>
      </c>
      <c r="AX1279" s="15" t="s">
        <v>76</v>
      </c>
      <c r="AY1279" s="265" t="s">
        <v>238</v>
      </c>
    </row>
    <row r="1280" s="2" customFormat="1" ht="24.15" customHeight="1">
      <c r="A1280" s="39"/>
      <c r="B1280" s="40"/>
      <c r="C1280" s="214" t="s">
        <v>1465</v>
      </c>
      <c r="D1280" s="214" t="s">
        <v>240</v>
      </c>
      <c r="E1280" s="215" t="s">
        <v>4983</v>
      </c>
      <c r="F1280" s="216" t="s">
        <v>4984</v>
      </c>
      <c r="G1280" s="217" t="s">
        <v>107</v>
      </c>
      <c r="H1280" s="218">
        <v>37.990000000000002</v>
      </c>
      <c r="I1280" s="219"/>
      <c r="J1280" s="220">
        <f>ROUND(I1280*H1280,2)</f>
        <v>0</v>
      </c>
      <c r="K1280" s="216" t="s">
        <v>243</v>
      </c>
      <c r="L1280" s="45"/>
      <c r="M1280" s="221" t="s">
        <v>19</v>
      </c>
      <c r="N1280" s="222" t="s">
        <v>40</v>
      </c>
      <c r="O1280" s="85"/>
      <c r="P1280" s="223">
        <f>O1280*H1280</f>
        <v>0</v>
      </c>
      <c r="Q1280" s="223">
        <v>2.2120000000000002E-05</v>
      </c>
      <c r="R1280" s="223">
        <f>Q1280*H1280</f>
        <v>0.0008403388000000001</v>
      </c>
      <c r="S1280" s="223">
        <v>0</v>
      </c>
      <c r="T1280" s="224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25" t="s">
        <v>295</v>
      </c>
      <c r="AT1280" s="225" t="s">
        <v>240</v>
      </c>
      <c r="AU1280" s="225" t="s">
        <v>78</v>
      </c>
      <c r="AY1280" s="18" t="s">
        <v>238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8" t="s">
        <v>76</v>
      </c>
      <c r="BK1280" s="226">
        <f>ROUND(I1280*H1280,2)</f>
        <v>0</v>
      </c>
      <c r="BL1280" s="18" t="s">
        <v>295</v>
      </c>
      <c r="BM1280" s="225" t="s">
        <v>1634</v>
      </c>
    </row>
    <row r="1281" s="2" customFormat="1">
      <c r="A1281" s="39"/>
      <c r="B1281" s="40"/>
      <c r="C1281" s="41"/>
      <c r="D1281" s="227" t="s">
        <v>245</v>
      </c>
      <c r="E1281" s="41"/>
      <c r="F1281" s="228" t="s">
        <v>4984</v>
      </c>
      <c r="G1281" s="41"/>
      <c r="H1281" s="41"/>
      <c r="I1281" s="229"/>
      <c r="J1281" s="41"/>
      <c r="K1281" s="41"/>
      <c r="L1281" s="45"/>
      <c r="M1281" s="230"/>
      <c r="N1281" s="231"/>
      <c r="O1281" s="85"/>
      <c r="P1281" s="85"/>
      <c r="Q1281" s="85"/>
      <c r="R1281" s="85"/>
      <c r="S1281" s="85"/>
      <c r="T1281" s="86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245</v>
      </c>
      <c r="AU1281" s="18" t="s">
        <v>78</v>
      </c>
    </row>
    <row r="1282" s="2" customFormat="1">
      <c r="A1282" s="39"/>
      <c r="B1282" s="40"/>
      <c r="C1282" s="41"/>
      <c r="D1282" s="232" t="s">
        <v>246</v>
      </c>
      <c r="E1282" s="41"/>
      <c r="F1282" s="233" t="s">
        <v>4985</v>
      </c>
      <c r="G1282" s="41"/>
      <c r="H1282" s="41"/>
      <c r="I1282" s="229"/>
      <c r="J1282" s="41"/>
      <c r="K1282" s="41"/>
      <c r="L1282" s="45"/>
      <c r="M1282" s="230"/>
      <c r="N1282" s="231"/>
      <c r="O1282" s="85"/>
      <c r="P1282" s="85"/>
      <c r="Q1282" s="85"/>
      <c r="R1282" s="85"/>
      <c r="S1282" s="85"/>
      <c r="T1282" s="86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246</v>
      </c>
      <c r="AU1282" s="18" t="s">
        <v>78</v>
      </c>
    </row>
    <row r="1283" s="13" customFormat="1">
      <c r="A1283" s="13"/>
      <c r="B1283" s="234"/>
      <c r="C1283" s="235"/>
      <c r="D1283" s="227" t="s">
        <v>248</v>
      </c>
      <c r="E1283" s="236" t="s">
        <v>19</v>
      </c>
      <c r="F1283" s="237" t="s">
        <v>4975</v>
      </c>
      <c r="G1283" s="235"/>
      <c r="H1283" s="236" t="s">
        <v>19</v>
      </c>
      <c r="I1283" s="238"/>
      <c r="J1283" s="235"/>
      <c r="K1283" s="235"/>
      <c r="L1283" s="239"/>
      <c r="M1283" s="240"/>
      <c r="N1283" s="241"/>
      <c r="O1283" s="241"/>
      <c r="P1283" s="241"/>
      <c r="Q1283" s="241"/>
      <c r="R1283" s="241"/>
      <c r="S1283" s="241"/>
      <c r="T1283" s="24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3" t="s">
        <v>248</v>
      </c>
      <c r="AU1283" s="243" t="s">
        <v>78</v>
      </c>
      <c r="AV1283" s="13" t="s">
        <v>76</v>
      </c>
      <c r="AW1283" s="13" t="s">
        <v>32</v>
      </c>
      <c r="AX1283" s="13" t="s">
        <v>69</v>
      </c>
      <c r="AY1283" s="243" t="s">
        <v>238</v>
      </c>
    </row>
    <row r="1284" s="14" customFormat="1">
      <c r="A1284" s="14"/>
      <c r="B1284" s="244"/>
      <c r="C1284" s="245"/>
      <c r="D1284" s="227" t="s">
        <v>248</v>
      </c>
      <c r="E1284" s="246" t="s">
        <v>19</v>
      </c>
      <c r="F1284" s="247" t="s">
        <v>4976</v>
      </c>
      <c r="G1284" s="245"/>
      <c r="H1284" s="248">
        <v>37.990000000000002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248</v>
      </c>
      <c r="AU1284" s="254" t="s">
        <v>78</v>
      </c>
      <c r="AV1284" s="14" t="s">
        <v>78</v>
      </c>
      <c r="AW1284" s="14" t="s">
        <v>32</v>
      </c>
      <c r="AX1284" s="14" t="s">
        <v>69</v>
      </c>
      <c r="AY1284" s="254" t="s">
        <v>238</v>
      </c>
    </row>
    <row r="1285" s="15" customFormat="1">
      <c r="A1285" s="15"/>
      <c r="B1285" s="255"/>
      <c r="C1285" s="256"/>
      <c r="D1285" s="227" t="s">
        <v>248</v>
      </c>
      <c r="E1285" s="257" t="s">
        <v>19</v>
      </c>
      <c r="F1285" s="258" t="s">
        <v>253</v>
      </c>
      <c r="G1285" s="256"/>
      <c r="H1285" s="259">
        <v>37.990000000000002</v>
      </c>
      <c r="I1285" s="260"/>
      <c r="J1285" s="256"/>
      <c r="K1285" s="256"/>
      <c r="L1285" s="261"/>
      <c r="M1285" s="262"/>
      <c r="N1285" s="263"/>
      <c r="O1285" s="263"/>
      <c r="P1285" s="263"/>
      <c r="Q1285" s="263"/>
      <c r="R1285" s="263"/>
      <c r="S1285" s="263"/>
      <c r="T1285" s="264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5" t="s">
        <v>248</v>
      </c>
      <c r="AU1285" s="265" t="s">
        <v>78</v>
      </c>
      <c r="AV1285" s="15" t="s">
        <v>244</v>
      </c>
      <c r="AW1285" s="15" t="s">
        <v>32</v>
      </c>
      <c r="AX1285" s="15" t="s">
        <v>76</v>
      </c>
      <c r="AY1285" s="265" t="s">
        <v>238</v>
      </c>
    </row>
    <row r="1286" s="12" customFormat="1" ht="22.8" customHeight="1">
      <c r="A1286" s="12"/>
      <c r="B1286" s="198"/>
      <c r="C1286" s="199"/>
      <c r="D1286" s="200" t="s">
        <v>68</v>
      </c>
      <c r="E1286" s="212" t="s">
        <v>4986</v>
      </c>
      <c r="F1286" s="212" t="s">
        <v>4987</v>
      </c>
      <c r="G1286" s="199"/>
      <c r="H1286" s="199"/>
      <c r="I1286" s="202"/>
      <c r="J1286" s="213">
        <f>BK1286</f>
        <v>0</v>
      </c>
      <c r="K1286" s="199"/>
      <c r="L1286" s="204"/>
      <c r="M1286" s="205"/>
      <c r="N1286" s="206"/>
      <c r="O1286" s="206"/>
      <c r="P1286" s="207">
        <f>SUM(P1287:P1324)</f>
        <v>0</v>
      </c>
      <c r="Q1286" s="206"/>
      <c r="R1286" s="207">
        <f>SUM(R1287:R1324)</f>
        <v>0.19592707679999996</v>
      </c>
      <c r="S1286" s="206"/>
      <c r="T1286" s="208">
        <f>SUM(T1287:T1324)</f>
        <v>0.17582399999999998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09" t="s">
        <v>78</v>
      </c>
      <c r="AT1286" s="210" t="s">
        <v>68</v>
      </c>
      <c r="AU1286" s="210" t="s">
        <v>76</v>
      </c>
      <c r="AY1286" s="209" t="s">
        <v>238</v>
      </c>
      <c r="BK1286" s="211">
        <f>SUM(BK1287:BK1324)</f>
        <v>0</v>
      </c>
    </row>
    <row r="1287" s="2" customFormat="1" ht="16.5" customHeight="1">
      <c r="A1287" s="39"/>
      <c r="B1287" s="40"/>
      <c r="C1287" s="214" t="s">
        <v>971</v>
      </c>
      <c r="D1287" s="214" t="s">
        <v>240</v>
      </c>
      <c r="E1287" s="215" t="s">
        <v>4988</v>
      </c>
      <c r="F1287" s="216" t="s">
        <v>4989</v>
      </c>
      <c r="G1287" s="217" t="s">
        <v>112</v>
      </c>
      <c r="H1287" s="218">
        <v>7.992</v>
      </c>
      <c r="I1287" s="219"/>
      <c r="J1287" s="220">
        <f>ROUND(I1287*H1287,2)</f>
        <v>0</v>
      </c>
      <c r="K1287" s="216" t="s">
        <v>243</v>
      </c>
      <c r="L1287" s="45"/>
      <c r="M1287" s="221" t="s">
        <v>19</v>
      </c>
      <c r="N1287" s="222" t="s">
        <v>40</v>
      </c>
      <c r="O1287" s="85"/>
      <c r="P1287" s="223">
        <f>O1287*H1287</f>
        <v>0</v>
      </c>
      <c r="Q1287" s="223">
        <v>0</v>
      </c>
      <c r="R1287" s="223">
        <f>Q1287*H1287</f>
        <v>0</v>
      </c>
      <c r="S1287" s="223">
        <v>0</v>
      </c>
      <c r="T1287" s="224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25" t="s">
        <v>295</v>
      </c>
      <c r="AT1287" s="225" t="s">
        <v>240</v>
      </c>
      <c r="AU1287" s="225" t="s">
        <v>78</v>
      </c>
      <c r="AY1287" s="18" t="s">
        <v>238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8" t="s">
        <v>76</v>
      </c>
      <c r="BK1287" s="226">
        <f>ROUND(I1287*H1287,2)</f>
        <v>0</v>
      </c>
      <c r="BL1287" s="18" t="s">
        <v>295</v>
      </c>
      <c r="BM1287" s="225" t="s">
        <v>1638</v>
      </c>
    </row>
    <row r="1288" s="2" customFormat="1">
      <c r="A1288" s="39"/>
      <c r="B1288" s="40"/>
      <c r="C1288" s="41"/>
      <c r="D1288" s="227" t="s">
        <v>245</v>
      </c>
      <c r="E1288" s="41"/>
      <c r="F1288" s="228" t="s">
        <v>4989</v>
      </c>
      <c r="G1288" s="41"/>
      <c r="H1288" s="41"/>
      <c r="I1288" s="229"/>
      <c r="J1288" s="41"/>
      <c r="K1288" s="41"/>
      <c r="L1288" s="45"/>
      <c r="M1288" s="230"/>
      <c r="N1288" s="231"/>
      <c r="O1288" s="85"/>
      <c r="P1288" s="85"/>
      <c r="Q1288" s="85"/>
      <c r="R1288" s="85"/>
      <c r="S1288" s="85"/>
      <c r="T1288" s="86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245</v>
      </c>
      <c r="AU1288" s="18" t="s">
        <v>78</v>
      </c>
    </row>
    <row r="1289" s="2" customFormat="1">
      <c r="A1289" s="39"/>
      <c r="B1289" s="40"/>
      <c r="C1289" s="41"/>
      <c r="D1289" s="232" t="s">
        <v>246</v>
      </c>
      <c r="E1289" s="41"/>
      <c r="F1289" s="233" t="s">
        <v>4990</v>
      </c>
      <c r="G1289" s="41"/>
      <c r="H1289" s="41"/>
      <c r="I1289" s="229"/>
      <c r="J1289" s="41"/>
      <c r="K1289" s="41"/>
      <c r="L1289" s="45"/>
      <c r="M1289" s="230"/>
      <c r="N1289" s="231"/>
      <c r="O1289" s="85"/>
      <c r="P1289" s="85"/>
      <c r="Q1289" s="85"/>
      <c r="R1289" s="85"/>
      <c r="S1289" s="85"/>
      <c r="T1289" s="86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246</v>
      </c>
      <c r="AU1289" s="18" t="s">
        <v>78</v>
      </c>
    </row>
    <row r="1290" s="13" customFormat="1">
      <c r="A1290" s="13"/>
      <c r="B1290" s="234"/>
      <c r="C1290" s="235"/>
      <c r="D1290" s="227" t="s">
        <v>248</v>
      </c>
      <c r="E1290" s="236" t="s">
        <v>19</v>
      </c>
      <c r="F1290" s="237" t="s">
        <v>4334</v>
      </c>
      <c r="G1290" s="235"/>
      <c r="H1290" s="236" t="s">
        <v>19</v>
      </c>
      <c r="I1290" s="238"/>
      <c r="J1290" s="235"/>
      <c r="K1290" s="235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248</v>
      </c>
      <c r="AU1290" s="243" t="s">
        <v>78</v>
      </c>
      <c r="AV1290" s="13" t="s">
        <v>76</v>
      </c>
      <c r="AW1290" s="13" t="s">
        <v>32</v>
      </c>
      <c r="AX1290" s="13" t="s">
        <v>69</v>
      </c>
      <c r="AY1290" s="243" t="s">
        <v>238</v>
      </c>
    </row>
    <row r="1291" s="13" customFormat="1">
      <c r="A1291" s="13"/>
      <c r="B1291" s="234"/>
      <c r="C1291" s="235"/>
      <c r="D1291" s="227" t="s">
        <v>248</v>
      </c>
      <c r="E1291" s="236" t="s">
        <v>19</v>
      </c>
      <c r="F1291" s="237" t="s">
        <v>4902</v>
      </c>
      <c r="G1291" s="235"/>
      <c r="H1291" s="236" t="s">
        <v>19</v>
      </c>
      <c r="I1291" s="238"/>
      <c r="J1291" s="235"/>
      <c r="K1291" s="235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248</v>
      </c>
      <c r="AU1291" s="243" t="s">
        <v>78</v>
      </c>
      <c r="AV1291" s="13" t="s">
        <v>76</v>
      </c>
      <c r="AW1291" s="13" t="s">
        <v>32</v>
      </c>
      <c r="AX1291" s="13" t="s">
        <v>69</v>
      </c>
      <c r="AY1291" s="243" t="s">
        <v>238</v>
      </c>
    </row>
    <row r="1292" s="13" customFormat="1">
      <c r="A1292" s="13"/>
      <c r="B1292" s="234"/>
      <c r="C1292" s="235"/>
      <c r="D1292" s="227" t="s">
        <v>248</v>
      </c>
      <c r="E1292" s="236" t="s">
        <v>19</v>
      </c>
      <c r="F1292" s="237" t="s">
        <v>4903</v>
      </c>
      <c r="G1292" s="235"/>
      <c r="H1292" s="236" t="s">
        <v>19</v>
      </c>
      <c r="I1292" s="238"/>
      <c r="J1292" s="235"/>
      <c r="K1292" s="235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248</v>
      </c>
      <c r="AU1292" s="243" t="s">
        <v>78</v>
      </c>
      <c r="AV1292" s="13" t="s">
        <v>76</v>
      </c>
      <c r="AW1292" s="13" t="s">
        <v>32</v>
      </c>
      <c r="AX1292" s="13" t="s">
        <v>69</v>
      </c>
      <c r="AY1292" s="243" t="s">
        <v>238</v>
      </c>
    </row>
    <row r="1293" s="13" customFormat="1">
      <c r="A1293" s="13"/>
      <c r="B1293" s="234"/>
      <c r="C1293" s="235"/>
      <c r="D1293" s="227" t="s">
        <v>248</v>
      </c>
      <c r="E1293" s="236" t="s">
        <v>19</v>
      </c>
      <c r="F1293" s="237" t="s">
        <v>4913</v>
      </c>
      <c r="G1293" s="235"/>
      <c r="H1293" s="236" t="s">
        <v>19</v>
      </c>
      <c r="I1293" s="238"/>
      <c r="J1293" s="235"/>
      <c r="K1293" s="235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248</v>
      </c>
      <c r="AU1293" s="243" t="s">
        <v>78</v>
      </c>
      <c r="AV1293" s="13" t="s">
        <v>76</v>
      </c>
      <c r="AW1293" s="13" t="s">
        <v>32</v>
      </c>
      <c r="AX1293" s="13" t="s">
        <v>69</v>
      </c>
      <c r="AY1293" s="243" t="s">
        <v>238</v>
      </c>
    </row>
    <row r="1294" s="14" customFormat="1">
      <c r="A1294" s="14"/>
      <c r="B1294" s="244"/>
      <c r="C1294" s="245"/>
      <c r="D1294" s="227" t="s">
        <v>248</v>
      </c>
      <c r="E1294" s="246" t="s">
        <v>19</v>
      </c>
      <c r="F1294" s="247" t="s">
        <v>4991</v>
      </c>
      <c r="G1294" s="245"/>
      <c r="H1294" s="248">
        <v>5.7599999999999998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248</v>
      </c>
      <c r="AU1294" s="254" t="s">
        <v>78</v>
      </c>
      <c r="AV1294" s="14" t="s">
        <v>78</v>
      </c>
      <c r="AW1294" s="14" t="s">
        <v>32</v>
      </c>
      <c r="AX1294" s="14" t="s">
        <v>69</v>
      </c>
      <c r="AY1294" s="254" t="s">
        <v>238</v>
      </c>
    </row>
    <row r="1295" s="13" customFormat="1">
      <c r="A1295" s="13"/>
      <c r="B1295" s="234"/>
      <c r="C1295" s="235"/>
      <c r="D1295" s="227" t="s">
        <v>248</v>
      </c>
      <c r="E1295" s="236" t="s">
        <v>19</v>
      </c>
      <c r="F1295" s="237" t="s">
        <v>4992</v>
      </c>
      <c r="G1295" s="235"/>
      <c r="H1295" s="236" t="s">
        <v>19</v>
      </c>
      <c r="I1295" s="238"/>
      <c r="J1295" s="235"/>
      <c r="K1295" s="235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248</v>
      </c>
      <c r="AU1295" s="243" t="s">
        <v>78</v>
      </c>
      <c r="AV1295" s="13" t="s">
        <v>76</v>
      </c>
      <c r="AW1295" s="13" t="s">
        <v>32</v>
      </c>
      <c r="AX1295" s="13" t="s">
        <v>69</v>
      </c>
      <c r="AY1295" s="243" t="s">
        <v>238</v>
      </c>
    </row>
    <row r="1296" s="14" customFormat="1">
      <c r="A1296" s="14"/>
      <c r="B1296" s="244"/>
      <c r="C1296" s="245"/>
      <c r="D1296" s="227" t="s">
        <v>248</v>
      </c>
      <c r="E1296" s="246" t="s">
        <v>19</v>
      </c>
      <c r="F1296" s="247" t="s">
        <v>4993</v>
      </c>
      <c r="G1296" s="245"/>
      <c r="H1296" s="248">
        <v>1.8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248</v>
      </c>
      <c r="AU1296" s="254" t="s">
        <v>78</v>
      </c>
      <c r="AV1296" s="14" t="s">
        <v>78</v>
      </c>
      <c r="AW1296" s="14" t="s">
        <v>32</v>
      </c>
      <c r="AX1296" s="14" t="s">
        <v>69</v>
      </c>
      <c r="AY1296" s="254" t="s">
        <v>238</v>
      </c>
    </row>
    <row r="1297" s="13" customFormat="1">
      <c r="A1297" s="13"/>
      <c r="B1297" s="234"/>
      <c r="C1297" s="235"/>
      <c r="D1297" s="227" t="s">
        <v>248</v>
      </c>
      <c r="E1297" s="236" t="s">
        <v>19</v>
      </c>
      <c r="F1297" s="237" t="s">
        <v>4955</v>
      </c>
      <c r="G1297" s="235"/>
      <c r="H1297" s="236" t="s">
        <v>19</v>
      </c>
      <c r="I1297" s="238"/>
      <c r="J1297" s="235"/>
      <c r="K1297" s="235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248</v>
      </c>
      <c r="AU1297" s="243" t="s">
        <v>78</v>
      </c>
      <c r="AV1297" s="13" t="s">
        <v>76</v>
      </c>
      <c r="AW1297" s="13" t="s">
        <v>32</v>
      </c>
      <c r="AX1297" s="13" t="s">
        <v>69</v>
      </c>
      <c r="AY1297" s="243" t="s">
        <v>238</v>
      </c>
    </row>
    <row r="1298" s="14" customFormat="1">
      <c r="A1298" s="14"/>
      <c r="B1298" s="244"/>
      <c r="C1298" s="245"/>
      <c r="D1298" s="227" t="s">
        <v>248</v>
      </c>
      <c r="E1298" s="246" t="s">
        <v>19</v>
      </c>
      <c r="F1298" s="247" t="s">
        <v>4994</v>
      </c>
      <c r="G1298" s="245"/>
      <c r="H1298" s="248">
        <v>0.40000000000000002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248</v>
      </c>
      <c r="AU1298" s="254" t="s">
        <v>78</v>
      </c>
      <c r="AV1298" s="14" t="s">
        <v>78</v>
      </c>
      <c r="AW1298" s="14" t="s">
        <v>32</v>
      </c>
      <c r="AX1298" s="14" t="s">
        <v>69</v>
      </c>
      <c r="AY1298" s="254" t="s">
        <v>238</v>
      </c>
    </row>
    <row r="1299" s="14" customFormat="1">
      <c r="A1299" s="14"/>
      <c r="B1299" s="244"/>
      <c r="C1299" s="245"/>
      <c r="D1299" s="227" t="s">
        <v>248</v>
      </c>
      <c r="E1299" s="246" t="s">
        <v>19</v>
      </c>
      <c r="F1299" s="247" t="s">
        <v>4995</v>
      </c>
      <c r="G1299" s="245"/>
      <c r="H1299" s="248">
        <v>0.032000000000000001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248</v>
      </c>
      <c r="AU1299" s="254" t="s">
        <v>78</v>
      </c>
      <c r="AV1299" s="14" t="s">
        <v>78</v>
      </c>
      <c r="AW1299" s="14" t="s">
        <v>32</v>
      </c>
      <c r="AX1299" s="14" t="s">
        <v>69</v>
      </c>
      <c r="AY1299" s="254" t="s">
        <v>238</v>
      </c>
    </row>
    <row r="1300" s="15" customFormat="1">
      <c r="A1300" s="15"/>
      <c r="B1300" s="255"/>
      <c r="C1300" s="256"/>
      <c r="D1300" s="227" t="s">
        <v>248</v>
      </c>
      <c r="E1300" s="257" t="s">
        <v>19</v>
      </c>
      <c r="F1300" s="258" t="s">
        <v>253</v>
      </c>
      <c r="G1300" s="256"/>
      <c r="H1300" s="259">
        <v>7.992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248</v>
      </c>
      <c r="AU1300" s="265" t="s">
        <v>78</v>
      </c>
      <c r="AV1300" s="15" t="s">
        <v>244</v>
      </c>
      <c r="AW1300" s="15" t="s">
        <v>32</v>
      </c>
      <c r="AX1300" s="15" t="s">
        <v>76</v>
      </c>
      <c r="AY1300" s="265" t="s">
        <v>238</v>
      </c>
    </row>
    <row r="1301" s="2" customFormat="1" ht="16.5" customHeight="1">
      <c r="A1301" s="39"/>
      <c r="B1301" s="40"/>
      <c r="C1301" s="214" t="s">
        <v>1504</v>
      </c>
      <c r="D1301" s="214" t="s">
        <v>240</v>
      </c>
      <c r="E1301" s="215" t="s">
        <v>4996</v>
      </c>
      <c r="F1301" s="216" t="s">
        <v>4997</v>
      </c>
      <c r="G1301" s="217" t="s">
        <v>112</v>
      </c>
      <c r="H1301" s="218">
        <v>7.992</v>
      </c>
      <c r="I1301" s="219"/>
      <c r="J1301" s="220">
        <f>ROUND(I1301*H1301,2)</f>
        <v>0</v>
      </c>
      <c r="K1301" s="216" t="s">
        <v>243</v>
      </c>
      <c r="L1301" s="45"/>
      <c r="M1301" s="221" t="s">
        <v>19</v>
      </c>
      <c r="N1301" s="222" t="s">
        <v>40</v>
      </c>
      <c r="O1301" s="85"/>
      <c r="P1301" s="223">
        <f>O1301*H1301</f>
        <v>0</v>
      </c>
      <c r="Q1301" s="223">
        <v>0</v>
      </c>
      <c r="R1301" s="223">
        <f>Q1301*H1301</f>
        <v>0</v>
      </c>
      <c r="S1301" s="223">
        <v>0</v>
      </c>
      <c r="T1301" s="224">
        <f>S1301*H1301</f>
        <v>0</v>
      </c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R1301" s="225" t="s">
        <v>295</v>
      </c>
      <c r="AT1301" s="225" t="s">
        <v>240</v>
      </c>
      <c r="AU1301" s="225" t="s">
        <v>78</v>
      </c>
      <c r="AY1301" s="18" t="s">
        <v>238</v>
      </c>
      <c r="BE1301" s="226">
        <f>IF(N1301="základní",J1301,0)</f>
        <v>0</v>
      </c>
      <c r="BF1301" s="226">
        <f>IF(N1301="snížená",J1301,0)</f>
        <v>0</v>
      </c>
      <c r="BG1301" s="226">
        <f>IF(N1301="zákl. přenesená",J1301,0)</f>
        <v>0</v>
      </c>
      <c r="BH1301" s="226">
        <f>IF(N1301="sníž. přenesená",J1301,0)</f>
        <v>0</v>
      </c>
      <c r="BI1301" s="226">
        <f>IF(N1301="nulová",J1301,0)</f>
        <v>0</v>
      </c>
      <c r="BJ1301" s="18" t="s">
        <v>76</v>
      </c>
      <c r="BK1301" s="226">
        <f>ROUND(I1301*H1301,2)</f>
        <v>0</v>
      </c>
      <c r="BL1301" s="18" t="s">
        <v>295</v>
      </c>
      <c r="BM1301" s="225" t="s">
        <v>1643</v>
      </c>
    </row>
    <row r="1302" s="2" customFormat="1">
      <c r="A1302" s="39"/>
      <c r="B1302" s="40"/>
      <c r="C1302" s="41"/>
      <c r="D1302" s="227" t="s">
        <v>245</v>
      </c>
      <c r="E1302" s="41"/>
      <c r="F1302" s="228" t="s">
        <v>4997</v>
      </c>
      <c r="G1302" s="41"/>
      <c r="H1302" s="41"/>
      <c r="I1302" s="229"/>
      <c r="J1302" s="41"/>
      <c r="K1302" s="41"/>
      <c r="L1302" s="45"/>
      <c r="M1302" s="230"/>
      <c r="N1302" s="231"/>
      <c r="O1302" s="85"/>
      <c r="P1302" s="85"/>
      <c r="Q1302" s="85"/>
      <c r="R1302" s="85"/>
      <c r="S1302" s="85"/>
      <c r="T1302" s="86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T1302" s="18" t="s">
        <v>245</v>
      </c>
      <c r="AU1302" s="18" t="s">
        <v>78</v>
      </c>
    </row>
    <row r="1303" s="2" customFormat="1">
      <c r="A1303" s="39"/>
      <c r="B1303" s="40"/>
      <c r="C1303" s="41"/>
      <c r="D1303" s="232" t="s">
        <v>246</v>
      </c>
      <c r="E1303" s="41"/>
      <c r="F1303" s="233" t="s">
        <v>4998</v>
      </c>
      <c r="G1303" s="41"/>
      <c r="H1303" s="41"/>
      <c r="I1303" s="229"/>
      <c r="J1303" s="41"/>
      <c r="K1303" s="41"/>
      <c r="L1303" s="45"/>
      <c r="M1303" s="230"/>
      <c r="N1303" s="231"/>
      <c r="O1303" s="85"/>
      <c r="P1303" s="85"/>
      <c r="Q1303" s="85"/>
      <c r="R1303" s="85"/>
      <c r="S1303" s="85"/>
      <c r="T1303" s="86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T1303" s="18" t="s">
        <v>246</v>
      </c>
      <c r="AU1303" s="18" t="s">
        <v>78</v>
      </c>
    </row>
    <row r="1304" s="13" customFormat="1">
      <c r="A1304" s="13"/>
      <c r="B1304" s="234"/>
      <c r="C1304" s="235"/>
      <c r="D1304" s="227" t="s">
        <v>248</v>
      </c>
      <c r="E1304" s="236" t="s">
        <v>19</v>
      </c>
      <c r="F1304" s="237" t="s">
        <v>4999</v>
      </c>
      <c r="G1304" s="235"/>
      <c r="H1304" s="236" t="s">
        <v>19</v>
      </c>
      <c r="I1304" s="238"/>
      <c r="J1304" s="235"/>
      <c r="K1304" s="235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248</v>
      </c>
      <c r="AU1304" s="243" t="s">
        <v>78</v>
      </c>
      <c r="AV1304" s="13" t="s">
        <v>76</v>
      </c>
      <c r="AW1304" s="13" t="s">
        <v>32</v>
      </c>
      <c r="AX1304" s="13" t="s">
        <v>69</v>
      </c>
      <c r="AY1304" s="243" t="s">
        <v>238</v>
      </c>
    </row>
    <row r="1305" s="14" customFormat="1">
      <c r="A1305" s="14"/>
      <c r="B1305" s="244"/>
      <c r="C1305" s="245"/>
      <c r="D1305" s="227" t="s">
        <v>248</v>
      </c>
      <c r="E1305" s="246" t="s">
        <v>19</v>
      </c>
      <c r="F1305" s="247" t="s">
        <v>5000</v>
      </c>
      <c r="G1305" s="245"/>
      <c r="H1305" s="248">
        <v>7.992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248</v>
      </c>
      <c r="AU1305" s="254" t="s">
        <v>78</v>
      </c>
      <c r="AV1305" s="14" t="s">
        <v>78</v>
      </c>
      <c r="AW1305" s="14" t="s">
        <v>32</v>
      </c>
      <c r="AX1305" s="14" t="s">
        <v>69</v>
      </c>
      <c r="AY1305" s="254" t="s">
        <v>238</v>
      </c>
    </row>
    <row r="1306" s="15" customFormat="1">
      <c r="A1306" s="15"/>
      <c r="B1306" s="255"/>
      <c r="C1306" s="256"/>
      <c r="D1306" s="227" t="s">
        <v>248</v>
      </c>
      <c r="E1306" s="257" t="s">
        <v>19</v>
      </c>
      <c r="F1306" s="258" t="s">
        <v>253</v>
      </c>
      <c r="G1306" s="256"/>
      <c r="H1306" s="259">
        <v>7.992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248</v>
      </c>
      <c r="AU1306" s="265" t="s">
        <v>78</v>
      </c>
      <c r="AV1306" s="15" t="s">
        <v>244</v>
      </c>
      <c r="AW1306" s="15" t="s">
        <v>32</v>
      </c>
      <c r="AX1306" s="15" t="s">
        <v>76</v>
      </c>
      <c r="AY1306" s="265" t="s">
        <v>238</v>
      </c>
    </row>
    <row r="1307" s="2" customFormat="1" ht="16.5" customHeight="1">
      <c r="A1307" s="39"/>
      <c r="B1307" s="40"/>
      <c r="C1307" s="214" t="s">
        <v>976</v>
      </c>
      <c r="D1307" s="214" t="s">
        <v>240</v>
      </c>
      <c r="E1307" s="215" t="s">
        <v>5001</v>
      </c>
      <c r="F1307" s="216" t="s">
        <v>5002</v>
      </c>
      <c r="G1307" s="217" t="s">
        <v>112</v>
      </c>
      <c r="H1307" s="218">
        <v>7.992</v>
      </c>
      <c r="I1307" s="219"/>
      <c r="J1307" s="220">
        <f>ROUND(I1307*H1307,2)</f>
        <v>0</v>
      </c>
      <c r="K1307" s="216" t="s">
        <v>243</v>
      </c>
      <c r="L1307" s="45"/>
      <c r="M1307" s="221" t="s">
        <v>19</v>
      </c>
      <c r="N1307" s="222" t="s">
        <v>40</v>
      </c>
      <c r="O1307" s="85"/>
      <c r="P1307" s="223">
        <f>O1307*H1307</f>
        <v>0</v>
      </c>
      <c r="Q1307" s="223">
        <v>0.00013100000000000001</v>
      </c>
      <c r="R1307" s="223">
        <f>Q1307*H1307</f>
        <v>0.0010469520000000001</v>
      </c>
      <c r="S1307" s="223">
        <v>0</v>
      </c>
      <c r="T1307" s="224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25" t="s">
        <v>295</v>
      </c>
      <c r="AT1307" s="225" t="s">
        <v>240</v>
      </c>
      <c r="AU1307" s="225" t="s">
        <v>78</v>
      </c>
      <c r="AY1307" s="18" t="s">
        <v>238</v>
      </c>
      <c r="BE1307" s="226">
        <f>IF(N1307="základní",J1307,0)</f>
        <v>0</v>
      </c>
      <c r="BF1307" s="226">
        <f>IF(N1307="snížená",J1307,0)</f>
        <v>0</v>
      </c>
      <c r="BG1307" s="226">
        <f>IF(N1307="zákl. přenesená",J1307,0)</f>
        <v>0</v>
      </c>
      <c r="BH1307" s="226">
        <f>IF(N1307="sníž. přenesená",J1307,0)</f>
        <v>0</v>
      </c>
      <c r="BI1307" s="226">
        <f>IF(N1307="nulová",J1307,0)</f>
        <v>0</v>
      </c>
      <c r="BJ1307" s="18" t="s">
        <v>76</v>
      </c>
      <c r="BK1307" s="226">
        <f>ROUND(I1307*H1307,2)</f>
        <v>0</v>
      </c>
      <c r="BL1307" s="18" t="s">
        <v>295</v>
      </c>
      <c r="BM1307" s="225" t="s">
        <v>1650</v>
      </c>
    </row>
    <row r="1308" s="2" customFormat="1">
      <c r="A1308" s="39"/>
      <c r="B1308" s="40"/>
      <c r="C1308" s="41"/>
      <c r="D1308" s="227" t="s">
        <v>245</v>
      </c>
      <c r="E1308" s="41"/>
      <c r="F1308" s="228" t="s">
        <v>5002</v>
      </c>
      <c r="G1308" s="41"/>
      <c r="H1308" s="41"/>
      <c r="I1308" s="229"/>
      <c r="J1308" s="41"/>
      <c r="K1308" s="41"/>
      <c r="L1308" s="45"/>
      <c r="M1308" s="230"/>
      <c r="N1308" s="231"/>
      <c r="O1308" s="85"/>
      <c r="P1308" s="85"/>
      <c r="Q1308" s="85"/>
      <c r="R1308" s="85"/>
      <c r="S1308" s="85"/>
      <c r="T1308" s="86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T1308" s="18" t="s">
        <v>245</v>
      </c>
      <c r="AU1308" s="18" t="s">
        <v>78</v>
      </c>
    </row>
    <row r="1309" s="2" customFormat="1">
      <c r="A1309" s="39"/>
      <c r="B1309" s="40"/>
      <c r="C1309" s="41"/>
      <c r="D1309" s="232" t="s">
        <v>246</v>
      </c>
      <c r="E1309" s="41"/>
      <c r="F1309" s="233" t="s">
        <v>5003</v>
      </c>
      <c r="G1309" s="41"/>
      <c r="H1309" s="41"/>
      <c r="I1309" s="229"/>
      <c r="J1309" s="41"/>
      <c r="K1309" s="41"/>
      <c r="L1309" s="45"/>
      <c r="M1309" s="230"/>
      <c r="N1309" s="231"/>
      <c r="O1309" s="85"/>
      <c r="P1309" s="85"/>
      <c r="Q1309" s="85"/>
      <c r="R1309" s="85"/>
      <c r="S1309" s="85"/>
      <c r="T1309" s="86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246</v>
      </c>
      <c r="AU1309" s="18" t="s">
        <v>78</v>
      </c>
    </row>
    <row r="1310" s="13" customFormat="1">
      <c r="A1310" s="13"/>
      <c r="B1310" s="234"/>
      <c r="C1310" s="235"/>
      <c r="D1310" s="227" t="s">
        <v>248</v>
      </c>
      <c r="E1310" s="236" t="s">
        <v>19</v>
      </c>
      <c r="F1310" s="237" t="s">
        <v>4999</v>
      </c>
      <c r="G1310" s="235"/>
      <c r="H1310" s="236" t="s">
        <v>19</v>
      </c>
      <c r="I1310" s="238"/>
      <c r="J1310" s="235"/>
      <c r="K1310" s="235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248</v>
      </c>
      <c r="AU1310" s="243" t="s">
        <v>78</v>
      </c>
      <c r="AV1310" s="13" t="s">
        <v>76</v>
      </c>
      <c r="AW1310" s="13" t="s">
        <v>32</v>
      </c>
      <c r="AX1310" s="13" t="s">
        <v>69</v>
      </c>
      <c r="AY1310" s="243" t="s">
        <v>238</v>
      </c>
    </row>
    <row r="1311" s="14" customFormat="1">
      <c r="A1311" s="14"/>
      <c r="B1311" s="244"/>
      <c r="C1311" s="245"/>
      <c r="D1311" s="227" t="s">
        <v>248</v>
      </c>
      <c r="E1311" s="246" t="s">
        <v>19</v>
      </c>
      <c r="F1311" s="247" t="s">
        <v>5000</v>
      </c>
      <c r="G1311" s="245"/>
      <c r="H1311" s="248">
        <v>7.992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248</v>
      </c>
      <c r="AU1311" s="254" t="s">
        <v>78</v>
      </c>
      <c r="AV1311" s="14" t="s">
        <v>78</v>
      </c>
      <c r="AW1311" s="14" t="s">
        <v>32</v>
      </c>
      <c r="AX1311" s="14" t="s">
        <v>69</v>
      </c>
      <c r="AY1311" s="254" t="s">
        <v>238</v>
      </c>
    </row>
    <row r="1312" s="15" customFormat="1">
      <c r="A1312" s="15"/>
      <c r="B1312" s="255"/>
      <c r="C1312" s="256"/>
      <c r="D1312" s="227" t="s">
        <v>248</v>
      </c>
      <c r="E1312" s="257" t="s">
        <v>19</v>
      </c>
      <c r="F1312" s="258" t="s">
        <v>253</v>
      </c>
      <c r="G1312" s="256"/>
      <c r="H1312" s="259">
        <v>7.992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248</v>
      </c>
      <c r="AU1312" s="265" t="s">
        <v>78</v>
      </c>
      <c r="AV1312" s="15" t="s">
        <v>244</v>
      </c>
      <c r="AW1312" s="15" t="s">
        <v>32</v>
      </c>
      <c r="AX1312" s="15" t="s">
        <v>76</v>
      </c>
      <c r="AY1312" s="265" t="s">
        <v>238</v>
      </c>
    </row>
    <row r="1313" s="2" customFormat="1" ht="24.15" customHeight="1">
      <c r="A1313" s="39"/>
      <c r="B1313" s="40"/>
      <c r="C1313" s="214" t="s">
        <v>1516</v>
      </c>
      <c r="D1313" s="214" t="s">
        <v>240</v>
      </c>
      <c r="E1313" s="215" t="s">
        <v>5004</v>
      </c>
      <c r="F1313" s="216" t="s">
        <v>5005</v>
      </c>
      <c r="G1313" s="217" t="s">
        <v>112</v>
      </c>
      <c r="H1313" s="218">
        <v>7.992</v>
      </c>
      <c r="I1313" s="219"/>
      <c r="J1313" s="220">
        <f>ROUND(I1313*H1313,2)</f>
        <v>0</v>
      </c>
      <c r="K1313" s="216" t="s">
        <v>243</v>
      </c>
      <c r="L1313" s="45"/>
      <c r="M1313" s="221" t="s">
        <v>19</v>
      </c>
      <c r="N1313" s="222" t="s">
        <v>40</v>
      </c>
      <c r="O1313" s="85"/>
      <c r="P1313" s="223">
        <f>O1313*H1313</f>
        <v>0</v>
      </c>
      <c r="Q1313" s="223">
        <v>0.021999999999999999</v>
      </c>
      <c r="R1313" s="223">
        <f>Q1313*H1313</f>
        <v>0.17582399999999998</v>
      </c>
      <c r="S1313" s="223">
        <v>0.021999999999999999</v>
      </c>
      <c r="T1313" s="224">
        <f>S1313*H1313</f>
        <v>0.17582399999999998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25" t="s">
        <v>295</v>
      </c>
      <c r="AT1313" s="225" t="s">
        <v>240</v>
      </c>
      <c r="AU1313" s="225" t="s">
        <v>78</v>
      </c>
      <c r="AY1313" s="18" t="s">
        <v>238</v>
      </c>
      <c r="BE1313" s="226">
        <f>IF(N1313="základní",J1313,0)</f>
        <v>0</v>
      </c>
      <c r="BF1313" s="226">
        <f>IF(N1313="snížená",J1313,0)</f>
        <v>0</v>
      </c>
      <c r="BG1313" s="226">
        <f>IF(N1313="zákl. přenesená",J1313,0)</f>
        <v>0</v>
      </c>
      <c r="BH1313" s="226">
        <f>IF(N1313="sníž. přenesená",J1313,0)</f>
        <v>0</v>
      </c>
      <c r="BI1313" s="226">
        <f>IF(N1313="nulová",J1313,0)</f>
        <v>0</v>
      </c>
      <c r="BJ1313" s="18" t="s">
        <v>76</v>
      </c>
      <c r="BK1313" s="226">
        <f>ROUND(I1313*H1313,2)</f>
        <v>0</v>
      </c>
      <c r="BL1313" s="18" t="s">
        <v>295</v>
      </c>
      <c r="BM1313" s="225" t="s">
        <v>1655</v>
      </c>
    </row>
    <row r="1314" s="2" customFormat="1">
      <c r="A1314" s="39"/>
      <c r="B1314" s="40"/>
      <c r="C1314" s="41"/>
      <c r="D1314" s="227" t="s">
        <v>245</v>
      </c>
      <c r="E1314" s="41"/>
      <c r="F1314" s="228" t="s">
        <v>5005</v>
      </c>
      <c r="G1314" s="41"/>
      <c r="H1314" s="41"/>
      <c r="I1314" s="229"/>
      <c r="J1314" s="41"/>
      <c r="K1314" s="41"/>
      <c r="L1314" s="45"/>
      <c r="M1314" s="230"/>
      <c r="N1314" s="231"/>
      <c r="O1314" s="85"/>
      <c r="P1314" s="85"/>
      <c r="Q1314" s="85"/>
      <c r="R1314" s="85"/>
      <c r="S1314" s="85"/>
      <c r="T1314" s="86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18" t="s">
        <v>245</v>
      </c>
      <c r="AU1314" s="18" t="s">
        <v>78</v>
      </c>
    </row>
    <row r="1315" s="2" customFormat="1">
      <c r="A1315" s="39"/>
      <c r="B1315" s="40"/>
      <c r="C1315" s="41"/>
      <c r="D1315" s="232" t="s">
        <v>246</v>
      </c>
      <c r="E1315" s="41"/>
      <c r="F1315" s="233" t="s">
        <v>5006</v>
      </c>
      <c r="G1315" s="41"/>
      <c r="H1315" s="41"/>
      <c r="I1315" s="229"/>
      <c r="J1315" s="41"/>
      <c r="K1315" s="41"/>
      <c r="L1315" s="45"/>
      <c r="M1315" s="230"/>
      <c r="N1315" s="231"/>
      <c r="O1315" s="85"/>
      <c r="P1315" s="85"/>
      <c r="Q1315" s="85"/>
      <c r="R1315" s="85"/>
      <c r="S1315" s="85"/>
      <c r="T1315" s="86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T1315" s="18" t="s">
        <v>246</v>
      </c>
      <c r="AU1315" s="18" t="s">
        <v>78</v>
      </c>
    </row>
    <row r="1316" s="13" customFormat="1">
      <c r="A1316" s="13"/>
      <c r="B1316" s="234"/>
      <c r="C1316" s="235"/>
      <c r="D1316" s="227" t="s">
        <v>248</v>
      </c>
      <c r="E1316" s="236" t="s">
        <v>19</v>
      </c>
      <c r="F1316" s="237" t="s">
        <v>4999</v>
      </c>
      <c r="G1316" s="235"/>
      <c r="H1316" s="236" t="s">
        <v>19</v>
      </c>
      <c r="I1316" s="238"/>
      <c r="J1316" s="235"/>
      <c r="K1316" s="235"/>
      <c r="L1316" s="239"/>
      <c r="M1316" s="240"/>
      <c r="N1316" s="241"/>
      <c r="O1316" s="241"/>
      <c r="P1316" s="241"/>
      <c r="Q1316" s="241"/>
      <c r="R1316" s="241"/>
      <c r="S1316" s="241"/>
      <c r="T1316" s="24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3" t="s">
        <v>248</v>
      </c>
      <c r="AU1316" s="243" t="s">
        <v>78</v>
      </c>
      <c r="AV1316" s="13" t="s">
        <v>76</v>
      </c>
      <c r="AW1316" s="13" t="s">
        <v>32</v>
      </c>
      <c r="AX1316" s="13" t="s">
        <v>69</v>
      </c>
      <c r="AY1316" s="243" t="s">
        <v>238</v>
      </c>
    </row>
    <row r="1317" s="14" customFormat="1">
      <c r="A1317" s="14"/>
      <c r="B1317" s="244"/>
      <c r="C1317" s="245"/>
      <c r="D1317" s="227" t="s">
        <v>248</v>
      </c>
      <c r="E1317" s="246" t="s">
        <v>19</v>
      </c>
      <c r="F1317" s="247" t="s">
        <v>5000</v>
      </c>
      <c r="G1317" s="245"/>
      <c r="H1317" s="248">
        <v>7.992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248</v>
      </c>
      <c r="AU1317" s="254" t="s">
        <v>78</v>
      </c>
      <c r="AV1317" s="14" t="s">
        <v>78</v>
      </c>
      <c r="AW1317" s="14" t="s">
        <v>32</v>
      </c>
      <c r="AX1317" s="14" t="s">
        <v>69</v>
      </c>
      <c r="AY1317" s="254" t="s">
        <v>238</v>
      </c>
    </row>
    <row r="1318" s="15" customFormat="1">
      <c r="A1318" s="15"/>
      <c r="B1318" s="255"/>
      <c r="C1318" s="256"/>
      <c r="D1318" s="227" t="s">
        <v>248</v>
      </c>
      <c r="E1318" s="257" t="s">
        <v>19</v>
      </c>
      <c r="F1318" s="258" t="s">
        <v>253</v>
      </c>
      <c r="G1318" s="256"/>
      <c r="H1318" s="259">
        <v>7.992</v>
      </c>
      <c r="I1318" s="260"/>
      <c r="J1318" s="256"/>
      <c r="K1318" s="256"/>
      <c r="L1318" s="261"/>
      <c r="M1318" s="262"/>
      <c r="N1318" s="263"/>
      <c r="O1318" s="263"/>
      <c r="P1318" s="263"/>
      <c r="Q1318" s="263"/>
      <c r="R1318" s="263"/>
      <c r="S1318" s="263"/>
      <c r="T1318" s="264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5" t="s">
        <v>248</v>
      </c>
      <c r="AU1318" s="265" t="s">
        <v>78</v>
      </c>
      <c r="AV1318" s="15" t="s">
        <v>244</v>
      </c>
      <c r="AW1318" s="15" t="s">
        <v>32</v>
      </c>
      <c r="AX1318" s="15" t="s">
        <v>76</v>
      </c>
      <c r="AY1318" s="265" t="s">
        <v>238</v>
      </c>
    </row>
    <row r="1319" s="2" customFormat="1" ht="24.15" customHeight="1">
      <c r="A1319" s="39"/>
      <c r="B1319" s="40"/>
      <c r="C1319" s="214" t="s">
        <v>981</v>
      </c>
      <c r="D1319" s="214" t="s">
        <v>240</v>
      </c>
      <c r="E1319" s="215" t="s">
        <v>5007</v>
      </c>
      <c r="F1319" s="216" t="s">
        <v>5008</v>
      </c>
      <c r="G1319" s="217" t="s">
        <v>112</v>
      </c>
      <c r="H1319" s="218">
        <v>7.992</v>
      </c>
      <c r="I1319" s="219"/>
      <c r="J1319" s="220">
        <f>ROUND(I1319*H1319,2)</f>
        <v>0</v>
      </c>
      <c r="K1319" s="216" t="s">
        <v>243</v>
      </c>
      <c r="L1319" s="45"/>
      <c r="M1319" s="221" t="s">
        <v>19</v>
      </c>
      <c r="N1319" s="222" t="s">
        <v>40</v>
      </c>
      <c r="O1319" s="85"/>
      <c r="P1319" s="223">
        <f>O1319*H1319</f>
        <v>0</v>
      </c>
      <c r="Q1319" s="223">
        <v>0.0023844000000000001</v>
      </c>
      <c r="R1319" s="223">
        <f>Q1319*H1319</f>
        <v>0.019056124800000001</v>
      </c>
      <c r="S1319" s="223">
        <v>0</v>
      </c>
      <c r="T1319" s="224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25" t="s">
        <v>295</v>
      </c>
      <c r="AT1319" s="225" t="s">
        <v>240</v>
      </c>
      <c r="AU1319" s="225" t="s">
        <v>78</v>
      </c>
      <c r="AY1319" s="18" t="s">
        <v>238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8" t="s">
        <v>76</v>
      </c>
      <c r="BK1319" s="226">
        <f>ROUND(I1319*H1319,2)</f>
        <v>0</v>
      </c>
      <c r="BL1319" s="18" t="s">
        <v>295</v>
      </c>
      <c r="BM1319" s="225" t="s">
        <v>1662</v>
      </c>
    </row>
    <row r="1320" s="2" customFormat="1">
      <c r="A1320" s="39"/>
      <c r="B1320" s="40"/>
      <c r="C1320" s="41"/>
      <c r="D1320" s="227" t="s">
        <v>245</v>
      </c>
      <c r="E1320" s="41"/>
      <c r="F1320" s="228" t="s">
        <v>5009</v>
      </c>
      <c r="G1320" s="41"/>
      <c r="H1320" s="41"/>
      <c r="I1320" s="229"/>
      <c r="J1320" s="41"/>
      <c r="K1320" s="41"/>
      <c r="L1320" s="45"/>
      <c r="M1320" s="230"/>
      <c r="N1320" s="231"/>
      <c r="O1320" s="85"/>
      <c r="P1320" s="85"/>
      <c r="Q1320" s="85"/>
      <c r="R1320" s="85"/>
      <c r="S1320" s="85"/>
      <c r="T1320" s="86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T1320" s="18" t="s">
        <v>245</v>
      </c>
      <c r="AU1320" s="18" t="s">
        <v>78</v>
      </c>
    </row>
    <row r="1321" s="2" customFormat="1">
      <c r="A1321" s="39"/>
      <c r="B1321" s="40"/>
      <c r="C1321" s="41"/>
      <c r="D1321" s="232" t="s">
        <v>246</v>
      </c>
      <c r="E1321" s="41"/>
      <c r="F1321" s="233" t="s">
        <v>5010</v>
      </c>
      <c r="G1321" s="41"/>
      <c r="H1321" s="41"/>
      <c r="I1321" s="229"/>
      <c r="J1321" s="41"/>
      <c r="K1321" s="41"/>
      <c r="L1321" s="45"/>
      <c r="M1321" s="230"/>
      <c r="N1321" s="231"/>
      <c r="O1321" s="85"/>
      <c r="P1321" s="85"/>
      <c r="Q1321" s="85"/>
      <c r="R1321" s="85"/>
      <c r="S1321" s="85"/>
      <c r="T1321" s="86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246</v>
      </c>
      <c r="AU1321" s="18" t="s">
        <v>78</v>
      </c>
    </row>
    <row r="1322" s="13" customFormat="1">
      <c r="A1322" s="13"/>
      <c r="B1322" s="234"/>
      <c r="C1322" s="235"/>
      <c r="D1322" s="227" t="s">
        <v>248</v>
      </c>
      <c r="E1322" s="236" t="s">
        <v>19</v>
      </c>
      <c r="F1322" s="237" t="s">
        <v>4999</v>
      </c>
      <c r="G1322" s="235"/>
      <c r="H1322" s="236" t="s">
        <v>19</v>
      </c>
      <c r="I1322" s="238"/>
      <c r="J1322" s="235"/>
      <c r="K1322" s="235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248</v>
      </c>
      <c r="AU1322" s="243" t="s">
        <v>78</v>
      </c>
      <c r="AV1322" s="13" t="s">
        <v>76</v>
      </c>
      <c r="AW1322" s="13" t="s">
        <v>32</v>
      </c>
      <c r="AX1322" s="13" t="s">
        <v>69</v>
      </c>
      <c r="AY1322" s="243" t="s">
        <v>238</v>
      </c>
    </row>
    <row r="1323" s="14" customFormat="1">
      <c r="A1323" s="14"/>
      <c r="B1323" s="244"/>
      <c r="C1323" s="245"/>
      <c r="D1323" s="227" t="s">
        <v>248</v>
      </c>
      <c r="E1323" s="246" t="s">
        <v>19</v>
      </c>
      <c r="F1323" s="247" t="s">
        <v>5000</v>
      </c>
      <c r="G1323" s="245"/>
      <c r="H1323" s="248">
        <v>7.992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248</v>
      </c>
      <c r="AU1323" s="254" t="s">
        <v>78</v>
      </c>
      <c r="AV1323" s="14" t="s">
        <v>78</v>
      </c>
      <c r="AW1323" s="14" t="s">
        <v>32</v>
      </c>
      <c r="AX1323" s="14" t="s">
        <v>69</v>
      </c>
      <c r="AY1323" s="254" t="s">
        <v>238</v>
      </c>
    </row>
    <row r="1324" s="15" customFormat="1">
      <c r="A1324" s="15"/>
      <c r="B1324" s="255"/>
      <c r="C1324" s="256"/>
      <c r="D1324" s="227" t="s">
        <v>248</v>
      </c>
      <c r="E1324" s="257" t="s">
        <v>19</v>
      </c>
      <c r="F1324" s="258" t="s">
        <v>253</v>
      </c>
      <c r="G1324" s="256"/>
      <c r="H1324" s="259">
        <v>7.992</v>
      </c>
      <c r="I1324" s="260"/>
      <c r="J1324" s="256"/>
      <c r="K1324" s="256"/>
      <c r="L1324" s="261"/>
      <c r="M1324" s="293"/>
      <c r="N1324" s="294"/>
      <c r="O1324" s="294"/>
      <c r="P1324" s="294"/>
      <c r="Q1324" s="294"/>
      <c r="R1324" s="294"/>
      <c r="S1324" s="294"/>
      <c r="T1324" s="29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5" t="s">
        <v>248</v>
      </c>
      <c r="AU1324" s="265" t="s">
        <v>78</v>
      </c>
      <c r="AV1324" s="15" t="s">
        <v>244</v>
      </c>
      <c r="AW1324" s="15" t="s">
        <v>32</v>
      </c>
      <c r="AX1324" s="15" t="s">
        <v>76</v>
      </c>
      <c r="AY1324" s="265" t="s">
        <v>238</v>
      </c>
    </row>
    <row r="1325" s="2" customFormat="1" ht="6.96" customHeight="1">
      <c r="A1325" s="39"/>
      <c r="B1325" s="60"/>
      <c r="C1325" s="61"/>
      <c r="D1325" s="61"/>
      <c r="E1325" s="61"/>
      <c r="F1325" s="61"/>
      <c r="G1325" s="61"/>
      <c r="H1325" s="61"/>
      <c r="I1325" s="61"/>
      <c r="J1325" s="61"/>
      <c r="K1325" s="61"/>
      <c r="L1325" s="45"/>
      <c r="M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</sheetData>
  <sheetProtection sheet="1" autoFilter="0" formatColumns="0" formatRows="0" objects="1" scenarios="1" spinCount="100000" saltValue="60q6euY0cuUfWgTvAbRxhGyY4ZAOvoFJyQjTC4d6HLV1KAdJRwZsgK9fOCKlf+FifB5D6NDW1rSkJ64/HREHNw==" hashValue="6V0C98gkWUte5zou4DLFlQdOOBKnmVAfOIm6ErVUV0ge+a7yTv2/uh2BBeyDuBPPe8IF/w+oL9SNgag9Acv39A==" algorithmName="SHA-512" password="CC35"/>
  <autoFilter ref="C94:K1324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2_01/113106121"/>
    <hyperlink ref="F108" r:id="rId2" display="https://podminky.urs.cz/item/CS_URS_2022_01/113106123"/>
    <hyperlink ref="F116" r:id="rId3" display="https://podminky.urs.cz/item/CS_URS_2022_01/113107122"/>
    <hyperlink ref="F126" r:id="rId4" display="https://podminky.urs.cz/item/CS_URS_2022_01/113107337"/>
    <hyperlink ref="F133" r:id="rId5" display="https://podminky.urs.cz/item/CS_URS_2022_01/113107339"/>
    <hyperlink ref="F140" r:id="rId6" display="https://podminky.urs.cz/item/CS_URS_2022_01/113154112"/>
    <hyperlink ref="F147" r:id="rId7" display="https://podminky.urs.cz/item/CS_URS_2022_01/113202111"/>
    <hyperlink ref="F154" r:id="rId8" display="https://podminky.urs.cz/item/CS_URS_2022_01/113204111"/>
    <hyperlink ref="F163" r:id="rId9" display="https://podminky.urs.cz/item/CS_URS_2022_01/115101201"/>
    <hyperlink ref="F170" r:id="rId10" display="https://podminky.urs.cz/item/CS_URS_2022_01/115101301"/>
    <hyperlink ref="F173" r:id="rId11" display="https://podminky.urs.cz/item/CS_URS_2022_01/119003141"/>
    <hyperlink ref="F180" r:id="rId12" display="https://podminky.urs.cz/item/CS_URS_2022_01/119003142"/>
    <hyperlink ref="F186" r:id="rId13" display="https://podminky.urs.cz/item/CS_URS_2022_01/119003223"/>
    <hyperlink ref="F193" r:id="rId14" display="https://podminky.urs.cz/item/CS_URS_2022_01/119003224"/>
    <hyperlink ref="F199" r:id="rId15" display="https://podminky.urs.cz/item/CS_URS_2022_01/122252203"/>
    <hyperlink ref="F202" r:id="rId16" display="https://podminky.urs.cz/item/CS_URS_2022_01/131251103"/>
    <hyperlink ref="F212" r:id="rId17" display="https://podminky.urs.cz/item/CS_URS_2022_01/132212121"/>
    <hyperlink ref="F229" r:id="rId18" display="https://podminky.urs.cz/item/CS_URS_2022_01/133251101"/>
    <hyperlink ref="F236" r:id="rId19" display="https://podminky.urs.cz/item/CS_URS_2022_01/162211311"/>
    <hyperlink ref="F243" r:id="rId20" display="https://podminky.urs.cz/item/CS_URS_2022_01/162211319"/>
    <hyperlink ref="F249" r:id="rId21" display="https://podminky.urs.cz/item/CS_URS_2022_01/162751117"/>
    <hyperlink ref="F264" r:id="rId22" display="https://podminky.urs.cz/item/CS_URS_2022_01/171201231"/>
    <hyperlink ref="F271" r:id="rId23" display="https://podminky.urs.cz/item/CS_URS_2022_01/171251201"/>
    <hyperlink ref="F279" r:id="rId24" display="https://podminky.urs.cz/item/CS_URS_2022_01/174111101"/>
    <hyperlink ref="F288" r:id="rId25" display="https://podminky.urs.cz/item/CS_URS_2022_01/174111109"/>
    <hyperlink ref="F294" r:id="rId26" display="https://podminky.urs.cz/item/CS_URS_2022_01/174151101"/>
    <hyperlink ref="F305" r:id="rId27" display="https://podminky.urs.cz/item/CS_URS_2022_01/181111131"/>
    <hyperlink ref="F313" r:id="rId28" display="https://podminky.urs.cz/item/CS_URS_2022_01/181152302"/>
    <hyperlink ref="F326" r:id="rId29" display="https://podminky.urs.cz/item/CS_URS_2022_01/181311103"/>
    <hyperlink ref="F339" r:id="rId30" display="https://podminky.urs.cz/item/CS_URS_2022_01/181411141"/>
    <hyperlink ref="F349" r:id="rId31" display="https://podminky.urs.cz/item/CS_URS_2022_01/183403153"/>
    <hyperlink ref="F356" r:id="rId32" display="https://podminky.urs.cz/item/CS_URS_2022_01/183403161"/>
    <hyperlink ref="F363" r:id="rId33" display="https://podminky.urs.cz/item/CS_URS_2022_01/184802611"/>
    <hyperlink ref="F369" r:id="rId34" display="https://podminky.urs.cz/item/CS_URS_2022_01/185803111"/>
    <hyperlink ref="F376" r:id="rId35" display="https://podminky.urs.cz/item/CS_URS_2022_01/185804215"/>
    <hyperlink ref="F383" r:id="rId36" display="https://podminky.urs.cz/item/CS_URS_2022_01/185804311"/>
    <hyperlink ref="F395" r:id="rId37" display="https://podminky.urs.cz/item/CS_URS_2022_01/185851121"/>
    <hyperlink ref="F401" r:id="rId38" display="https://podminky.urs.cz/item/CS_URS_2022_01/185851129"/>
    <hyperlink ref="F408" r:id="rId39" display="https://podminky.urs.cz/item/CS_URS_2022_01/273313511"/>
    <hyperlink ref="F416" r:id="rId40" display="https://podminky.urs.cz/item/CS_URS_2022_01/273351121"/>
    <hyperlink ref="F424" r:id="rId41" display="https://podminky.urs.cz/item/CS_URS_2022_01/273351122"/>
    <hyperlink ref="F430" r:id="rId42" display="https://podminky.urs.cz/item/CS_URS_2022_01/274321411"/>
    <hyperlink ref="F433" r:id="rId43" display="https://podminky.urs.cz/item/CS_URS_2022_01/274351121"/>
    <hyperlink ref="F447" r:id="rId44" display="https://podminky.urs.cz/item/CS_URS_2022_01/274351122"/>
    <hyperlink ref="F453" r:id="rId45" display="https://podminky.urs.cz/item/CS_URS_2022_01/274361821"/>
    <hyperlink ref="F467" r:id="rId46" display="https://podminky.urs.cz/item/CS_URS_2022_01/275313611"/>
    <hyperlink ref="F476" r:id="rId47" display="https://podminky.urs.cz/item/CS_URS_2022_01/275351121"/>
    <hyperlink ref="F485" r:id="rId48" display="https://podminky.urs.cz/item/CS_URS_2022_01/275351122"/>
    <hyperlink ref="F488" r:id="rId49" display="https://podminky.urs.cz/item/CS_URS_2022_01/275361821"/>
    <hyperlink ref="F503" r:id="rId50" display="https://podminky.urs.cz/item/CS_URS_2022_01/278381541"/>
    <hyperlink ref="F510" r:id="rId51" display="https://podminky.urs.cz/item/CS_URS_2022_01/278383132"/>
    <hyperlink ref="F518" r:id="rId52" display="https://podminky.urs.cz/item/CS_URS_2022_01/311113214"/>
    <hyperlink ref="F529" r:id="rId53" display="https://podminky.urs.cz/item/CS_URS_2022_01/311361821"/>
    <hyperlink ref="F541" r:id="rId54" display="https://podminky.urs.cz/item/CS_URS_2022_01/348171510"/>
    <hyperlink ref="F550" r:id="rId55" display="https://podminky.urs.cz/item/CS_URS_2022_01/348172114"/>
    <hyperlink ref="F559" r:id="rId56" display="https://podminky.urs.cz/item/CS_URS_2022_01/348272515"/>
    <hyperlink ref="F581" r:id="rId57" display="https://podminky.urs.cz/item/CS_URS_2022_01/430321414"/>
    <hyperlink ref="F593" r:id="rId58" display="https://podminky.urs.cz/item/CS_URS_2022_01/430362021"/>
    <hyperlink ref="F602" r:id="rId59" display="https://podminky.urs.cz/item/CS_URS_2022_01/431351121"/>
    <hyperlink ref="F610" r:id="rId60" display="https://podminky.urs.cz/item/CS_URS_2022_01/431351122"/>
    <hyperlink ref="F616" r:id="rId61" display="https://podminky.urs.cz/item/CS_URS_2022_01/434351141"/>
    <hyperlink ref="F624" r:id="rId62" display="https://podminky.urs.cz/item/CS_URS_2022_01/434351142"/>
    <hyperlink ref="F631" r:id="rId63" display="https://podminky.urs.cz/item/CS_URS_2022_01/564231111"/>
    <hyperlink ref="F638" r:id="rId64" display="https://podminky.urs.cz/item/CS_URS_2022_01/564710011"/>
    <hyperlink ref="F649" r:id="rId65" display="https://podminky.urs.cz/item/CS_URS_2022_01/564731111"/>
    <hyperlink ref="F656" r:id="rId66" display="https://podminky.urs.cz/item/CS_URS_2022_01/564751111"/>
    <hyperlink ref="F663" r:id="rId67" display="https://podminky.urs.cz/item/CS_URS_2022_01/564771111"/>
    <hyperlink ref="F670" r:id="rId68" display="https://podminky.urs.cz/item/CS_URS_2022_01/564851111"/>
    <hyperlink ref="F677" r:id="rId69" display="https://podminky.urs.cz/item/CS_URS_2022_01/566301111"/>
    <hyperlink ref="F684" r:id="rId70" display="https://podminky.urs.cz/item/CS_URS_2022_01/567122111"/>
    <hyperlink ref="F691" r:id="rId71" display="https://podminky.urs.cz/item/CS_URS_2022_01/573111112"/>
    <hyperlink ref="F698" r:id="rId72" display="https://podminky.urs.cz/item/CS_URS_2022_01/573211107"/>
    <hyperlink ref="F707" r:id="rId73" display="https://podminky.urs.cz/item/CS_URS_2022_01/577134111"/>
    <hyperlink ref="F716" r:id="rId74" display="https://podminky.urs.cz/item/CS_URS_2022_01/577155112"/>
    <hyperlink ref="F723" r:id="rId75" display="https://podminky.urs.cz/item/CS_URS_2022_01/596211110"/>
    <hyperlink ref="F734" r:id="rId76" display="https://podminky.urs.cz/item/CS_URS_2022_01/596212212"/>
    <hyperlink ref="F745" r:id="rId77" display="https://podminky.urs.cz/item/CS_URS_2022_01/596991111"/>
    <hyperlink ref="F753" r:id="rId78" display="https://podminky.urs.cz/item/CS_URS_2022_01/915111111"/>
    <hyperlink ref="F760" r:id="rId79" display="https://podminky.urs.cz/item/CS_URS_2022_01/915611111"/>
    <hyperlink ref="F766" r:id="rId80" display="https://podminky.urs.cz/item/CS_URS_2022_01/916131113"/>
    <hyperlink ref="F777" r:id="rId81" display="https://podminky.urs.cz/item/CS_URS_2022_01/916131213"/>
    <hyperlink ref="F792" r:id="rId82" display="https://podminky.urs.cz/item/CS_URS_2022_01/916231293"/>
    <hyperlink ref="F798" r:id="rId83" display="https://podminky.urs.cz/item/CS_URS_2022_01/916991121"/>
    <hyperlink ref="F807" r:id="rId84" display="https://podminky.urs.cz/item/CS_URS_2022_01/919125111"/>
    <hyperlink ref="F817" r:id="rId85" display="https://podminky.urs.cz/item/CS_URS_2022_01/919726123"/>
    <hyperlink ref="F831" r:id="rId86" display="https://podminky.urs.cz/item/CS_URS_2022_01/919731121"/>
    <hyperlink ref="F838" r:id="rId87" display="https://podminky.urs.cz/item/CS_URS_2022_01/919732211"/>
    <hyperlink ref="F845" r:id="rId88" display="https://podminky.urs.cz/item/CS_URS_2022_01/919735111"/>
    <hyperlink ref="F852" r:id="rId89" display="https://podminky.urs.cz/item/CS_URS_2022_01/919735126"/>
    <hyperlink ref="F859" r:id="rId90" display="https://podminky.urs.cz/item/CS_URS_2022_01/938908411"/>
    <hyperlink ref="F872" r:id="rId91" display="https://podminky.urs.cz/item/CS_URS_2022_01/949121111"/>
    <hyperlink ref="F879" r:id="rId92" display="https://podminky.urs.cz/item/CS_URS_2022_01/949121211"/>
    <hyperlink ref="F885" r:id="rId93" display="https://podminky.urs.cz/item/CS_URS_2022_01/949121811"/>
    <hyperlink ref="F891" r:id="rId94" display="https://podminky.urs.cz/item/CS_URS_2022_01/953961113"/>
    <hyperlink ref="F900" r:id="rId95" display="https://podminky.urs.cz/item/CS_URS_2022_01/953965121"/>
    <hyperlink ref="F906" r:id="rId96" display="https://podminky.urs.cz/item/CS_URS_2022_01/961044111"/>
    <hyperlink ref="F913" r:id="rId97" display="https://podminky.urs.cz/item/CS_URS_2022_01/966003818"/>
    <hyperlink ref="F919" r:id="rId98" display="https://podminky.urs.cz/item/CS_URS_2022_01/966071711"/>
    <hyperlink ref="F926" r:id="rId99" display="https://podminky.urs.cz/item/CS_URS_2022_01/966073811"/>
    <hyperlink ref="F933" r:id="rId100" display="https://podminky.urs.cz/item/CS_URS_2022_01/979054451"/>
    <hyperlink ref="F940" r:id="rId101" display="https://podminky.urs.cz/item/CS_URS_2022_01/997013811"/>
    <hyperlink ref="F946" r:id="rId102" display="https://podminky.urs.cz/item/CS_URS_2022_01/997013841"/>
    <hyperlink ref="F952" r:id="rId103" display="https://podminky.urs.cz/item/CS_URS_2022_01/997221551"/>
    <hyperlink ref="F964" r:id="rId104" display="https://podminky.urs.cz/item/CS_URS_2022_01/997221559"/>
    <hyperlink ref="F970" r:id="rId105" display="https://podminky.urs.cz/item/CS_URS_2022_01/997221561"/>
    <hyperlink ref="F984" r:id="rId106" display="https://podminky.urs.cz/item/CS_URS_2022_01/997221569"/>
    <hyperlink ref="F990" r:id="rId107" display="https://podminky.urs.cz/item/CS_URS_2022_01/997221571"/>
    <hyperlink ref="F998" r:id="rId108" display="https://podminky.urs.cz/item/CS_URS_2022_01/997221579"/>
    <hyperlink ref="F1004" r:id="rId109" display="https://podminky.urs.cz/item/CS_URS_2022_01/997221611"/>
    <hyperlink ref="F1026" r:id="rId110" display="https://podminky.urs.cz/item/CS_URS_2022_01/997221612"/>
    <hyperlink ref="F1034" r:id="rId111" display="https://podminky.urs.cz/item/CS_URS_2022_01/997221615"/>
    <hyperlink ref="F1046" r:id="rId112" display="https://podminky.urs.cz/item/CS_URS_2022_01/997221625"/>
    <hyperlink ref="F1052" r:id="rId113" display="https://podminky.urs.cz/item/CS_URS_2022_01/997221645"/>
    <hyperlink ref="F1058" r:id="rId114" display="https://podminky.urs.cz/item/CS_URS_2022_01/997221655"/>
    <hyperlink ref="F1072" r:id="rId115" display="https://podminky.urs.cz/item/CS_URS_2022_01/998223011"/>
    <hyperlink ref="F1077" r:id="rId116" display="https://podminky.urs.cz/item/CS_URS_2022_01/711161221"/>
    <hyperlink ref="F1088" r:id="rId117" display="https://podminky.urs.cz/item/CS_URS_2022_01/711161384"/>
    <hyperlink ref="F1095" r:id="rId118" display="https://podminky.urs.cz/item/CS_URS_2022_01/998711101"/>
    <hyperlink ref="F1099" r:id="rId119" display="https://podminky.urs.cz/item/CS_URS_2022_01/742121_R11"/>
    <hyperlink ref="F1103" r:id="rId120" display="https://podminky.urs.cz/item/CS_URS_2022_01/767161111"/>
    <hyperlink ref="F1114" r:id="rId121" display="https://podminky.urs.cz/item/CS_URS_2022_01/767220120"/>
    <hyperlink ref="F1125" r:id="rId122" display="https://podminky.urs.cz/item/CS_URS_2022_01/767220550"/>
    <hyperlink ref="F1136" r:id="rId123" display="https://podminky.urs.cz/item/CS_URS_2022_01/767995113"/>
    <hyperlink ref="F1149" r:id="rId124" display="https://podminky.urs.cz/item/CS_URS_2022_01/767995114"/>
    <hyperlink ref="F1162" r:id="rId125" display="https://podminky.urs.cz/item/CS_URS_2022_01/998767101"/>
    <hyperlink ref="F1170" r:id="rId126" display="https://podminky.urs.cz/item/CS_URS_2022_01/772231313"/>
    <hyperlink ref="F1182" r:id="rId127" display="https://podminky.urs.cz/item/CS_URS_2022_01/772231424"/>
    <hyperlink ref="F1194" r:id="rId128" display="https://podminky.urs.cz/item/CS_URS_2022_01/772991111"/>
    <hyperlink ref="F1202" r:id="rId129" display="https://podminky.urs.cz/item/CS_URS_2022_01/772991411"/>
    <hyperlink ref="F1210" r:id="rId130" display="https://podminky.urs.cz/item/CS_URS_2022_01/998772101"/>
    <hyperlink ref="F1214" r:id="rId131" display="https://podminky.urs.cz/item/CS_URS_2022_01/783301303"/>
    <hyperlink ref="F1222" r:id="rId132" display="https://podminky.urs.cz/item/CS_URS_2022_01/783301313"/>
    <hyperlink ref="F1228" r:id="rId133" display="https://podminky.urs.cz/item/CS_URS_2022_01/783301401"/>
    <hyperlink ref="F1234" r:id="rId134" display="https://podminky.urs.cz/item/CS_URS_2022_01/783314201"/>
    <hyperlink ref="F1240" r:id="rId135" display="https://podminky.urs.cz/item/CS_URS_2022_01/783315101"/>
    <hyperlink ref="F1246" r:id="rId136" display="https://podminky.urs.cz/item/CS_URS_2022_01/783317101"/>
    <hyperlink ref="F1252" r:id="rId137" display="https://podminky.urs.cz/item/CS_URS_2022_01/783601711"/>
    <hyperlink ref="F1264" r:id="rId138" display="https://podminky.urs.cz/item/CS_URS_2022_01/783601715"/>
    <hyperlink ref="F1270" r:id="rId139" display="https://podminky.urs.cz/item/CS_URS_2022_01/783614551"/>
    <hyperlink ref="F1276" r:id="rId140" display="https://podminky.urs.cz/item/CS_URS_2022_01/783615551"/>
    <hyperlink ref="F1282" r:id="rId141" display="https://podminky.urs.cz/item/CS_URS_2022_01/783617601"/>
    <hyperlink ref="F1289" r:id="rId142" display="https://podminky.urs.cz/item/CS_URS_2022_01/789122210"/>
    <hyperlink ref="F1303" r:id="rId143" display="https://podminky.urs.cz/item/CS_URS_2022_01/789122230"/>
    <hyperlink ref="F1309" r:id="rId144" display="https://podminky.urs.cz/item/CS_URS_2022_01/789122240"/>
    <hyperlink ref="F1315" r:id="rId145" display="https://podminky.urs.cz/item/CS_URS_2022_01/789222542"/>
    <hyperlink ref="F1321" r:id="rId146" display="https://podminky.urs.cz/item/CS_URS_2022_01/7894215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7" t="s">
        <v>5011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6. 6. 2022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4" t="s">
        <v>27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27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27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4" t="s">
        <v>31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27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4" t="s">
        <v>33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4" t="s">
        <v>35</v>
      </c>
      <c r="E30" s="39"/>
      <c r="F30" s="39"/>
      <c r="G30" s="39"/>
      <c r="H30" s="39"/>
      <c r="I30" s="39"/>
      <c r="J30" s="155">
        <f>ROUND(J87,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6" t="s">
        <v>37</v>
      </c>
      <c r="G32" s="39"/>
      <c r="H32" s="39"/>
      <c r="I32" s="156" t="s">
        <v>36</v>
      </c>
      <c r="J32" s="156" t="s">
        <v>38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7" t="s">
        <v>39</v>
      </c>
      <c r="E33" s="144" t="s">
        <v>40</v>
      </c>
      <c r="F33" s="158">
        <f>ROUND((SUM(BE87:BE376)),  2)</f>
        <v>0</v>
      </c>
      <c r="G33" s="39"/>
      <c r="H33" s="39"/>
      <c r="I33" s="159">
        <v>0.20999999999999999</v>
      </c>
      <c r="J33" s="158">
        <f>ROUND(((SUM(BE87:BE376))*I33),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4" t="s">
        <v>41</v>
      </c>
      <c r="F34" s="158">
        <f>ROUND((SUM(BF87:BF376)),  2)</f>
        <v>0</v>
      </c>
      <c r="G34" s="39"/>
      <c r="H34" s="39"/>
      <c r="I34" s="159">
        <v>0.14999999999999999</v>
      </c>
      <c r="J34" s="158">
        <f>ROUND(((SUM(BF87:BF376))*I34),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42</v>
      </c>
      <c r="F35" s="158">
        <f>ROUND((SUM(BG87:BG376)),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43</v>
      </c>
      <c r="F36" s="158">
        <f>ROUND((SUM(BH87:BH376)),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44</v>
      </c>
      <c r="F37" s="158">
        <f>ROUND((SUM(BI87:BI376)),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188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RZP_revize_R01_Stavebni upravy objektu c.p. 1800-27, ul. Na Nivach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01 - Venkovní kanaliza...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6. 6. 2022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189</v>
      </c>
      <c r="D57" s="173"/>
      <c r="E57" s="173"/>
      <c r="F57" s="173"/>
      <c r="G57" s="173"/>
      <c r="H57" s="173"/>
      <c r="I57" s="173"/>
      <c r="J57" s="174" t="s">
        <v>190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67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191</v>
      </c>
    </row>
    <row r="60" s="9" customFormat="1" ht="24.96" customHeight="1">
      <c r="A60" s="9"/>
      <c r="B60" s="176"/>
      <c r="C60" s="177"/>
      <c r="D60" s="178" t="s">
        <v>192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193</v>
      </c>
      <c r="E61" s="184"/>
      <c r="F61" s="184"/>
      <c r="G61" s="184"/>
      <c r="H61" s="184"/>
      <c r="I61" s="184"/>
      <c r="J61" s="185">
        <f>J89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195</v>
      </c>
      <c r="E62" s="184"/>
      <c r="F62" s="184"/>
      <c r="G62" s="184"/>
      <c r="H62" s="184"/>
      <c r="I62" s="184"/>
      <c r="J62" s="185">
        <f>J189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196</v>
      </c>
      <c r="E63" s="184"/>
      <c r="F63" s="184"/>
      <c r="G63" s="184"/>
      <c r="H63" s="184"/>
      <c r="I63" s="184"/>
      <c r="J63" s="185">
        <f>J202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199</v>
      </c>
      <c r="E64" s="184"/>
      <c r="F64" s="184"/>
      <c r="G64" s="184"/>
      <c r="H64" s="184"/>
      <c r="I64" s="184"/>
      <c r="J64" s="185">
        <f>J229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200</v>
      </c>
      <c r="E65" s="184"/>
      <c r="F65" s="184"/>
      <c r="G65" s="184"/>
      <c r="H65" s="184"/>
      <c r="I65" s="184"/>
      <c r="J65" s="185">
        <f>J344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201</v>
      </c>
      <c r="E66" s="184"/>
      <c r="F66" s="184"/>
      <c r="G66" s="184"/>
      <c r="H66" s="184"/>
      <c r="I66" s="184"/>
      <c r="J66" s="185">
        <f>J358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202</v>
      </c>
      <c r="E67" s="184"/>
      <c r="F67" s="184"/>
      <c r="G67" s="184"/>
      <c r="H67" s="184"/>
      <c r="I67" s="184"/>
      <c r="J67" s="185">
        <f>J370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223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1" t="str">
        <f>E7</f>
        <v>RZP_revize_R01_Stavebni upravy objektu c.p. 1800-27, ul. Na Nivach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127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IO 01 - Venkovní kanaliza...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6. 6. 2022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30</v>
      </c>
      <c r="J83" s="37" t="str">
        <f>E21</f>
        <v xml:space="preserve"> 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IF(E18="","",E18)</f>
        <v>Vyplň údaj</v>
      </c>
      <c r="G84" s="41"/>
      <c r="H84" s="41"/>
      <c r="I84" s="33" t="s">
        <v>31</v>
      </c>
      <c r="J84" s="37" t="str">
        <f>E24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224</v>
      </c>
      <c r="D86" s="190" t="s">
        <v>54</v>
      </c>
      <c r="E86" s="190" t="s">
        <v>50</v>
      </c>
      <c r="F86" s="190" t="s">
        <v>51</v>
      </c>
      <c r="G86" s="190" t="s">
        <v>225</v>
      </c>
      <c r="H86" s="190" t="s">
        <v>226</v>
      </c>
      <c r="I86" s="190" t="s">
        <v>227</v>
      </c>
      <c r="J86" s="190" t="s">
        <v>190</v>
      </c>
      <c r="K86" s="191" t="s">
        <v>228</v>
      </c>
      <c r="L86" s="192"/>
      <c r="M86" s="93" t="s">
        <v>19</v>
      </c>
      <c r="N86" s="94" t="s">
        <v>39</v>
      </c>
      <c r="O86" s="94" t="s">
        <v>229</v>
      </c>
      <c r="P86" s="94" t="s">
        <v>230</v>
      </c>
      <c r="Q86" s="94" t="s">
        <v>231</v>
      </c>
      <c r="R86" s="94" t="s">
        <v>232</v>
      </c>
      <c r="S86" s="94" t="s">
        <v>233</v>
      </c>
      <c r="T86" s="95" t="s">
        <v>234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235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45.945274272079992</v>
      </c>
      <c r="S87" s="97"/>
      <c r="T87" s="196">
        <f>T88</f>
        <v>6.791199999999999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191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68</v>
      </c>
      <c r="E88" s="201" t="s">
        <v>236</v>
      </c>
      <c r="F88" s="201" t="s">
        <v>237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P89+P189+P202+P229+P344+P358+P370</f>
        <v>0</v>
      </c>
      <c r="Q88" s="206"/>
      <c r="R88" s="207">
        <f>R89+R189+R202+R229+R344+R358+R370</f>
        <v>45.945274272079992</v>
      </c>
      <c r="S88" s="206"/>
      <c r="T88" s="208">
        <f>T89+T189+T202+T229+T344+T358+T370</f>
        <v>6.791199999999999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76</v>
      </c>
      <c r="AT88" s="210" t="s">
        <v>68</v>
      </c>
      <c r="AU88" s="210" t="s">
        <v>69</v>
      </c>
      <c r="AY88" s="209" t="s">
        <v>238</v>
      </c>
      <c r="BK88" s="211">
        <f>BK89+BK189+BK202+BK229+BK344+BK358+BK370</f>
        <v>0</v>
      </c>
    </row>
    <row r="89" s="12" customFormat="1" ht="22.8" customHeight="1">
      <c r="A89" s="12"/>
      <c r="B89" s="198"/>
      <c r="C89" s="199"/>
      <c r="D89" s="200" t="s">
        <v>68</v>
      </c>
      <c r="E89" s="212" t="s">
        <v>76</v>
      </c>
      <c r="F89" s="212" t="s">
        <v>239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SUM(P90:P188)</f>
        <v>0</v>
      </c>
      <c r="Q89" s="206"/>
      <c r="R89" s="207">
        <f>SUM(R90:R188)</f>
        <v>36.104150797679999</v>
      </c>
      <c r="S89" s="206"/>
      <c r="T89" s="208">
        <f>SUM(T90:T188)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76</v>
      </c>
      <c r="AT89" s="210" t="s">
        <v>68</v>
      </c>
      <c r="AU89" s="210" t="s">
        <v>76</v>
      </c>
      <c r="AY89" s="209" t="s">
        <v>238</v>
      </c>
      <c r="BK89" s="211">
        <f>SUM(BK90:BK188)</f>
        <v>0</v>
      </c>
    </row>
    <row r="90" s="2" customFormat="1" ht="24.15" customHeight="1">
      <c r="A90" s="39"/>
      <c r="B90" s="40"/>
      <c r="C90" s="214" t="s">
        <v>76</v>
      </c>
      <c r="D90" s="214" t="s">
        <v>240</v>
      </c>
      <c r="E90" s="215" t="s">
        <v>5012</v>
      </c>
      <c r="F90" s="216" t="s">
        <v>5013</v>
      </c>
      <c r="G90" s="217" t="s">
        <v>107</v>
      </c>
      <c r="H90" s="218">
        <v>0.80000000000000004</v>
      </c>
      <c r="I90" s="219"/>
      <c r="J90" s="220">
        <f>ROUND(I90*H90,2)</f>
        <v>0</v>
      </c>
      <c r="K90" s="216" t="s">
        <v>243</v>
      </c>
      <c r="L90" s="45"/>
      <c r="M90" s="221" t="s">
        <v>19</v>
      </c>
      <c r="N90" s="222" t="s">
        <v>40</v>
      </c>
      <c r="O90" s="85"/>
      <c r="P90" s="223">
        <f>O90*H90</f>
        <v>0</v>
      </c>
      <c r="Q90" s="223">
        <v>0.0126885</v>
      </c>
      <c r="R90" s="223">
        <f>Q90*H90</f>
        <v>0.010150800000000002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244</v>
      </c>
      <c r="AT90" s="225" t="s">
        <v>240</v>
      </c>
      <c r="AU90" s="225" t="s">
        <v>78</v>
      </c>
      <c r="AY90" s="18" t="s">
        <v>238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76</v>
      </c>
      <c r="BK90" s="226">
        <f>ROUND(I90*H90,2)</f>
        <v>0</v>
      </c>
      <c r="BL90" s="18" t="s">
        <v>244</v>
      </c>
      <c r="BM90" s="225" t="s">
        <v>78</v>
      </c>
    </row>
    <row r="91" s="2" customFormat="1">
      <c r="A91" s="39"/>
      <c r="B91" s="40"/>
      <c r="C91" s="41"/>
      <c r="D91" s="227" t="s">
        <v>245</v>
      </c>
      <c r="E91" s="41"/>
      <c r="F91" s="228" t="s">
        <v>5013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245</v>
      </c>
      <c r="AU91" s="18" t="s">
        <v>78</v>
      </c>
    </row>
    <row r="92" s="2" customFormat="1">
      <c r="A92" s="39"/>
      <c r="B92" s="40"/>
      <c r="C92" s="41"/>
      <c r="D92" s="232" t="s">
        <v>246</v>
      </c>
      <c r="E92" s="41"/>
      <c r="F92" s="233" t="s">
        <v>5014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246</v>
      </c>
      <c r="AU92" s="18" t="s">
        <v>78</v>
      </c>
    </row>
    <row r="93" s="13" customFormat="1">
      <c r="A93" s="13"/>
      <c r="B93" s="234"/>
      <c r="C93" s="235"/>
      <c r="D93" s="227" t="s">
        <v>248</v>
      </c>
      <c r="E93" s="236" t="s">
        <v>19</v>
      </c>
      <c r="F93" s="237" t="s">
        <v>5015</v>
      </c>
      <c r="G93" s="235"/>
      <c r="H93" s="236" t="s">
        <v>19</v>
      </c>
      <c r="I93" s="238"/>
      <c r="J93" s="235"/>
      <c r="K93" s="235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248</v>
      </c>
      <c r="AU93" s="243" t="s">
        <v>78</v>
      </c>
      <c r="AV93" s="13" t="s">
        <v>76</v>
      </c>
      <c r="AW93" s="13" t="s">
        <v>32</v>
      </c>
      <c r="AX93" s="13" t="s">
        <v>69</v>
      </c>
      <c r="AY93" s="243" t="s">
        <v>238</v>
      </c>
    </row>
    <row r="94" s="14" customFormat="1">
      <c r="A94" s="14"/>
      <c r="B94" s="244"/>
      <c r="C94" s="245"/>
      <c r="D94" s="227" t="s">
        <v>248</v>
      </c>
      <c r="E94" s="246" t="s">
        <v>19</v>
      </c>
      <c r="F94" s="247" t="s">
        <v>5016</v>
      </c>
      <c r="G94" s="245"/>
      <c r="H94" s="248">
        <v>0.80000000000000004</v>
      </c>
      <c r="I94" s="249"/>
      <c r="J94" s="245"/>
      <c r="K94" s="245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248</v>
      </c>
      <c r="AU94" s="254" t="s">
        <v>78</v>
      </c>
      <c r="AV94" s="14" t="s">
        <v>78</v>
      </c>
      <c r="AW94" s="14" t="s">
        <v>32</v>
      </c>
      <c r="AX94" s="14" t="s">
        <v>69</v>
      </c>
      <c r="AY94" s="254" t="s">
        <v>238</v>
      </c>
    </row>
    <row r="95" s="15" customFormat="1">
      <c r="A95" s="15"/>
      <c r="B95" s="255"/>
      <c r="C95" s="256"/>
      <c r="D95" s="227" t="s">
        <v>248</v>
      </c>
      <c r="E95" s="257" t="s">
        <v>19</v>
      </c>
      <c r="F95" s="258" t="s">
        <v>253</v>
      </c>
      <c r="G95" s="256"/>
      <c r="H95" s="259">
        <v>0.80000000000000004</v>
      </c>
      <c r="I95" s="260"/>
      <c r="J95" s="256"/>
      <c r="K95" s="256"/>
      <c r="L95" s="261"/>
      <c r="M95" s="262"/>
      <c r="N95" s="263"/>
      <c r="O95" s="263"/>
      <c r="P95" s="263"/>
      <c r="Q95" s="263"/>
      <c r="R95" s="263"/>
      <c r="S95" s="263"/>
      <c r="T95" s="26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5" t="s">
        <v>248</v>
      </c>
      <c r="AU95" s="265" t="s">
        <v>78</v>
      </c>
      <c r="AV95" s="15" t="s">
        <v>244</v>
      </c>
      <c r="AW95" s="15" t="s">
        <v>32</v>
      </c>
      <c r="AX95" s="15" t="s">
        <v>76</v>
      </c>
      <c r="AY95" s="265" t="s">
        <v>238</v>
      </c>
    </row>
    <row r="96" s="2" customFormat="1" ht="24.15" customHeight="1">
      <c r="A96" s="39"/>
      <c r="B96" s="40"/>
      <c r="C96" s="214" t="s">
        <v>78</v>
      </c>
      <c r="D96" s="214" t="s">
        <v>240</v>
      </c>
      <c r="E96" s="215" t="s">
        <v>5017</v>
      </c>
      <c r="F96" s="216" t="s">
        <v>5018</v>
      </c>
      <c r="G96" s="217" t="s">
        <v>107</v>
      </c>
      <c r="H96" s="218">
        <v>2.3999999999999999</v>
      </c>
      <c r="I96" s="219"/>
      <c r="J96" s="220">
        <f>ROUND(I96*H96,2)</f>
        <v>0</v>
      </c>
      <c r="K96" s="216" t="s">
        <v>243</v>
      </c>
      <c r="L96" s="45"/>
      <c r="M96" s="221" t="s">
        <v>19</v>
      </c>
      <c r="N96" s="222" t="s">
        <v>40</v>
      </c>
      <c r="O96" s="85"/>
      <c r="P96" s="223">
        <f>O96*H96</f>
        <v>0</v>
      </c>
      <c r="Q96" s="223">
        <v>0.036904300000000001</v>
      </c>
      <c r="R96" s="223">
        <f>Q96*H96</f>
        <v>0.088570319999999994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244</v>
      </c>
      <c r="AT96" s="225" t="s">
        <v>240</v>
      </c>
      <c r="AU96" s="225" t="s">
        <v>78</v>
      </c>
      <c r="AY96" s="18" t="s">
        <v>238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76</v>
      </c>
      <c r="BK96" s="226">
        <f>ROUND(I96*H96,2)</f>
        <v>0</v>
      </c>
      <c r="BL96" s="18" t="s">
        <v>244</v>
      </c>
      <c r="BM96" s="225" t="s">
        <v>244</v>
      </c>
    </row>
    <row r="97" s="2" customFormat="1">
      <c r="A97" s="39"/>
      <c r="B97" s="40"/>
      <c r="C97" s="41"/>
      <c r="D97" s="227" t="s">
        <v>245</v>
      </c>
      <c r="E97" s="41"/>
      <c r="F97" s="228" t="s">
        <v>5018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245</v>
      </c>
      <c r="AU97" s="18" t="s">
        <v>78</v>
      </c>
    </row>
    <row r="98" s="2" customFormat="1">
      <c r="A98" s="39"/>
      <c r="B98" s="40"/>
      <c r="C98" s="41"/>
      <c r="D98" s="232" t="s">
        <v>246</v>
      </c>
      <c r="E98" s="41"/>
      <c r="F98" s="233" t="s">
        <v>5019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246</v>
      </c>
      <c r="AU98" s="18" t="s">
        <v>78</v>
      </c>
    </row>
    <row r="99" s="13" customFormat="1">
      <c r="A99" s="13"/>
      <c r="B99" s="234"/>
      <c r="C99" s="235"/>
      <c r="D99" s="227" t="s">
        <v>248</v>
      </c>
      <c r="E99" s="236" t="s">
        <v>19</v>
      </c>
      <c r="F99" s="237" t="s">
        <v>5015</v>
      </c>
      <c r="G99" s="235"/>
      <c r="H99" s="236" t="s">
        <v>19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248</v>
      </c>
      <c r="AU99" s="243" t="s">
        <v>78</v>
      </c>
      <c r="AV99" s="13" t="s">
        <v>76</v>
      </c>
      <c r="AW99" s="13" t="s">
        <v>32</v>
      </c>
      <c r="AX99" s="13" t="s">
        <v>69</v>
      </c>
      <c r="AY99" s="243" t="s">
        <v>238</v>
      </c>
    </row>
    <row r="100" s="14" customFormat="1">
      <c r="A100" s="14"/>
      <c r="B100" s="244"/>
      <c r="C100" s="245"/>
      <c r="D100" s="227" t="s">
        <v>248</v>
      </c>
      <c r="E100" s="246" t="s">
        <v>19</v>
      </c>
      <c r="F100" s="247" t="s">
        <v>5020</v>
      </c>
      <c r="G100" s="245"/>
      <c r="H100" s="248">
        <v>1.6000000000000001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248</v>
      </c>
      <c r="AU100" s="254" t="s">
        <v>78</v>
      </c>
      <c r="AV100" s="14" t="s">
        <v>78</v>
      </c>
      <c r="AW100" s="14" t="s">
        <v>32</v>
      </c>
      <c r="AX100" s="14" t="s">
        <v>69</v>
      </c>
      <c r="AY100" s="254" t="s">
        <v>238</v>
      </c>
    </row>
    <row r="101" s="14" customFormat="1">
      <c r="A101" s="14"/>
      <c r="B101" s="244"/>
      <c r="C101" s="245"/>
      <c r="D101" s="227" t="s">
        <v>248</v>
      </c>
      <c r="E101" s="246" t="s">
        <v>19</v>
      </c>
      <c r="F101" s="247" t="s">
        <v>5021</v>
      </c>
      <c r="G101" s="245"/>
      <c r="H101" s="248">
        <v>0.80000000000000004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248</v>
      </c>
      <c r="AU101" s="254" t="s">
        <v>78</v>
      </c>
      <c r="AV101" s="14" t="s">
        <v>78</v>
      </c>
      <c r="AW101" s="14" t="s">
        <v>32</v>
      </c>
      <c r="AX101" s="14" t="s">
        <v>69</v>
      </c>
      <c r="AY101" s="254" t="s">
        <v>238</v>
      </c>
    </row>
    <row r="102" s="15" customFormat="1">
      <c r="A102" s="15"/>
      <c r="B102" s="255"/>
      <c r="C102" s="256"/>
      <c r="D102" s="227" t="s">
        <v>248</v>
      </c>
      <c r="E102" s="257" t="s">
        <v>19</v>
      </c>
      <c r="F102" s="258" t="s">
        <v>253</v>
      </c>
      <c r="G102" s="256"/>
      <c r="H102" s="259">
        <v>2.3999999999999999</v>
      </c>
      <c r="I102" s="260"/>
      <c r="J102" s="256"/>
      <c r="K102" s="256"/>
      <c r="L102" s="261"/>
      <c r="M102" s="262"/>
      <c r="N102" s="263"/>
      <c r="O102" s="263"/>
      <c r="P102" s="263"/>
      <c r="Q102" s="263"/>
      <c r="R102" s="263"/>
      <c r="S102" s="263"/>
      <c r="T102" s="26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248</v>
      </c>
      <c r="AU102" s="265" t="s">
        <v>78</v>
      </c>
      <c r="AV102" s="15" t="s">
        <v>244</v>
      </c>
      <c r="AW102" s="15" t="s">
        <v>32</v>
      </c>
      <c r="AX102" s="15" t="s">
        <v>76</v>
      </c>
      <c r="AY102" s="265" t="s">
        <v>238</v>
      </c>
    </row>
    <row r="103" s="2" customFormat="1" ht="33" customHeight="1">
      <c r="A103" s="39"/>
      <c r="B103" s="40"/>
      <c r="C103" s="214" t="s">
        <v>109</v>
      </c>
      <c r="D103" s="214" t="s">
        <v>240</v>
      </c>
      <c r="E103" s="215" t="s">
        <v>5022</v>
      </c>
      <c r="F103" s="216" t="s">
        <v>5023</v>
      </c>
      <c r="G103" s="217" t="s">
        <v>308</v>
      </c>
      <c r="H103" s="218">
        <v>89.661000000000001</v>
      </c>
      <c r="I103" s="219"/>
      <c r="J103" s="220">
        <f>ROUND(I103*H103,2)</f>
        <v>0</v>
      </c>
      <c r="K103" s="216" t="s">
        <v>243</v>
      </c>
      <c r="L103" s="45"/>
      <c r="M103" s="221" t="s">
        <v>19</v>
      </c>
      <c r="N103" s="222" t="s">
        <v>40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244</v>
      </c>
      <c r="AT103" s="225" t="s">
        <v>240</v>
      </c>
      <c r="AU103" s="225" t="s">
        <v>78</v>
      </c>
      <c r="AY103" s="18" t="s">
        <v>238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76</v>
      </c>
      <c r="BK103" s="226">
        <f>ROUND(I103*H103,2)</f>
        <v>0</v>
      </c>
      <c r="BL103" s="18" t="s">
        <v>244</v>
      </c>
      <c r="BM103" s="225" t="s">
        <v>260</v>
      </c>
    </row>
    <row r="104" s="2" customFormat="1">
      <c r="A104" s="39"/>
      <c r="B104" s="40"/>
      <c r="C104" s="41"/>
      <c r="D104" s="227" t="s">
        <v>245</v>
      </c>
      <c r="E104" s="41"/>
      <c r="F104" s="228" t="s">
        <v>5023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245</v>
      </c>
      <c r="AU104" s="18" t="s">
        <v>78</v>
      </c>
    </row>
    <row r="105" s="2" customFormat="1">
      <c r="A105" s="39"/>
      <c r="B105" s="40"/>
      <c r="C105" s="41"/>
      <c r="D105" s="232" t="s">
        <v>246</v>
      </c>
      <c r="E105" s="41"/>
      <c r="F105" s="233" t="s">
        <v>5024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246</v>
      </c>
      <c r="AU105" s="18" t="s">
        <v>78</v>
      </c>
    </row>
    <row r="106" s="2" customFormat="1" ht="24.15" customHeight="1">
      <c r="A106" s="39"/>
      <c r="B106" s="40"/>
      <c r="C106" s="214" t="s">
        <v>244</v>
      </c>
      <c r="D106" s="214" t="s">
        <v>240</v>
      </c>
      <c r="E106" s="215" t="s">
        <v>349</v>
      </c>
      <c r="F106" s="216" t="s">
        <v>350</v>
      </c>
      <c r="G106" s="217" t="s">
        <v>308</v>
      </c>
      <c r="H106" s="218">
        <v>4.6479999999999997</v>
      </c>
      <c r="I106" s="219"/>
      <c r="J106" s="220">
        <f>ROUND(I106*H106,2)</f>
        <v>0</v>
      </c>
      <c r="K106" s="216" t="s">
        <v>243</v>
      </c>
      <c r="L106" s="45"/>
      <c r="M106" s="221" t="s">
        <v>19</v>
      </c>
      <c r="N106" s="222" t="s">
        <v>40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244</v>
      </c>
      <c r="AT106" s="225" t="s">
        <v>240</v>
      </c>
      <c r="AU106" s="225" t="s">
        <v>78</v>
      </c>
      <c r="AY106" s="18" t="s">
        <v>238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76</v>
      </c>
      <c r="BK106" s="226">
        <f>ROUND(I106*H106,2)</f>
        <v>0</v>
      </c>
      <c r="BL106" s="18" t="s">
        <v>244</v>
      </c>
      <c r="BM106" s="225" t="s">
        <v>267</v>
      </c>
    </row>
    <row r="107" s="2" customFormat="1">
      <c r="A107" s="39"/>
      <c r="B107" s="40"/>
      <c r="C107" s="41"/>
      <c r="D107" s="227" t="s">
        <v>245</v>
      </c>
      <c r="E107" s="41"/>
      <c r="F107" s="228" t="s">
        <v>350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245</v>
      </c>
      <c r="AU107" s="18" t="s">
        <v>78</v>
      </c>
    </row>
    <row r="108" s="2" customFormat="1">
      <c r="A108" s="39"/>
      <c r="B108" s="40"/>
      <c r="C108" s="41"/>
      <c r="D108" s="232" t="s">
        <v>246</v>
      </c>
      <c r="E108" s="41"/>
      <c r="F108" s="233" t="s">
        <v>352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246</v>
      </c>
      <c r="AU108" s="18" t="s">
        <v>78</v>
      </c>
    </row>
    <row r="109" s="13" customFormat="1">
      <c r="A109" s="13"/>
      <c r="B109" s="234"/>
      <c r="C109" s="235"/>
      <c r="D109" s="227" t="s">
        <v>248</v>
      </c>
      <c r="E109" s="236" t="s">
        <v>19</v>
      </c>
      <c r="F109" s="237" t="s">
        <v>5015</v>
      </c>
      <c r="G109" s="235"/>
      <c r="H109" s="236" t="s">
        <v>19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248</v>
      </c>
      <c r="AU109" s="243" t="s">
        <v>78</v>
      </c>
      <c r="AV109" s="13" t="s">
        <v>76</v>
      </c>
      <c r="AW109" s="13" t="s">
        <v>32</v>
      </c>
      <c r="AX109" s="13" t="s">
        <v>69</v>
      </c>
      <c r="AY109" s="243" t="s">
        <v>238</v>
      </c>
    </row>
    <row r="110" s="13" customFormat="1">
      <c r="A110" s="13"/>
      <c r="B110" s="234"/>
      <c r="C110" s="235"/>
      <c r="D110" s="227" t="s">
        <v>248</v>
      </c>
      <c r="E110" s="236" t="s">
        <v>19</v>
      </c>
      <c r="F110" s="237" t="s">
        <v>5025</v>
      </c>
      <c r="G110" s="235"/>
      <c r="H110" s="236" t="s">
        <v>19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248</v>
      </c>
      <c r="AU110" s="243" t="s">
        <v>78</v>
      </c>
      <c r="AV110" s="13" t="s">
        <v>76</v>
      </c>
      <c r="AW110" s="13" t="s">
        <v>32</v>
      </c>
      <c r="AX110" s="13" t="s">
        <v>69</v>
      </c>
      <c r="AY110" s="243" t="s">
        <v>238</v>
      </c>
    </row>
    <row r="111" s="14" customFormat="1">
      <c r="A111" s="14"/>
      <c r="B111" s="244"/>
      <c r="C111" s="245"/>
      <c r="D111" s="227" t="s">
        <v>248</v>
      </c>
      <c r="E111" s="246" t="s">
        <v>19</v>
      </c>
      <c r="F111" s="247" t="s">
        <v>5026</v>
      </c>
      <c r="G111" s="245"/>
      <c r="H111" s="248">
        <v>1.048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248</v>
      </c>
      <c r="AU111" s="254" t="s">
        <v>78</v>
      </c>
      <c r="AV111" s="14" t="s">
        <v>78</v>
      </c>
      <c r="AW111" s="14" t="s">
        <v>32</v>
      </c>
      <c r="AX111" s="14" t="s">
        <v>69</v>
      </c>
      <c r="AY111" s="254" t="s">
        <v>238</v>
      </c>
    </row>
    <row r="112" s="14" customFormat="1">
      <c r="A112" s="14"/>
      <c r="B112" s="244"/>
      <c r="C112" s="245"/>
      <c r="D112" s="227" t="s">
        <v>248</v>
      </c>
      <c r="E112" s="246" t="s">
        <v>19</v>
      </c>
      <c r="F112" s="247" t="s">
        <v>5027</v>
      </c>
      <c r="G112" s="245"/>
      <c r="H112" s="248">
        <v>2.3999999999999999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248</v>
      </c>
      <c r="AU112" s="254" t="s">
        <v>78</v>
      </c>
      <c r="AV112" s="14" t="s">
        <v>78</v>
      </c>
      <c r="AW112" s="14" t="s">
        <v>32</v>
      </c>
      <c r="AX112" s="14" t="s">
        <v>69</v>
      </c>
      <c r="AY112" s="254" t="s">
        <v>238</v>
      </c>
    </row>
    <row r="113" s="14" customFormat="1">
      <c r="A113" s="14"/>
      <c r="B113" s="244"/>
      <c r="C113" s="245"/>
      <c r="D113" s="227" t="s">
        <v>248</v>
      </c>
      <c r="E113" s="246" t="s">
        <v>19</v>
      </c>
      <c r="F113" s="247" t="s">
        <v>5028</v>
      </c>
      <c r="G113" s="245"/>
      <c r="H113" s="248">
        <v>1.2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248</v>
      </c>
      <c r="AU113" s="254" t="s">
        <v>78</v>
      </c>
      <c r="AV113" s="14" t="s">
        <v>78</v>
      </c>
      <c r="AW113" s="14" t="s">
        <v>32</v>
      </c>
      <c r="AX113" s="14" t="s">
        <v>69</v>
      </c>
      <c r="AY113" s="254" t="s">
        <v>238</v>
      </c>
    </row>
    <row r="114" s="15" customFormat="1">
      <c r="A114" s="15"/>
      <c r="B114" s="255"/>
      <c r="C114" s="256"/>
      <c r="D114" s="227" t="s">
        <v>248</v>
      </c>
      <c r="E114" s="257" t="s">
        <v>19</v>
      </c>
      <c r="F114" s="258" t="s">
        <v>253</v>
      </c>
      <c r="G114" s="256"/>
      <c r="H114" s="259">
        <v>4.6479999999999997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248</v>
      </c>
      <c r="AU114" s="265" t="s">
        <v>78</v>
      </c>
      <c r="AV114" s="15" t="s">
        <v>244</v>
      </c>
      <c r="AW114" s="15" t="s">
        <v>32</v>
      </c>
      <c r="AX114" s="15" t="s">
        <v>76</v>
      </c>
      <c r="AY114" s="265" t="s">
        <v>238</v>
      </c>
    </row>
    <row r="115" s="2" customFormat="1" ht="21.75" customHeight="1">
      <c r="A115" s="39"/>
      <c r="B115" s="40"/>
      <c r="C115" s="214" t="s">
        <v>273</v>
      </c>
      <c r="D115" s="214" t="s">
        <v>240</v>
      </c>
      <c r="E115" s="215" t="s">
        <v>5029</v>
      </c>
      <c r="F115" s="216" t="s">
        <v>5030</v>
      </c>
      <c r="G115" s="217" t="s">
        <v>112</v>
      </c>
      <c r="H115" s="218">
        <v>229.51300000000001</v>
      </c>
      <c r="I115" s="219"/>
      <c r="J115" s="220">
        <f>ROUND(I115*H115,2)</f>
        <v>0</v>
      </c>
      <c r="K115" s="216" t="s">
        <v>243</v>
      </c>
      <c r="L115" s="45"/>
      <c r="M115" s="221" t="s">
        <v>19</v>
      </c>
      <c r="N115" s="222" t="s">
        <v>40</v>
      </c>
      <c r="O115" s="85"/>
      <c r="P115" s="223">
        <f>O115*H115</f>
        <v>0</v>
      </c>
      <c r="Q115" s="223">
        <v>0.00058135999999999995</v>
      </c>
      <c r="R115" s="223">
        <f>Q115*H115</f>
        <v>0.13342967768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244</v>
      </c>
      <c r="AT115" s="225" t="s">
        <v>240</v>
      </c>
      <c r="AU115" s="225" t="s">
        <v>78</v>
      </c>
      <c r="AY115" s="18" t="s">
        <v>238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76</v>
      </c>
      <c r="BK115" s="226">
        <f>ROUND(I115*H115,2)</f>
        <v>0</v>
      </c>
      <c r="BL115" s="18" t="s">
        <v>244</v>
      </c>
      <c r="BM115" s="225" t="s">
        <v>276</v>
      </c>
    </row>
    <row r="116" s="2" customFormat="1">
      <c r="A116" s="39"/>
      <c r="B116" s="40"/>
      <c r="C116" s="41"/>
      <c r="D116" s="227" t="s">
        <v>245</v>
      </c>
      <c r="E116" s="41"/>
      <c r="F116" s="228" t="s">
        <v>5030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245</v>
      </c>
      <c r="AU116" s="18" t="s">
        <v>78</v>
      </c>
    </row>
    <row r="117" s="2" customFormat="1">
      <c r="A117" s="39"/>
      <c r="B117" s="40"/>
      <c r="C117" s="41"/>
      <c r="D117" s="232" t="s">
        <v>246</v>
      </c>
      <c r="E117" s="41"/>
      <c r="F117" s="233" t="s">
        <v>5031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246</v>
      </c>
      <c r="AU117" s="18" t="s">
        <v>78</v>
      </c>
    </row>
    <row r="118" s="13" customFormat="1">
      <c r="A118" s="13"/>
      <c r="B118" s="234"/>
      <c r="C118" s="235"/>
      <c r="D118" s="227" t="s">
        <v>248</v>
      </c>
      <c r="E118" s="236" t="s">
        <v>19</v>
      </c>
      <c r="F118" s="237" t="s">
        <v>5015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248</v>
      </c>
      <c r="AU118" s="243" t="s">
        <v>78</v>
      </c>
      <c r="AV118" s="13" t="s">
        <v>76</v>
      </c>
      <c r="AW118" s="13" t="s">
        <v>32</v>
      </c>
      <c r="AX118" s="13" t="s">
        <v>69</v>
      </c>
      <c r="AY118" s="243" t="s">
        <v>238</v>
      </c>
    </row>
    <row r="119" s="13" customFormat="1">
      <c r="A119" s="13"/>
      <c r="B119" s="234"/>
      <c r="C119" s="235"/>
      <c r="D119" s="227" t="s">
        <v>248</v>
      </c>
      <c r="E119" s="236" t="s">
        <v>19</v>
      </c>
      <c r="F119" s="237" t="s">
        <v>5032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248</v>
      </c>
      <c r="AU119" s="243" t="s">
        <v>78</v>
      </c>
      <c r="AV119" s="13" t="s">
        <v>76</v>
      </c>
      <c r="AW119" s="13" t="s">
        <v>32</v>
      </c>
      <c r="AX119" s="13" t="s">
        <v>69</v>
      </c>
      <c r="AY119" s="243" t="s">
        <v>238</v>
      </c>
    </row>
    <row r="120" s="14" customFormat="1">
      <c r="A120" s="14"/>
      <c r="B120" s="244"/>
      <c r="C120" s="245"/>
      <c r="D120" s="227" t="s">
        <v>248</v>
      </c>
      <c r="E120" s="246" t="s">
        <v>19</v>
      </c>
      <c r="F120" s="247" t="s">
        <v>5033</v>
      </c>
      <c r="G120" s="245"/>
      <c r="H120" s="248">
        <v>41.527000000000001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248</v>
      </c>
      <c r="AU120" s="254" t="s">
        <v>78</v>
      </c>
      <c r="AV120" s="14" t="s">
        <v>78</v>
      </c>
      <c r="AW120" s="14" t="s">
        <v>32</v>
      </c>
      <c r="AX120" s="14" t="s">
        <v>69</v>
      </c>
      <c r="AY120" s="254" t="s">
        <v>238</v>
      </c>
    </row>
    <row r="121" s="14" customFormat="1">
      <c r="A121" s="14"/>
      <c r="B121" s="244"/>
      <c r="C121" s="245"/>
      <c r="D121" s="227" t="s">
        <v>248</v>
      </c>
      <c r="E121" s="246" t="s">
        <v>19</v>
      </c>
      <c r="F121" s="247" t="s">
        <v>5034</v>
      </c>
      <c r="G121" s="245"/>
      <c r="H121" s="248">
        <v>49.700000000000003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248</v>
      </c>
      <c r="AU121" s="254" t="s">
        <v>78</v>
      </c>
      <c r="AV121" s="14" t="s">
        <v>78</v>
      </c>
      <c r="AW121" s="14" t="s">
        <v>32</v>
      </c>
      <c r="AX121" s="14" t="s">
        <v>69</v>
      </c>
      <c r="AY121" s="254" t="s">
        <v>238</v>
      </c>
    </row>
    <row r="122" s="14" customFormat="1">
      <c r="A122" s="14"/>
      <c r="B122" s="244"/>
      <c r="C122" s="245"/>
      <c r="D122" s="227" t="s">
        <v>248</v>
      </c>
      <c r="E122" s="246" t="s">
        <v>19</v>
      </c>
      <c r="F122" s="247" t="s">
        <v>5035</v>
      </c>
      <c r="G122" s="245"/>
      <c r="H122" s="248">
        <v>12.852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248</v>
      </c>
      <c r="AU122" s="254" t="s">
        <v>78</v>
      </c>
      <c r="AV122" s="14" t="s">
        <v>78</v>
      </c>
      <c r="AW122" s="14" t="s">
        <v>32</v>
      </c>
      <c r="AX122" s="14" t="s">
        <v>69</v>
      </c>
      <c r="AY122" s="254" t="s">
        <v>238</v>
      </c>
    </row>
    <row r="123" s="16" customFormat="1">
      <c r="A123" s="16"/>
      <c r="B123" s="266"/>
      <c r="C123" s="267"/>
      <c r="D123" s="227" t="s">
        <v>248</v>
      </c>
      <c r="E123" s="268" t="s">
        <v>19</v>
      </c>
      <c r="F123" s="269" t="s">
        <v>5036</v>
      </c>
      <c r="G123" s="267"/>
      <c r="H123" s="270">
        <v>104.07899999999999</v>
      </c>
      <c r="I123" s="271"/>
      <c r="J123" s="267"/>
      <c r="K123" s="267"/>
      <c r="L123" s="272"/>
      <c r="M123" s="273"/>
      <c r="N123" s="274"/>
      <c r="O123" s="274"/>
      <c r="P123" s="274"/>
      <c r="Q123" s="274"/>
      <c r="R123" s="274"/>
      <c r="S123" s="274"/>
      <c r="T123" s="27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6" t="s">
        <v>248</v>
      </c>
      <c r="AU123" s="276" t="s">
        <v>78</v>
      </c>
      <c r="AV123" s="16" t="s">
        <v>109</v>
      </c>
      <c r="AW123" s="16" t="s">
        <v>32</v>
      </c>
      <c r="AX123" s="16" t="s">
        <v>69</v>
      </c>
      <c r="AY123" s="276" t="s">
        <v>238</v>
      </c>
    </row>
    <row r="124" s="14" customFormat="1">
      <c r="A124" s="14"/>
      <c r="B124" s="244"/>
      <c r="C124" s="245"/>
      <c r="D124" s="227" t="s">
        <v>248</v>
      </c>
      <c r="E124" s="246" t="s">
        <v>19</v>
      </c>
      <c r="F124" s="247" t="s">
        <v>5037</v>
      </c>
      <c r="G124" s="245"/>
      <c r="H124" s="248">
        <v>91.224000000000004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248</v>
      </c>
      <c r="AU124" s="254" t="s">
        <v>78</v>
      </c>
      <c r="AV124" s="14" t="s">
        <v>78</v>
      </c>
      <c r="AW124" s="14" t="s">
        <v>32</v>
      </c>
      <c r="AX124" s="14" t="s">
        <v>69</v>
      </c>
      <c r="AY124" s="254" t="s">
        <v>238</v>
      </c>
    </row>
    <row r="125" s="14" customFormat="1">
      <c r="A125" s="14"/>
      <c r="B125" s="244"/>
      <c r="C125" s="245"/>
      <c r="D125" s="227" t="s">
        <v>248</v>
      </c>
      <c r="E125" s="246" t="s">
        <v>19</v>
      </c>
      <c r="F125" s="247" t="s">
        <v>5038</v>
      </c>
      <c r="G125" s="245"/>
      <c r="H125" s="248">
        <v>27.058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248</v>
      </c>
      <c r="AU125" s="254" t="s">
        <v>78</v>
      </c>
      <c r="AV125" s="14" t="s">
        <v>78</v>
      </c>
      <c r="AW125" s="14" t="s">
        <v>32</v>
      </c>
      <c r="AX125" s="14" t="s">
        <v>69</v>
      </c>
      <c r="AY125" s="254" t="s">
        <v>238</v>
      </c>
    </row>
    <row r="126" s="16" customFormat="1">
      <c r="A126" s="16"/>
      <c r="B126" s="266"/>
      <c r="C126" s="267"/>
      <c r="D126" s="227" t="s">
        <v>248</v>
      </c>
      <c r="E126" s="268" t="s">
        <v>19</v>
      </c>
      <c r="F126" s="269" t="s">
        <v>5039</v>
      </c>
      <c r="G126" s="267"/>
      <c r="H126" s="270">
        <v>118.282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6" t="s">
        <v>248</v>
      </c>
      <c r="AU126" s="276" t="s">
        <v>78</v>
      </c>
      <c r="AV126" s="16" t="s">
        <v>109</v>
      </c>
      <c r="AW126" s="16" t="s">
        <v>32</v>
      </c>
      <c r="AX126" s="16" t="s">
        <v>69</v>
      </c>
      <c r="AY126" s="276" t="s">
        <v>238</v>
      </c>
    </row>
    <row r="127" s="14" customFormat="1">
      <c r="A127" s="14"/>
      <c r="B127" s="244"/>
      <c r="C127" s="245"/>
      <c r="D127" s="227" t="s">
        <v>248</v>
      </c>
      <c r="E127" s="246" t="s">
        <v>19</v>
      </c>
      <c r="F127" s="247" t="s">
        <v>5040</v>
      </c>
      <c r="G127" s="245"/>
      <c r="H127" s="248">
        <v>2.0960000000000001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248</v>
      </c>
      <c r="AU127" s="254" t="s">
        <v>78</v>
      </c>
      <c r="AV127" s="14" t="s">
        <v>78</v>
      </c>
      <c r="AW127" s="14" t="s">
        <v>32</v>
      </c>
      <c r="AX127" s="14" t="s">
        <v>69</v>
      </c>
      <c r="AY127" s="254" t="s">
        <v>238</v>
      </c>
    </row>
    <row r="128" s="14" customFormat="1">
      <c r="A128" s="14"/>
      <c r="B128" s="244"/>
      <c r="C128" s="245"/>
      <c r="D128" s="227" t="s">
        <v>248</v>
      </c>
      <c r="E128" s="246" t="s">
        <v>19</v>
      </c>
      <c r="F128" s="247" t="s">
        <v>5041</v>
      </c>
      <c r="G128" s="245"/>
      <c r="H128" s="248">
        <v>2.448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248</v>
      </c>
      <c r="AU128" s="254" t="s">
        <v>78</v>
      </c>
      <c r="AV128" s="14" t="s">
        <v>78</v>
      </c>
      <c r="AW128" s="14" t="s">
        <v>32</v>
      </c>
      <c r="AX128" s="14" t="s">
        <v>69</v>
      </c>
      <c r="AY128" s="254" t="s">
        <v>238</v>
      </c>
    </row>
    <row r="129" s="14" customFormat="1">
      <c r="A129" s="14"/>
      <c r="B129" s="244"/>
      <c r="C129" s="245"/>
      <c r="D129" s="227" t="s">
        <v>248</v>
      </c>
      <c r="E129" s="246" t="s">
        <v>19</v>
      </c>
      <c r="F129" s="247" t="s">
        <v>5042</v>
      </c>
      <c r="G129" s="245"/>
      <c r="H129" s="248">
        <v>2.6080000000000001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248</v>
      </c>
      <c r="AU129" s="254" t="s">
        <v>78</v>
      </c>
      <c r="AV129" s="14" t="s">
        <v>78</v>
      </c>
      <c r="AW129" s="14" t="s">
        <v>32</v>
      </c>
      <c r="AX129" s="14" t="s">
        <v>69</v>
      </c>
      <c r="AY129" s="254" t="s">
        <v>238</v>
      </c>
    </row>
    <row r="130" s="15" customFormat="1">
      <c r="A130" s="15"/>
      <c r="B130" s="255"/>
      <c r="C130" s="256"/>
      <c r="D130" s="227" t="s">
        <v>248</v>
      </c>
      <c r="E130" s="257" t="s">
        <v>19</v>
      </c>
      <c r="F130" s="258" t="s">
        <v>253</v>
      </c>
      <c r="G130" s="256"/>
      <c r="H130" s="259">
        <v>229.51300000000001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248</v>
      </c>
      <c r="AU130" s="265" t="s">
        <v>78</v>
      </c>
      <c r="AV130" s="15" t="s">
        <v>244</v>
      </c>
      <c r="AW130" s="15" t="s">
        <v>32</v>
      </c>
      <c r="AX130" s="15" t="s">
        <v>76</v>
      </c>
      <c r="AY130" s="265" t="s">
        <v>238</v>
      </c>
    </row>
    <row r="131" s="2" customFormat="1" ht="21.75" customHeight="1">
      <c r="A131" s="39"/>
      <c r="B131" s="40"/>
      <c r="C131" s="214" t="s">
        <v>260</v>
      </c>
      <c r="D131" s="214" t="s">
        <v>240</v>
      </c>
      <c r="E131" s="215" t="s">
        <v>5043</v>
      </c>
      <c r="F131" s="216" t="s">
        <v>5044</v>
      </c>
      <c r="G131" s="217" t="s">
        <v>112</v>
      </c>
      <c r="H131" s="218">
        <v>229.51300000000001</v>
      </c>
      <c r="I131" s="219"/>
      <c r="J131" s="220">
        <f>ROUND(I131*H131,2)</f>
        <v>0</v>
      </c>
      <c r="K131" s="216" t="s">
        <v>243</v>
      </c>
      <c r="L131" s="45"/>
      <c r="M131" s="221" t="s">
        <v>19</v>
      </c>
      <c r="N131" s="222" t="s">
        <v>40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244</v>
      </c>
      <c r="AT131" s="225" t="s">
        <v>240</v>
      </c>
      <c r="AU131" s="225" t="s">
        <v>78</v>
      </c>
      <c r="AY131" s="18" t="s">
        <v>238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76</v>
      </c>
      <c r="BK131" s="226">
        <f>ROUND(I131*H131,2)</f>
        <v>0</v>
      </c>
      <c r="BL131" s="18" t="s">
        <v>244</v>
      </c>
      <c r="BM131" s="225" t="s">
        <v>184</v>
      </c>
    </row>
    <row r="132" s="2" customFormat="1">
      <c r="A132" s="39"/>
      <c r="B132" s="40"/>
      <c r="C132" s="41"/>
      <c r="D132" s="227" t="s">
        <v>245</v>
      </c>
      <c r="E132" s="41"/>
      <c r="F132" s="228" t="s">
        <v>5044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245</v>
      </c>
      <c r="AU132" s="18" t="s">
        <v>78</v>
      </c>
    </row>
    <row r="133" s="2" customFormat="1">
      <c r="A133" s="39"/>
      <c r="B133" s="40"/>
      <c r="C133" s="41"/>
      <c r="D133" s="232" t="s">
        <v>246</v>
      </c>
      <c r="E133" s="41"/>
      <c r="F133" s="233" t="s">
        <v>5045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246</v>
      </c>
      <c r="AU133" s="18" t="s">
        <v>78</v>
      </c>
    </row>
    <row r="134" s="13" customFormat="1">
      <c r="A134" s="13"/>
      <c r="B134" s="234"/>
      <c r="C134" s="235"/>
      <c r="D134" s="227" t="s">
        <v>248</v>
      </c>
      <c r="E134" s="236" t="s">
        <v>19</v>
      </c>
      <c r="F134" s="237" t="s">
        <v>5046</v>
      </c>
      <c r="G134" s="235"/>
      <c r="H134" s="236" t="s">
        <v>19</v>
      </c>
      <c r="I134" s="238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248</v>
      </c>
      <c r="AU134" s="243" t="s">
        <v>78</v>
      </c>
      <c r="AV134" s="13" t="s">
        <v>76</v>
      </c>
      <c r="AW134" s="13" t="s">
        <v>32</v>
      </c>
      <c r="AX134" s="13" t="s">
        <v>69</v>
      </c>
      <c r="AY134" s="243" t="s">
        <v>238</v>
      </c>
    </row>
    <row r="135" s="14" customFormat="1">
      <c r="A135" s="14"/>
      <c r="B135" s="244"/>
      <c r="C135" s="245"/>
      <c r="D135" s="227" t="s">
        <v>248</v>
      </c>
      <c r="E135" s="246" t="s">
        <v>19</v>
      </c>
      <c r="F135" s="247" t="s">
        <v>5047</v>
      </c>
      <c r="G135" s="245"/>
      <c r="H135" s="248">
        <v>229.51300000000001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248</v>
      </c>
      <c r="AU135" s="254" t="s">
        <v>78</v>
      </c>
      <c r="AV135" s="14" t="s">
        <v>78</v>
      </c>
      <c r="AW135" s="14" t="s">
        <v>32</v>
      </c>
      <c r="AX135" s="14" t="s">
        <v>69</v>
      </c>
      <c r="AY135" s="254" t="s">
        <v>238</v>
      </c>
    </row>
    <row r="136" s="15" customFormat="1">
      <c r="A136" s="15"/>
      <c r="B136" s="255"/>
      <c r="C136" s="256"/>
      <c r="D136" s="227" t="s">
        <v>248</v>
      </c>
      <c r="E136" s="257" t="s">
        <v>19</v>
      </c>
      <c r="F136" s="258" t="s">
        <v>253</v>
      </c>
      <c r="G136" s="256"/>
      <c r="H136" s="259">
        <v>229.51300000000001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248</v>
      </c>
      <c r="AU136" s="265" t="s">
        <v>78</v>
      </c>
      <c r="AV136" s="15" t="s">
        <v>244</v>
      </c>
      <c r="AW136" s="15" t="s">
        <v>32</v>
      </c>
      <c r="AX136" s="15" t="s">
        <v>76</v>
      </c>
      <c r="AY136" s="265" t="s">
        <v>238</v>
      </c>
    </row>
    <row r="137" s="2" customFormat="1" ht="37.8" customHeight="1">
      <c r="A137" s="39"/>
      <c r="B137" s="40"/>
      <c r="C137" s="214" t="s">
        <v>286</v>
      </c>
      <c r="D137" s="214" t="s">
        <v>240</v>
      </c>
      <c r="E137" s="215" t="s">
        <v>5048</v>
      </c>
      <c r="F137" s="216" t="s">
        <v>5049</v>
      </c>
      <c r="G137" s="217" t="s">
        <v>308</v>
      </c>
      <c r="H137" s="218">
        <v>133.41800000000001</v>
      </c>
      <c r="I137" s="219"/>
      <c r="J137" s="220">
        <f>ROUND(I137*H137,2)</f>
        <v>0</v>
      </c>
      <c r="K137" s="216" t="s">
        <v>243</v>
      </c>
      <c r="L137" s="45"/>
      <c r="M137" s="221" t="s">
        <v>19</v>
      </c>
      <c r="N137" s="222" t="s">
        <v>40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244</v>
      </c>
      <c r="AT137" s="225" t="s">
        <v>240</v>
      </c>
      <c r="AU137" s="225" t="s">
        <v>78</v>
      </c>
      <c r="AY137" s="18" t="s">
        <v>238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76</v>
      </c>
      <c r="BK137" s="226">
        <f>ROUND(I137*H137,2)</f>
        <v>0</v>
      </c>
      <c r="BL137" s="18" t="s">
        <v>244</v>
      </c>
      <c r="BM137" s="225" t="s">
        <v>289</v>
      </c>
    </row>
    <row r="138" s="2" customFormat="1">
      <c r="A138" s="39"/>
      <c r="B138" s="40"/>
      <c r="C138" s="41"/>
      <c r="D138" s="227" t="s">
        <v>245</v>
      </c>
      <c r="E138" s="41"/>
      <c r="F138" s="228" t="s">
        <v>5049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245</v>
      </c>
      <c r="AU138" s="18" t="s">
        <v>78</v>
      </c>
    </row>
    <row r="139" s="2" customFormat="1">
      <c r="A139" s="39"/>
      <c r="B139" s="40"/>
      <c r="C139" s="41"/>
      <c r="D139" s="232" t="s">
        <v>246</v>
      </c>
      <c r="E139" s="41"/>
      <c r="F139" s="233" t="s">
        <v>5050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246</v>
      </c>
      <c r="AU139" s="18" t="s">
        <v>78</v>
      </c>
    </row>
    <row r="140" s="14" customFormat="1">
      <c r="A140" s="14"/>
      <c r="B140" s="244"/>
      <c r="C140" s="245"/>
      <c r="D140" s="227" t="s">
        <v>248</v>
      </c>
      <c r="E140" s="246" t="s">
        <v>19</v>
      </c>
      <c r="F140" s="247" t="s">
        <v>5051</v>
      </c>
      <c r="G140" s="245"/>
      <c r="H140" s="248">
        <v>133.41800000000001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248</v>
      </c>
      <c r="AU140" s="254" t="s">
        <v>78</v>
      </c>
      <c r="AV140" s="14" t="s">
        <v>78</v>
      </c>
      <c r="AW140" s="14" t="s">
        <v>32</v>
      </c>
      <c r="AX140" s="14" t="s">
        <v>69</v>
      </c>
      <c r="AY140" s="254" t="s">
        <v>238</v>
      </c>
    </row>
    <row r="141" s="15" customFormat="1">
      <c r="A141" s="15"/>
      <c r="B141" s="255"/>
      <c r="C141" s="256"/>
      <c r="D141" s="227" t="s">
        <v>248</v>
      </c>
      <c r="E141" s="257" t="s">
        <v>19</v>
      </c>
      <c r="F141" s="258" t="s">
        <v>253</v>
      </c>
      <c r="G141" s="256"/>
      <c r="H141" s="259">
        <v>133.41800000000001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248</v>
      </c>
      <c r="AU141" s="265" t="s">
        <v>78</v>
      </c>
      <c r="AV141" s="15" t="s">
        <v>244</v>
      </c>
      <c r="AW141" s="15" t="s">
        <v>32</v>
      </c>
      <c r="AX141" s="15" t="s">
        <v>76</v>
      </c>
      <c r="AY141" s="265" t="s">
        <v>238</v>
      </c>
    </row>
    <row r="142" s="2" customFormat="1" ht="37.8" customHeight="1">
      <c r="A142" s="39"/>
      <c r="B142" s="40"/>
      <c r="C142" s="214" t="s">
        <v>267</v>
      </c>
      <c r="D142" s="214" t="s">
        <v>240</v>
      </c>
      <c r="E142" s="215" t="s">
        <v>369</v>
      </c>
      <c r="F142" s="216" t="s">
        <v>370</v>
      </c>
      <c r="G142" s="217" t="s">
        <v>308</v>
      </c>
      <c r="H142" s="218">
        <v>22.952000000000002</v>
      </c>
      <c r="I142" s="219"/>
      <c r="J142" s="220">
        <f>ROUND(I142*H142,2)</f>
        <v>0</v>
      </c>
      <c r="K142" s="216" t="s">
        <v>243</v>
      </c>
      <c r="L142" s="45"/>
      <c r="M142" s="221" t="s">
        <v>19</v>
      </c>
      <c r="N142" s="222" t="s">
        <v>40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244</v>
      </c>
      <c r="AT142" s="225" t="s">
        <v>240</v>
      </c>
      <c r="AU142" s="225" t="s">
        <v>78</v>
      </c>
      <c r="AY142" s="18" t="s">
        <v>238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76</v>
      </c>
      <c r="BK142" s="226">
        <f>ROUND(I142*H142,2)</f>
        <v>0</v>
      </c>
      <c r="BL142" s="18" t="s">
        <v>244</v>
      </c>
      <c r="BM142" s="225" t="s">
        <v>295</v>
      </c>
    </row>
    <row r="143" s="2" customFormat="1">
      <c r="A143" s="39"/>
      <c r="B143" s="40"/>
      <c r="C143" s="41"/>
      <c r="D143" s="227" t="s">
        <v>245</v>
      </c>
      <c r="E143" s="41"/>
      <c r="F143" s="228" t="s">
        <v>370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245</v>
      </c>
      <c r="AU143" s="18" t="s">
        <v>78</v>
      </c>
    </row>
    <row r="144" s="2" customFormat="1">
      <c r="A144" s="39"/>
      <c r="B144" s="40"/>
      <c r="C144" s="41"/>
      <c r="D144" s="232" t="s">
        <v>246</v>
      </c>
      <c r="E144" s="41"/>
      <c r="F144" s="233" t="s">
        <v>372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246</v>
      </c>
      <c r="AU144" s="18" t="s">
        <v>78</v>
      </c>
    </row>
    <row r="145" s="14" customFormat="1">
      <c r="A145" s="14"/>
      <c r="B145" s="244"/>
      <c r="C145" s="245"/>
      <c r="D145" s="227" t="s">
        <v>248</v>
      </c>
      <c r="E145" s="246" t="s">
        <v>19</v>
      </c>
      <c r="F145" s="247" t="s">
        <v>5052</v>
      </c>
      <c r="G145" s="245"/>
      <c r="H145" s="248">
        <v>22.952000000000002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248</v>
      </c>
      <c r="AU145" s="254" t="s">
        <v>78</v>
      </c>
      <c r="AV145" s="14" t="s">
        <v>78</v>
      </c>
      <c r="AW145" s="14" t="s">
        <v>32</v>
      </c>
      <c r="AX145" s="14" t="s">
        <v>69</v>
      </c>
      <c r="AY145" s="254" t="s">
        <v>238</v>
      </c>
    </row>
    <row r="146" s="15" customFormat="1">
      <c r="A146" s="15"/>
      <c r="B146" s="255"/>
      <c r="C146" s="256"/>
      <c r="D146" s="227" t="s">
        <v>248</v>
      </c>
      <c r="E146" s="257" t="s">
        <v>19</v>
      </c>
      <c r="F146" s="258" t="s">
        <v>253</v>
      </c>
      <c r="G146" s="256"/>
      <c r="H146" s="259">
        <v>22.952000000000002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248</v>
      </c>
      <c r="AU146" s="265" t="s">
        <v>78</v>
      </c>
      <c r="AV146" s="15" t="s">
        <v>244</v>
      </c>
      <c r="AW146" s="15" t="s">
        <v>32</v>
      </c>
      <c r="AX146" s="15" t="s">
        <v>76</v>
      </c>
      <c r="AY146" s="265" t="s">
        <v>238</v>
      </c>
    </row>
    <row r="147" s="2" customFormat="1" ht="24.15" customHeight="1">
      <c r="A147" s="39"/>
      <c r="B147" s="40"/>
      <c r="C147" s="214" t="s">
        <v>299</v>
      </c>
      <c r="D147" s="214" t="s">
        <v>240</v>
      </c>
      <c r="E147" s="215" t="s">
        <v>5053</v>
      </c>
      <c r="F147" s="216" t="s">
        <v>5054</v>
      </c>
      <c r="G147" s="217" t="s">
        <v>308</v>
      </c>
      <c r="H147" s="218">
        <v>66.709000000000003</v>
      </c>
      <c r="I147" s="219"/>
      <c r="J147" s="220">
        <f>ROUND(I147*H147,2)</f>
        <v>0</v>
      </c>
      <c r="K147" s="216" t="s">
        <v>243</v>
      </c>
      <c r="L147" s="45"/>
      <c r="M147" s="221" t="s">
        <v>19</v>
      </c>
      <c r="N147" s="222" t="s">
        <v>40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244</v>
      </c>
      <c r="AT147" s="225" t="s">
        <v>240</v>
      </c>
      <c r="AU147" s="225" t="s">
        <v>78</v>
      </c>
      <c r="AY147" s="18" t="s">
        <v>238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76</v>
      </c>
      <c r="BK147" s="226">
        <f>ROUND(I147*H147,2)</f>
        <v>0</v>
      </c>
      <c r="BL147" s="18" t="s">
        <v>244</v>
      </c>
      <c r="BM147" s="225" t="s">
        <v>302</v>
      </c>
    </row>
    <row r="148" s="2" customFormat="1">
      <c r="A148" s="39"/>
      <c r="B148" s="40"/>
      <c r="C148" s="41"/>
      <c r="D148" s="227" t="s">
        <v>245</v>
      </c>
      <c r="E148" s="41"/>
      <c r="F148" s="228" t="s">
        <v>5054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245</v>
      </c>
      <c r="AU148" s="18" t="s">
        <v>78</v>
      </c>
    </row>
    <row r="149" s="2" customFormat="1">
      <c r="A149" s="39"/>
      <c r="B149" s="40"/>
      <c r="C149" s="41"/>
      <c r="D149" s="232" t="s">
        <v>246</v>
      </c>
      <c r="E149" s="41"/>
      <c r="F149" s="233" t="s">
        <v>5055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246</v>
      </c>
      <c r="AU149" s="18" t="s">
        <v>78</v>
      </c>
    </row>
    <row r="150" s="14" customFormat="1">
      <c r="A150" s="14"/>
      <c r="B150" s="244"/>
      <c r="C150" s="245"/>
      <c r="D150" s="227" t="s">
        <v>248</v>
      </c>
      <c r="E150" s="246" t="s">
        <v>19</v>
      </c>
      <c r="F150" s="247" t="s">
        <v>5056</v>
      </c>
      <c r="G150" s="245"/>
      <c r="H150" s="248">
        <v>66.709000000000003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248</v>
      </c>
      <c r="AU150" s="254" t="s">
        <v>78</v>
      </c>
      <c r="AV150" s="14" t="s">
        <v>78</v>
      </c>
      <c r="AW150" s="14" t="s">
        <v>32</v>
      </c>
      <c r="AX150" s="14" t="s">
        <v>69</v>
      </c>
      <c r="AY150" s="254" t="s">
        <v>238</v>
      </c>
    </row>
    <row r="151" s="15" customFormat="1">
      <c r="A151" s="15"/>
      <c r="B151" s="255"/>
      <c r="C151" s="256"/>
      <c r="D151" s="227" t="s">
        <v>248</v>
      </c>
      <c r="E151" s="257" t="s">
        <v>19</v>
      </c>
      <c r="F151" s="258" t="s">
        <v>253</v>
      </c>
      <c r="G151" s="256"/>
      <c r="H151" s="259">
        <v>66.709000000000003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248</v>
      </c>
      <c r="AU151" s="265" t="s">
        <v>78</v>
      </c>
      <c r="AV151" s="15" t="s">
        <v>244</v>
      </c>
      <c r="AW151" s="15" t="s">
        <v>32</v>
      </c>
      <c r="AX151" s="15" t="s">
        <v>76</v>
      </c>
      <c r="AY151" s="265" t="s">
        <v>238</v>
      </c>
    </row>
    <row r="152" s="2" customFormat="1" ht="33" customHeight="1">
      <c r="A152" s="39"/>
      <c r="B152" s="40"/>
      <c r="C152" s="214" t="s">
        <v>276</v>
      </c>
      <c r="D152" s="214" t="s">
        <v>240</v>
      </c>
      <c r="E152" s="215" t="s">
        <v>382</v>
      </c>
      <c r="F152" s="216" t="s">
        <v>383</v>
      </c>
      <c r="G152" s="217" t="s">
        <v>384</v>
      </c>
      <c r="H152" s="218">
        <v>40.165999999999997</v>
      </c>
      <c r="I152" s="219"/>
      <c r="J152" s="220">
        <f>ROUND(I152*H152,2)</f>
        <v>0</v>
      </c>
      <c r="K152" s="216" t="s">
        <v>243</v>
      </c>
      <c r="L152" s="45"/>
      <c r="M152" s="221" t="s">
        <v>19</v>
      </c>
      <c r="N152" s="222" t="s">
        <v>40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244</v>
      </c>
      <c r="AT152" s="225" t="s">
        <v>240</v>
      </c>
      <c r="AU152" s="225" t="s">
        <v>78</v>
      </c>
      <c r="AY152" s="18" t="s">
        <v>238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76</v>
      </c>
      <c r="BK152" s="226">
        <f>ROUND(I152*H152,2)</f>
        <v>0</v>
      </c>
      <c r="BL152" s="18" t="s">
        <v>244</v>
      </c>
      <c r="BM152" s="225" t="s">
        <v>309</v>
      </c>
    </row>
    <row r="153" s="2" customFormat="1">
      <c r="A153" s="39"/>
      <c r="B153" s="40"/>
      <c r="C153" s="41"/>
      <c r="D153" s="227" t="s">
        <v>245</v>
      </c>
      <c r="E153" s="41"/>
      <c r="F153" s="228" t="s">
        <v>383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245</v>
      </c>
      <c r="AU153" s="18" t="s">
        <v>78</v>
      </c>
    </row>
    <row r="154" s="2" customFormat="1">
      <c r="A154" s="39"/>
      <c r="B154" s="40"/>
      <c r="C154" s="41"/>
      <c r="D154" s="232" t="s">
        <v>246</v>
      </c>
      <c r="E154" s="41"/>
      <c r="F154" s="233" t="s">
        <v>386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246</v>
      </c>
      <c r="AU154" s="18" t="s">
        <v>78</v>
      </c>
    </row>
    <row r="155" s="14" customFormat="1">
      <c r="A155" s="14"/>
      <c r="B155" s="244"/>
      <c r="C155" s="245"/>
      <c r="D155" s="227" t="s">
        <v>248</v>
      </c>
      <c r="E155" s="246" t="s">
        <v>19</v>
      </c>
      <c r="F155" s="247" t="s">
        <v>5057</v>
      </c>
      <c r="G155" s="245"/>
      <c r="H155" s="248">
        <v>40.165999999999997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248</v>
      </c>
      <c r="AU155" s="254" t="s">
        <v>78</v>
      </c>
      <c r="AV155" s="14" t="s">
        <v>78</v>
      </c>
      <c r="AW155" s="14" t="s">
        <v>32</v>
      </c>
      <c r="AX155" s="14" t="s">
        <v>69</v>
      </c>
      <c r="AY155" s="254" t="s">
        <v>238</v>
      </c>
    </row>
    <row r="156" s="15" customFormat="1">
      <c r="A156" s="15"/>
      <c r="B156" s="255"/>
      <c r="C156" s="256"/>
      <c r="D156" s="227" t="s">
        <v>248</v>
      </c>
      <c r="E156" s="257" t="s">
        <v>19</v>
      </c>
      <c r="F156" s="258" t="s">
        <v>253</v>
      </c>
      <c r="G156" s="256"/>
      <c r="H156" s="259">
        <v>40.165999999999997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248</v>
      </c>
      <c r="AU156" s="265" t="s">
        <v>78</v>
      </c>
      <c r="AV156" s="15" t="s">
        <v>244</v>
      </c>
      <c r="AW156" s="15" t="s">
        <v>32</v>
      </c>
      <c r="AX156" s="15" t="s">
        <v>76</v>
      </c>
      <c r="AY156" s="265" t="s">
        <v>238</v>
      </c>
    </row>
    <row r="157" s="2" customFormat="1" ht="16.5" customHeight="1">
      <c r="A157" s="39"/>
      <c r="B157" s="40"/>
      <c r="C157" s="214" t="s">
        <v>316</v>
      </c>
      <c r="D157" s="214" t="s">
        <v>240</v>
      </c>
      <c r="E157" s="215" t="s">
        <v>389</v>
      </c>
      <c r="F157" s="216" t="s">
        <v>390</v>
      </c>
      <c r="G157" s="217" t="s">
        <v>308</v>
      </c>
      <c r="H157" s="218">
        <v>89.661000000000001</v>
      </c>
      <c r="I157" s="219"/>
      <c r="J157" s="220">
        <f>ROUND(I157*H157,2)</f>
        <v>0</v>
      </c>
      <c r="K157" s="216" t="s">
        <v>243</v>
      </c>
      <c r="L157" s="45"/>
      <c r="M157" s="221" t="s">
        <v>19</v>
      </c>
      <c r="N157" s="222" t="s">
        <v>40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244</v>
      </c>
      <c r="AT157" s="225" t="s">
        <v>240</v>
      </c>
      <c r="AU157" s="225" t="s">
        <v>78</v>
      </c>
      <c r="AY157" s="18" t="s">
        <v>238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76</v>
      </c>
      <c r="BK157" s="226">
        <f>ROUND(I157*H157,2)</f>
        <v>0</v>
      </c>
      <c r="BL157" s="18" t="s">
        <v>244</v>
      </c>
      <c r="BM157" s="225" t="s">
        <v>330</v>
      </c>
    </row>
    <row r="158" s="2" customFormat="1">
      <c r="A158" s="39"/>
      <c r="B158" s="40"/>
      <c r="C158" s="41"/>
      <c r="D158" s="227" t="s">
        <v>245</v>
      </c>
      <c r="E158" s="41"/>
      <c r="F158" s="228" t="s">
        <v>390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245</v>
      </c>
      <c r="AU158" s="18" t="s">
        <v>78</v>
      </c>
    </row>
    <row r="159" s="2" customFormat="1">
      <c r="A159" s="39"/>
      <c r="B159" s="40"/>
      <c r="C159" s="41"/>
      <c r="D159" s="232" t="s">
        <v>246</v>
      </c>
      <c r="E159" s="41"/>
      <c r="F159" s="233" t="s">
        <v>392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246</v>
      </c>
      <c r="AU159" s="18" t="s">
        <v>78</v>
      </c>
    </row>
    <row r="160" s="14" customFormat="1">
      <c r="A160" s="14"/>
      <c r="B160" s="244"/>
      <c r="C160" s="245"/>
      <c r="D160" s="227" t="s">
        <v>248</v>
      </c>
      <c r="E160" s="246" t="s">
        <v>19</v>
      </c>
      <c r="F160" s="247" t="s">
        <v>5056</v>
      </c>
      <c r="G160" s="245"/>
      <c r="H160" s="248">
        <v>66.709000000000003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248</v>
      </c>
      <c r="AU160" s="254" t="s">
        <v>78</v>
      </c>
      <c r="AV160" s="14" t="s">
        <v>78</v>
      </c>
      <c r="AW160" s="14" t="s">
        <v>32</v>
      </c>
      <c r="AX160" s="14" t="s">
        <v>69</v>
      </c>
      <c r="AY160" s="254" t="s">
        <v>238</v>
      </c>
    </row>
    <row r="161" s="14" customFormat="1">
      <c r="A161" s="14"/>
      <c r="B161" s="244"/>
      <c r="C161" s="245"/>
      <c r="D161" s="227" t="s">
        <v>248</v>
      </c>
      <c r="E161" s="246" t="s">
        <v>19</v>
      </c>
      <c r="F161" s="247" t="s">
        <v>5052</v>
      </c>
      <c r="G161" s="245"/>
      <c r="H161" s="248">
        <v>22.952000000000002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248</v>
      </c>
      <c r="AU161" s="254" t="s">
        <v>78</v>
      </c>
      <c r="AV161" s="14" t="s">
        <v>78</v>
      </c>
      <c r="AW161" s="14" t="s">
        <v>32</v>
      </c>
      <c r="AX161" s="14" t="s">
        <v>69</v>
      </c>
      <c r="AY161" s="254" t="s">
        <v>238</v>
      </c>
    </row>
    <row r="162" s="15" customFormat="1">
      <c r="A162" s="15"/>
      <c r="B162" s="255"/>
      <c r="C162" s="256"/>
      <c r="D162" s="227" t="s">
        <v>248</v>
      </c>
      <c r="E162" s="257" t="s">
        <v>19</v>
      </c>
      <c r="F162" s="258" t="s">
        <v>253</v>
      </c>
      <c r="G162" s="256"/>
      <c r="H162" s="259">
        <v>89.661000000000001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248</v>
      </c>
      <c r="AU162" s="265" t="s">
        <v>78</v>
      </c>
      <c r="AV162" s="15" t="s">
        <v>244</v>
      </c>
      <c r="AW162" s="15" t="s">
        <v>32</v>
      </c>
      <c r="AX162" s="15" t="s">
        <v>76</v>
      </c>
      <c r="AY162" s="265" t="s">
        <v>238</v>
      </c>
    </row>
    <row r="163" s="2" customFormat="1" ht="24.15" customHeight="1">
      <c r="A163" s="39"/>
      <c r="B163" s="40"/>
      <c r="C163" s="214" t="s">
        <v>184</v>
      </c>
      <c r="D163" s="214" t="s">
        <v>240</v>
      </c>
      <c r="E163" s="215" t="s">
        <v>4419</v>
      </c>
      <c r="F163" s="216" t="s">
        <v>4420</v>
      </c>
      <c r="G163" s="217" t="s">
        <v>308</v>
      </c>
      <c r="H163" s="218">
        <v>66.709000000000003</v>
      </c>
      <c r="I163" s="219"/>
      <c r="J163" s="220">
        <f>ROUND(I163*H163,2)</f>
        <v>0</v>
      </c>
      <c r="K163" s="216" t="s">
        <v>243</v>
      </c>
      <c r="L163" s="45"/>
      <c r="M163" s="221" t="s">
        <v>19</v>
      </c>
      <c r="N163" s="222" t="s">
        <v>40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244</v>
      </c>
      <c r="AT163" s="225" t="s">
        <v>240</v>
      </c>
      <c r="AU163" s="225" t="s">
        <v>78</v>
      </c>
      <c r="AY163" s="18" t="s">
        <v>238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76</v>
      </c>
      <c r="BK163" s="226">
        <f>ROUND(I163*H163,2)</f>
        <v>0</v>
      </c>
      <c r="BL163" s="18" t="s">
        <v>244</v>
      </c>
      <c r="BM163" s="225" t="s">
        <v>339</v>
      </c>
    </row>
    <row r="164" s="2" customFormat="1">
      <c r="A164" s="39"/>
      <c r="B164" s="40"/>
      <c r="C164" s="41"/>
      <c r="D164" s="227" t="s">
        <v>245</v>
      </c>
      <c r="E164" s="41"/>
      <c r="F164" s="228" t="s">
        <v>4420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245</v>
      </c>
      <c r="AU164" s="18" t="s">
        <v>78</v>
      </c>
    </row>
    <row r="165" s="2" customFormat="1">
      <c r="A165" s="39"/>
      <c r="B165" s="40"/>
      <c r="C165" s="41"/>
      <c r="D165" s="232" t="s">
        <v>246</v>
      </c>
      <c r="E165" s="41"/>
      <c r="F165" s="233" t="s">
        <v>4421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246</v>
      </c>
      <c r="AU165" s="18" t="s">
        <v>78</v>
      </c>
    </row>
    <row r="166" s="2" customFormat="1" ht="24.15" customHeight="1">
      <c r="A166" s="39"/>
      <c r="B166" s="40"/>
      <c r="C166" s="214" t="s">
        <v>336</v>
      </c>
      <c r="D166" s="214" t="s">
        <v>240</v>
      </c>
      <c r="E166" s="215" t="s">
        <v>5058</v>
      </c>
      <c r="F166" s="216" t="s">
        <v>5059</v>
      </c>
      <c r="G166" s="217" t="s">
        <v>308</v>
      </c>
      <c r="H166" s="218">
        <v>17.936</v>
      </c>
      <c r="I166" s="219"/>
      <c r="J166" s="220">
        <f>ROUND(I166*H166,2)</f>
        <v>0</v>
      </c>
      <c r="K166" s="216" t="s">
        <v>243</v>
      </c>
      <c r="L166" s="45"/>
      <c r="M166" s="221" t="s">
        <v>19</v>
      </c>
      <c r="N166" s="222" t="s">
        <v>40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244</v>
      </c>
      <c r="AT166" s="225" t="s">
        <v>240</v>
      </c>
      <c r="AU166" s="225" t="s">
        <v>78</v>
      </c>
      <c r="AY166" s="18" t="s">
        <v>238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76</v>
      </c>
      <c r="BK166" s="226">
        <f>ROUND(I166*H166,2)</f>
        <v>0</v>
      </c>
      <c r="BL166" s="18" t="s">
        <v>244</v>
      </c>
      <c r="BM166" s="225" t="s">
        <v>351</v>
      </c>
    </row>
    <row r="167" s="2" customFormat="1">
      <c r="A167" s="39"/>
      <c r="B167" s="40"/>
      <c r="C167" s="41"/>
      <c r="D167" s="227" t="s">
        <v>245</v>
      </c>
      <c r="E167" s="41"/>
      <c r="F167" s="228" t="s">
        <v>5059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245</v>
      </c>
      <c r="AU167" s="18" t="s">
        <v>78</v>
      </c>
    </row>
    <row r="168" s="2" customFormat="1">
      <c r="A168" s="39"/>
      <c r="B168" s="40"/>
      <c r="C168" s="41"/>
      <c r="D168" s="232" t="s">
        <v>246</v>
      </c>
      <c r="E168" s="41"/>
      <c r="F168" s="233" t="s">
        <v>5060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246</v>
      </c>
      <c r="AU168" s="18" t="s">
        <v>78</v>
      </c>
    </row>
    <row r="169" s="13" customFormat="1">
      <c r="A169" s="13"/>
      <c r="B169" s="234"/>
      <c r="C169" s="235"/>
      <c r="D169" s="227" t="s">
        <v>248</v>
      </c>
      <c r="E169" s="236" t="s">
        <v>19</v>
      </c>
      <c r="F169" s="237" t="s">
        <v>5015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248</v>
      </c>
      <c r="AU169" s="243" t="s">
        <v>78</v>
      </c>
      <c r="AV169" s="13" t="s">
        <v>76</v>
      </c>
      <c r="AW169" s="13" t="s">
        <v>32</v>
      </c>
      <c r="AX169" s="13" t="s">
        <v>69</v>
      </c>
      <c r="AY169" s="243" t="s">
        <v>238</v>
      </c>
    </row>
    <row r="170" s="13" customFormat="1">
      <c r="A170" s="13"/>
      <c r="B170" s="234"/>
      <c r="C170" s="235"/>
      <c r="D170" s="227" t="s">
        <v>248</v>
      </c>
      <c r="E170" s="236" t="s">
        <v>19</v>
      </c>
      <c r="F170" s="237" t="s">
        <v>5061</v>
      </c>
      <c r="G170" s="235"/>
      <c r="H170" s="236" t="s">
        <v>19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248</v>
      </c>
      <c r="AU170" s="243" t="s">
        <v>78</v>
      </c>
      <c r="AV170" s="13" t="s">
        <v>76</v>
      </c>
      <c r="AW170" s="13" t="s">
        <v>32</v>
      </c>
      <c r="AX170" s="13" t="s">
        <v>69</v>
      </c>
      <c r="AY170" s="243" t="s">
        <v>238</v>
      </c>
    </row>
    <row r="171" s="14" customFormat="1">
      <c r="A171" s="14"/>
      <c r="B171" s="244"/>
      <c r="C171" s="245"/>
      <c r="D171" s="227" t="s">
        <v>248</v>
      </c>
      <c r="E171" s="246" t="s">
        <v>19</v>
      </c>
      <c r="F171" s="247" t="s">
        <v>5062</v>
      </c>
      <c r="G171" s="245"/>
      <c r="H171" s="248">
        <v>4.0417500000000004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248</v>
      </c>
      <c r="AU171" s="254" t="s">
        <v>78</v>
      </c>
      <c r="AV171" s="14" t="s">
        <v>78</v>
      </c>
      <c r="AW171" s="14" t="s">
        <v>32</v>
      </c>
      <c r="AX171" s="14" t="s">
        <v>69</v>
      </c>
      <c r="AY171" s="254" t="s">
        <v>238</v>
      </c>
    </row>
    <row r="172" s="14" customFormat="1">
      <c r="A172" s="14"/>
      <c r="B172" s="244"/>
      <c r="C172" s="245"/>
      <c r="D172" s="227" t="s">
        <v>248</v>
      </c>
      <c r="E172" s="246" t="s">
        <v>19</v>
      </c>
      <c r="F172" s="247" t="s">
        <v>5063</v>
      </c>
      <c r="G172" s="245"/>
      <c r="H172" s="248">
        <v>4.4625000000000004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248</v>
      </c>
      <c r="AU172" s="254" t="s">
        <v>78</v>
      </c>
      <c r="AV172" s="14" t="s">
        <v>78</v>
      </c>
      <c r="AW172" s="14" t="s">
        <v>32</v>
      </c>
      <c r="AX172" s="14" t="s">
        <v>69</v>
      </c>
      <c r="AY172" s="254" t="s">
        <v>238</v>
      </c>
    </row>
    <row r="173" s="14" customFormat="1">
      <c r="A173" s="14"/>
      <c r="B173" s="244"/>
      <c r="C173" s="245"/>
      <c r="D173" s="227" t="s">
        <v>248</v>
      </c>
      <c r="E173" s="246" t="s">
        <v>19</v>
      </c>
      <c r="F173" s="247" t="s">
        <v>5064</v>
      </c>
      <c r="G173" s="245"/>
      <c r="H173" s="248">
        <v>1.071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248</v>
      </c>
      <c r="AU173" s="254" t="s">
        <v>78</v>
      </c>
      <c r="AV173" s="14" t="s">
        <v>78</v>
      </c>
      <c r="AW173" s="14" t="s">
        <v>32</v>
      </c>
      <c r="AX173" s="14" t="s">
        <v>69</v>
      </c>
      <c r="AY173" s="254" t="s">
        <v>238</v>
      </c>
    </row>
    <row r="174" s="14" customFormat="1">
      <c r="A174" s="14"/>
      <c r="B174" s="244"/>
      <c r="C174" s="245"/>
      <c r="D174" s="227" t="s">
        <v>248</v>
      </c>
      <c r="E174" s="246" t="s">
        <v>19</v>
      </c>
      <c r="F174" s="247" t="s">
        <v>5065</v>
      </c>
      <c r="G174" s="245"/>
      <c r="H174" s="248">
        <v>-0.460807828680877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248</v>
      </c>
      <c r="AU174" s="254" t="s">
        <v>78</v>
      </c>
      <c r="AV174" s="14" t="s">
        <v>78</v>
      </c>
      <c r="AW174" s="14" t="s">
        <v>32</v>
      </c>
      <c r="AX174" s="14" t="s">
        <v>69</v>
      </c>
      <c r="AY174" s="254" t="s">
        <v>238</v>
      </c>
    </row>
    <row r="175" s="16" customFormat="1">
      <c r="A175" s="16"/>
      <c r="B175" s="266"/>
      <c r="C175" s="267"/>
      <c r="D175" s="227" t="s">
        <v>248</v>
      </c>
      <c r="E175" s="268" t="s">
        <v>19</v>
      </c>
      <c r="F175" s="269" t="s">
        <v>5036</v>
      </c>
      <c r="G175" s="267"/>
      <c r="H175" s="270">
        <v>9.1144421713191193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6" t="s">
        <v>248</v>
      </c>
      <c r="AU175" s="276" t="s">
        <v>78</v>
      </c>
      <c r="AV175" s="16" t="s">
        <v>109</v>
      </c>
      <c r="AW175" s="16" t="s">
        <v>32</v>
      </c>
      <c r="AX175" s="16" t="s">
        <v>69</v>
      </c>
      <c r="AY175" s="276" t="s">
        <v>238</v>
      </c>
    </row>
    <row r="176" s="14" customFormat="1">
      <c r="A176" s="14"/>
      <c r="B176" s="244"/>
      <c r="C176" s="245"/>
      <c r="D176" s="227" t="s">
        <v>248</v>
      </c>
      <c r="E176" s="246" t="s">
        <v>19</v>
      </c>
      <c r="F176" s="247" t="s">
        <v>5066</v>
      </c>
      <c r="G176" s="245"/>
      <c r="H176" s="248">
        <v>7.4934000000000003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248</v>
      </c>
      <c r="AU176" s="254" t="s">
        <v>78</v>
      </c>
      <c r="AV176" s="14" t="s">
        <v>78</v>
      </c>
      <c r="AW176" s="14" t="s">
        <v>32</v>
      </c>
      <c r="AX176" s="14" t="s">
        <v>69</v>
      </c>
      <c r="AY176" s="254" t="s">
        <v>238</v>
      </c>
    </row>
    <row r="177" s="14" customFormat="1">
      <c r="A177" s="14"/>
      <c r="B177" s="244"/>
      <c r="C177" s="245"/>
      <c r="D177" s="227" t="s">
        <v>248</v>
      </c>
      <c r="E177" s="246" t="s">
        <v>19</v>
      </c>
      <c r="F177" s="247" t="s">
        <v>5067</v>
      </c>
      <c r="G177" s="245"/>
      <c r="H177" s="248">
        <v>2.2907999999999999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248</v>
      </c>
      <c r="AU177" s="254" t="s">
        <v>78</v>
      </c>
      <c r="AV177" s="14" t="s">
        <v>78</v>
      </c>
      <c r="AW177" s="14" t="s">
        <v>32</v>
      </c>
      <c r="AX177" s="14" t="s">
        <v>69</v>
      </c>
      <c r="AY177" s="254" t="s">
        <v>238</v>
      </c>
    </row>
    <row r="178" s="14" customFormat="1">
      <c r="A178" s="14"/>
      <c r="B178" s="244"/>
      <c r="C178" s="245"/>
      <c r="D178" s="227" t="s">
        <v>248</v>
      </c>
      <c r="E178" s="246" t="s">
        <v>19</v>
      </c>
      <c r="F178" s="247" t="s">
        <v>5068</v>
      </c>
      <c r="G178" s="245"/>
      <c r="H178" s="248">
        <v>-0.71276454124649902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248</v>
      </c>
      <c r="AU178" s="254" t="s">
        <v>78</v>
      </c>
      <c r="AV178" s="14" t="s">
        <v>78</v>
      </c>
      <c r="AW178" s="14" t="s">
        <v>32</v>
      </c>
      <c r="AX178" s="14" t="s">
        <v>69</v>
      </c>
      <c r="AY178" s="254" t="s">
        <v>238</v>
      </c>
    </row>
    <row r="179" s="16" customFormat="1">
      <c r="A179" s="16"/>
      <c r="B179" s="266"/>
      <c r="C179" s="267"/>
      <c r="D179" s="227" t="s">
        <v>248</v>
      </c>
      <c r="E179" s="268" t="s">
        <v>19</v>
      </c>
      <c r="F179" s="269" t="s">
        <v>5039</v>
      </c>
      <c r="G179" s="267"/>
      <c r="H179" s="270">
        <v>9.0714354587535002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6" t="s">
        <v>248</v>
      </c>
      <c r="AU179" s="276" t="s">
        <v>78</v>
      </c>
      <c r="AV179" s="16" t="s">
        <v>109</v>
      </c>
      <c r="AW179" s="16" t="s">
        <v>32</v>
      </c>
      <c r="AX179" s="16" t="s">
        <v>69</v>
      </c>
      <c r="AY179" s="276" t="s">
        <v>238</v>
      </c>
    </row>
    <row r="180" s="14" customFormat="1">
      <c r="A180" s="14"/>
      <c r="B180" s="244"/>
      <c r="C180" s="245"/>
      <c r="D180" s="227" t="s">
        <v>248</v>
      </c>
      <c r="E180" s="246" t="s">
        <v>19</v>
      </c>
      <c r="F180" s="247" t="s">
        <v>5069</v>
      </c>
      <c r="G180" s="245"/>
      <c r="H180" s="248">
        <v>-0.120165918999817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248</v>
      </c>
      <c r="AU180" s="254" t="s">
        <v>78</v>
      </c>
      <c r="AV180" s="14" t="s">
        <v>78</v>
      </c>
      <c r="AW180" s="14" t="s">
        <v>32</v>
      </c>
      <c r="AX180" s="14" t="s">
        <v>69</v>
      </c>
      <c r="AY180" s="254" t="s">
        <v>238</v>
      </c>
    </row>
    <row r="181" s="14" customFormat="1">
      <c r="A181" s="14"/>
      <c r="B181" s="244"/>
      <c r="C181" s="245"/>
      <c r="D181" s="227" t="s">
        <v>248</v>
      </c>
      <c r="E181" s="246" t="s">
        <v>19</v>
      </c>
      <c r="F181" s="247" t="s">
        <v>5070</v>
      </c>
      <c r="G181" s="245"/>
      <c r="H181" s="248">
        <v>-0.13006193585862599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248</v>
      </c>
      <c r="AU181" s="254" t="s">
        <v>78</v>
      </c>
      <c r="AV181" s="14" t="s">
        <v>78</v>
      </c>
      <c r="AW181" s="14" t="s">
        <v>32</v>
      </c>
      <c r="AX181" s="14" t="s">
        <v>69</v>
      </c>
      <c r="AY181" s="254" t="s">
        <v>238</v>
      </c>
    </row>
    <row r="182" s="13" customFormat="1">
      <c r="A182" s="13"/>
      <c r="B182" s="234"/>
      <c r="C182" s="235"/>
      <c r="D182" s="227" t="s">
        <v>248</v>
      </c>
      <c r="E182" s="236" t="s">
        <v>19</v>
      </c>
      <c r="F182" s="237" t="s">
        <v>5071</v>
      </c>
      <c r="G182" s="235"/>
      <c r="H182" s="236" t="s">
        <v>19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248</v>
      </c>
      <c r="AU182" s="243" t="s">
        <v>78</v>
      </c>
      <c r="AV182" s="13" t="s">
        <v>76</v>
      </c>
      <c r="AW182" s="13" t="s">
        <v>32</v>
      </c>
      <c r="AX182" s="13" t="s">
        <v>69</v>
      </c>
      <c r="AY182" s="243" t="s">
        <v>238</v>
      </c>
    </row>
    <row r="183" s="16" customFormat="1">
      <c r="A183" s="16"/>
      <c r="B183" s="266"/>
      <c r="C183" s="267"/>
      <c r="D183" s="227" t="s">
        <v>248</v>
      </c>
      <c r="E183" s="268" t="s">
        <v>19</v>
      </c>
      <c r="F183" s="269" t="s">
        <v>5072</v>
      </c>
      <c r="G183" s="267"/>
      <c r="H183" s="270">
        <v>-0.25022785485844301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6" t="s">
        <v>248</v>
      </c>
      <c r="AU183" s="276" t="s">
        <v>78</v>
      </c>
      <c r="AV183" s="16" t="s">
        <v>109</v>
      </c>
      <c r="AW183" s="16" t="s">
        <v>32</v>
      </c>
      <c r="AX183" s="16" t="s">
        <v>69</v>
      </c>
      <c r="AY183" s="276" t="s">
        <v>238</v>
      </c>
    </row>
    <row r="184" s="15" customFormat="1">
      <c r="A184" s="15"/>
      <c r="B184" s="255"/>
      <c r="C184" s="256"/>
      <c r="D184" s="227" t="s">
        <v>248</v>
      </c>
      <c r="E184" s="257" t="s">
        <v>19</v>
      </c>
      <c r="F184" s="258" t="s">
        <v>253</v>
      </c>
      <c r="G184" s="256"/>
      <c r="H184" s="259">
        <v>17.935649775214198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248</v>
      </c>
      <c r="AU184" s="265" t="s">
        <v>78</v>
      </c>
      <c r="AV184" s="15" t="s">
        <v>244</v>
      </c>
      <c r="AW184" s="15" t="s">
        <v>32</v>
      </c>
      <c r="AX184" s="15" t="s">
        <v>76</v>
      </c>
      <c r="AY184" s="265" t="s">
        <v>238</v>
      </c>
    </row>
    <row r="185" s="2" customFormat="1" ht="16.5" customHeight="1">
      <c r="A185" s="39"/>
      <c r="B185" s="40"/>
      <c r="C185" s="277" t="s">
        <v>289</v>
      </c>
      <c r="D185" s="277" t="s">
        <v>425</v>
      </c>
      <c r="E185" s="278" t="s">
        <v>5073</v>
      </c>
      <c r="F185" s="279" t="s">
        <v>5074</v>
      </c>
      <c r="G185" s="280" t="s">
        <v>384</v>
      </c>
      <c r="H185" s="281">
        <v>35.872</v>
      </c>
      <c r="I185" s="282"/>
      <c r="J185" s="283">
        <f>ROUND(I185*H185,2)</f>
        <v>0</v>
      </c>
      <c r="K185" s="279" t="s">
        <v>243</v>
      </c>
      <c r="L185" s="284"/>
      <c r="M185" s="285" t="s">
        <v>19</v>
      </c>
      <c r="N185" s="286" t="s">
        <v>40</v>
      </c>
      <c r="O185" s="85"/>
      <c r="P185" s="223">
        <f>O185*H185</f>
        <v>0</v>
      </c>
      <c r="Q185" s="223">
        <v>1</v>
      </c>
      <c r="R185" s="223">
        <f>Q185*H185</f>
        <v>35.872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267</v>
      </c>
      <c r="AT185" s="225" t="s">
        <v>425</v>
      </c>
      <c r="AU185" s="225" t="s">
        <v>78</v>
      </c>
      <c r="AY185" s="18" t="s">
        <v>238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76</v>
      </c>
      <c r="BK185" s="226">
        <f>ROUND(I185*H185,2)</f>
        <v>0</v>
      </c>
      <c r="BL185" s="18" t="s">
        <v>244</v>
      </c>
      <c r="BM185" s="225" t="s">
        <v>356</v>
      </c>
    </row>
    <row r="186" s="2" customFormat="1">
      <c r="A186" s="39"/>
      <c r="B186" s="40"/>
      <c r="C186" s="41"/>
      <c r="D186" s="227" t="s">
        <v>245</v>
      </c>
      <c r="E186" s="41"/>
      <c r="F186" s="228" t="s">
        <v>5074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245</v>
      </c>
      <c r="AU186" s="18" t="s">
        <v>78</v>
      </c>
    </row>
    <row r="187" s="14" customFormat="1">
      <c r="A187" s="14"/>
      <c r="B187" s="244"/>
      <c r="C187" s="245"/>
      <c r="D187" s="227" t="s">
        <v>248</v>
      </c>
      <c r="E187" s="246" t="s">
        <v>19</v>
      </c>
      <c r="F187" s="247" t="s">
        <v>5075</v>
      </c>
      <c r="G187" s="245"/>
      <c r="H187" s="248">
        <v>35.872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248</v>
      </c>
      <c r="AU187" s="254" t="s">
        <v>78</v>
      </c>
      <c r="AV187" s="14" t="s">
        <v>78</v>
      </c>
      <c r="AW187" s="14" t="s">
        <v>32</v>
      </c>
      <c r="AX187" s="14" t="s">
        <v>69</v>
      </c>
      <c r="AY187" s="254" t="s">
        <v>238</v>
      </c>
    </row>
    <row r="188" s="15" customFormat="1">
      <c r="A188" s="15"/>
      <c r="B188" s="255"/>
      <c r="C188" s="256"/>
      <c r="D188" s="227" t="s">
        <v>248</v>
      </c>
      <c r="E188" s="257" t="s">
        <v>19</v>
      </c>
      <c r="F188" s="258" t="s">
        <v>253</v>
      </c>
      <c r="G188" s="256"/>
      <c r="H188" s="259">
        <v>35.872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248</v>
      </c>
      <c r="AU188" s="265" t="s">
        <v>78</v>
      </c>
      <c r="AV188" s="15" t="s">
        <v>244</v>
      </c>
      <c r="AW188" s="15" t="s">
        <v>32</v>
      </c>
      <c r="AX188" s="15" t="s">
        <v>76</v>
      </c>
      <c r="AY188" s="265" t="s">
        <v>238</v>
      </c>
    </row>
    <row r="189" s="12" customFormat="1" ht="22.8" customHeight="1">
      <c r="A189" s="12"/>
      <c r="B189" s="198"/>
      <c r="C189" s="199"/>
      <c r="D189" s="200" t="s">
        <v>68</v>
      </c>
      <c r="E189" s="212" t="s">
        <v>109</v>
      </c>
      <c r="F189" s="212" t="s">
        <v>521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SUM(P190:P201)</f>
        <v>0</v>
      </c>
      <c r="Q189" s="206"/>
      <c r="R189" s="207">
        <f>SUM(R190:R201)</f>
        <v>0</v>
      </c>
      <c r="S189" s="206"/>
      <c r="T189" s="208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76</v>
      </c>
      <c r="AT189" s="210" t="s">
        <v>68</v>
      </c>
      <c r="AU189" s="210" t="s">
        <v>76</v>
      </c>
      <c r="AY189" s="209" t="s">
        <v>238</v>
      </c>
      <c r="BK189" s="211">
        <f>SUM(BK190:BK201)</f>
        <v>0</v>
      </c>
    </row>
    <row r="190" s="2" customFormat="1" ht="21.75" customHeight="1">
      <c r="A190" s="39"/>
      <c r="B190" s="40"/>
      <c r="C190" s="214" t="s">
        <v>8</v>
      </c>
      <c r="D190" s="214" t="s">
        <v>240</v>
      </c>
      <c r="E190" s="215" t="s">
        <v>5076</v>
      </c>
      <c r="F190" s="216" t="s">
        <v>5077</v>
      </c>
      <c r="G190" s="217" t="s">
        <v>107</v>
      </c>
      <c r="H190" s="218">
        <v>73</v>
      </c>
      <c r="I190" s="219"/>
      <c r="J190" s="220">
        <f>ROUND(I190*H190,2)</f>
        <v>0</v>
      </c>
      <c r="K190" s="216" t="s">
        <v>243</v>
      </c>
      <c r="L190" s="45"/>
      <c r="M190" s="221" t="s">
        <v>19</v>
      </c>
      <c r="N190" s="222" t="s">
        <v>40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244</v>
      </c>
      <c r="AT190" s="225" t="s">
        <v>240</v>
      </c>
      <c r="AU190" s="225" t="s">
        <v>78</v>
      </c>
      <c r="AY190" s="18" t="s">
        <v>238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76</v>
      </c>
      <c r="BK190" s="226">
        <f>ROUND(I190*H190,2)</f>
        <v>0</v>
      </c>
      <c r="BL190" s="18" t="s">
        <v>244</v>
      </c>
      <c r="BM190" s="225" t="s">
        <v>364</v>
      </c>
    </row>
    <row r="191" s="2" customFormat="1">
      <c r="A191" s="39"/>
      <c r="B191" s="40"/>
      <c r="C191" s="41"/>
      <c r="D191" s="227" t="s">
        <v>245</v>
      </c>
      <c r="E191" s="41"/>
      <c r="F191" s="228" t="s">
        <v>5077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245</v>
      </c>
      <c r="AU191" s="18" t="s">
        <v>78</v>
      </c>
    </row>
    <row r="192" s="2" customFormat="1">
      <c r="A192" s="39"/>
      <c r="B192" s="40"/>
      <c r="C192" s="41"/>
      <c r="D192" s="232" t="s">
        <v>246</v>
      </c>
      <c r="E192" s="41"/>
      <c r="F192" s="233" t="s">
        <v>5078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246</v>
      </c>
      <c r="AU192" s="18" t="s">
        <v>78</v>
      </c>
    </row>
    <row r="193" s="13" customFormat="1">
      <c r="A193" s="13"/>
      <c r="B193" s="234"/>
      <c r="C193" s="235"/>
      <c r="D193" s="227" t="s">
        <v>248</v>
      </c>
      <c r="E193" s="236" t="s">
        <v>19</v>
      </c>
      <c r="F193" s="237" t="s">
        <v>5015</v>
      </c>
      <c r="G193" s="235"/>
      <c r="H193" s="236" t="s">
        <v>19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248</v>
      </c>
      <c r="AU193" s="243" t="s">
        <v>78</v>
      </c>
      <c r="AV193" s="13" t="s">
        <v>76</v>
      </c>
      <c r="AW193" s="13" t="s">
        <v>32</v>
      </c>
      <c r="AX193" s="13" t="s">
        <v>69</v>
      </c>
      <c r="AY193" s="243" t="s">
        <v>238</v>
      </c>
    </row>
    <row r="194" s="14" customFormat="1">
      <c r="A194" s="14"/>
      <c r="B194" s="244"/>
      <c r="C194" s="245"/>
      <c r="D194" s="227" t="s">
        <v>248</v>
      </c>
      <c r="E194" s="246" t="s">
        <v>19</v>
      </c>
      <c r="F194" s="247" t="s">
        <v>5079</v>
      </c>
      <c r="G194" s="245"/>
      <c r="H194" s="248">
        <v>15.85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248</v>
      </c>
      <c r="AU194" s="254" t="s">
        <v>78</v>
      </c>
      <c r="AV194" s="14" t="s">
        <v>78</v>
      </c>
      <c r="AW194" s="14" t="s">
        <v>32</v>
      </c>
      <c r="AX194" s="14" t="s">
        <v>69</v>
      </c>
      <c r="AY194" s="254" t="s">
        <v>238</v>
      </c>
    </row>
    <row r="195" s="14" customFormat="1">
      <c r="A195" s="14"/>
      <c r="B195" s="244"/>
      <c r="C195" s="245"/>
      <c r="D195" s="227" t="s">
        <v>248</v>
      </c>
      <c r="E195" s="246" t="s">
        <v>19</v>
      </c>
      <c r="F195" s="247" t="s">
        <v>5080</v>
      </c>
      <c r="G195" s="245"/>
      <c r="H195" s="248">
        <v>17.5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248</v>
      </c>
      <c r="AU195" s="254" t="s">
        <v>78</v>
      </c>
      <c r="AV195" s="14" t="s">
        <v>78</v>
      </c>
      <c r="AW195" s="14" t="s">
        <v>32</v>
      </c>
      <c r="AX195" s="14" t="s">
        <v>69</v>
      </c>
      <c r="AY195" s="254" t="s">
        <v>238</v>
      </c>
    </row>
    <row r="196" s="14" customFormat="1">
      <c r="A196" s="14"/>
      <c r="B196" s="244"/>
      <c r="C196" s="245"/>
      <c r="D196" s="227" t="s">
        <v>248</v>
      </c>
      <c r="E196" s="246" t="s">
        <v>19</v>
      </c>
      <c r="F196" s="247" t="s">
        <v>5081</v>
      </c>
      <c r="G196" s="245"/>
      <c r="H196" s="248">
        <v>4.2000000000000002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248</v>
      </c>
      <c r="AU196" s="254" t="s">
        <v>78</v>
      </c>
      <c r="AV196" s="14" t="s">
        <v>78</v>
      </c>
      <c r="AW196" s="14" t="s">
        <v>32</v>
      </c>
      <c r="AX196" s="14" t="s">
        <v>69</v>
      </c>
      <c r="AY196" s="254" t="s">
        <v>238</v>
      </c>
    </row>
    <row r="197" s="16" customFormat="1">
      <c r="A197" s="16"/>
      <c r="B197" s="266"/>
      <c r="C197" s="267"/>
      <c r="D197" s="227" t="s">
        <v>248</v>
      </c>
      <c r="E197" s="268" t="s">
        <v>19</v>
      </c>
      <c r="F197" s="269" t="s">
        <v>5036</v>
      </c>
      <c r="G197" s="267"/>
      <c r="H197" s="270">
        <v>37.549999999999997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6" t="s">
        <v>248</v>
      </c>
      <c r="AU197" s="276" t="s">
        <v>78</v>
      </c>
      <c r="AV197" s="16" t="s">
        <v>109</v>
      </c>
      <c r="AW197" s="16" t="s">
        <v>32</v>
      </c>
      <c r="AX197" s="16" t="s">
        <v>69</v>
      </c>
      <c r="AY197" s="276" t="s">
        <v>238</v>
      </c>
    </row>
    <row r="198" s="14" customFormat="1">
      <c r="A198" s="14"/>
      <c r="B198" s="244"/>
      <c r="C198" s="245"/>
      <c r="D198" s="227" t="s">
        <v>248</v>
      </c>
      <c r="E198" s="246" t="s">
        <v>19</v>
      </c>
      <c r="F198" s="247" t="s">
        <v>5082</v>
      </c>
      <c r="G198" s="245"/>
      <c r="H198" s="248">
        <v>27.149999999999999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248</v>
      </c>
      <c r="AU198" s="254" t="s">
        <v>78</v>
      </c>
      <c r="AV198" s="14" t="s">
        <v>78</v>
      </c>
      <c r="AW198" s="14" t="s">
        <v>32</v>
      </c>
      <c r="AX198" s="14" t="s">
        <v>69</v>
      </c>
      <c r="AY198" s="254" t="s">
        <v>238</v>
      </c>
    </row>
    <row r="199" s="14" customFormat="1">
      <c r="A199" s="14"/>
      <c r="B199" s="244"/>
      <c r="C199" s="245"/>
      <c r="D199" s="227" t="s">
        <v>248</v>
      </c>
      <c r="E199" s="246" t="s">
        <v>19</v>
      </c>
      <c r="F199" s="247" t="s">
        <v>5083</v>
      </c>
      <c r="G199" s="245"/>
      <c r="H199" s="248">
        <v>8.3000000000000007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248</v>
      </c>
      <c r="AU199" s="254" t="s">
        <v>78</v>
      </c>
      <c r="AV199" s="14" t="s">
        <v>78</v>
      </c>
      <c r="AW199" s="14" t="s">
        <v>32</v>
      </c>
      <c r="AX199" s="14" t="s">
        <v>69</v>
      </c>
      <c r="AY199" s="254" t="s">
        <v>238</v>
      </c>
    </row>
    <row r="200" s="16" customFormat="1">
      <c r="A200" s="16"/>
      <c r="B200" s="266"/>
      <c r="C200" s="267"/>
      <c r="D200" s="227" t="s">
        <v>248</v>
      </c>
      <c r="E200" s="268" t="s">
        <v>19</v>
      </c>
      <c r="F200" s="269" t="s">
        <v>5039</v>
      </c>
      <c r="G200" s="267"/>
      <c r="H200" s="270">
        <v>35.450000000000003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6" t="s">
        <v>248</v>
      </c>
      <c r="AU200" s="276" t="s">
        <v>78</v>
      </c>
      <c r="AV200" s="16" t="s">
        <v>109</v>
      </c>
      <c r="AW200" s="16" t="s">
        <v>32</v>
      </c>
      <c r="AX200" s="16" t="s">
        <v>69</v>
      </c>
      <c r="AY200" s="276" t="s">
        <v>238</v>
      </c>
    </row>
    <row r="201" s="15" customFormat="1">
      <c r="A201" s="15"/>
      <c r="B201" s="255"/>
      <c r="C201" s="256"/>
      <c r="D201" s="227" t="s">
        <v>248</v>
      </c>
      <c r="E201" s="257" t="s">
        <v>19</v>
      </c>
      <c r="F201" s="258" t="s">
        <v>253</v>
      </c>
      <c r="G201" s="256"/>
      <c r="H201" s="259">
        <v>73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248</v>
      </c>
      <c r="AU201" s="265" t="s">
        <v>78</v>
      </c>
      <c r="AV201" s="15" t="s">
        <v>244</v>
      </c>
      <c r="AW201" s="15" t="s">
        <v>32</v>
      </c>
      <c r="AX201" s="15" t="s">
        <v>76</v>
      </c>
      <c r="AY201" s="265" t="s">
        <v>238</v>
      </c>
    </row>
    <row r="202" s="12" customFormat="1" ht="22.8" customHeight="1">
      <c r="A202" s="12"/>
      <c r="B202" s="198"/>
      <c r="C202" s="199"/>
      <c r="D202" s="200" t="s">
        <v>68</v>
      </c>
      <c r="E202" s="212" t="s">
        <v>244</v>
      </c>
      <c r="F202" s="212" t="s">
        <v>721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SUM(P203:P228)</f>
        <v>0</v>
      </c>
      <c r="Q202" s="206"/>
      <c r="R202" s="207">
        <f>SUM(R203:R228)</f>
        <v>8.3664050543999995</v>
      </c>
      <c r="S202" s="206"/>
      <c r="T202" s="208">
        <f>SUM(T203:T228)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76</v>
      </c>
      <c r="AT202" s="210" t="s">
        <v>68</v>
      </c>
      <c r="AU202" s="210" t="s">
        <v>76</v>
      </c>
      <c r="AY202" s="209" t="s">
        <v>238</v>
      </c>
      <c r="BK202" s="211">
        <f>SUM(BK203:BK228)</f>
        <v>0</v>
      </c>
    </row>
    <row r="203" s="2" customFormat="1" ht="16.5" customHeight="1">
      <c r="A203" s="39"/>
      <c r="B203" s="40"/>
      <c r="C203" s="214" t="s">
        <v>295</v>
      </c>
      <c r="D203" s="214" t="s">
        <v>240</v>
      </c>
      <c r="E203" s="215" t="s">
        <v>5084</v>
      </c>
      <c r="F203" s="216" t="s">
        <v>5085</v>
      </c>
      <c r="G203" s="217" t="s">
        <v>308</v>
      </c>
      <c r="H203" s="218">
        <v>4.1879999999999997</v>
      </c>
      <c r="I203" s="219"/>
      <c r="J203" s="220">
        <f>ROUND(I203*H203,2)</f>
        <v>0</v>
      </c>
      <c r="K203" s="216" t="s">
        <v>243</v>
      </c>
      <c r="L203" s="45"/>
      <c r="M203" s="221" t="s">
        <v>19</v>
      </c>
      <c r="N203" s="222" t="s">
        <v>40</v>
      </c>
      <c r="O203" s="85"/>
      <c r="P203" s="223">
        <f>O203*H203</f>
        <v>0</v>
      </c>
      <c r="Q203" s="223">
        <v>1.8907700000000001</v>
      </c>
      <c r="R203" s="223">
        <f>Q203*H203</f>
        <v>7.9185447599999996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244</v>
      </c>
      <c r="AT203" s="225" t="s">
        <v>240</v>
      </c>
      <c r="AU203" s="225" t="s">
        <v>78</v>
      </c>
      <c r="AY203" s="18" t="s">
        <v>238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76</v>
      </c>
      <c r="BK203" s="226">
        <f>ROUND(I203*H203,2)</f>
        <v>0</v>
      </c>
      <c r="BL203" s="18" t="s">
        <v>244</v>
      </c>
      <c r="BM203" s="225" t="s">
        <v>371</v>
      </c>
    </row>
    <row r="204" s="2" customFormat="1">
      <c r="A204" s="39"/>
      <c r="B204" s="40"/>
      <c r="C204" s="41"/>
      <c r="D204" s="227" t="s">
        <v>245</v>
      </c>
      <c r="E204" s="41"/>
      <c r="F204" s="228" t="s">
        <v>5085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245</v>
      </c>
      <c r="AU204" s="18" t="s">
        <v>78</v>
      </c>
    </row>
    <row r="205" s="2" customFormat="1">
      <c r="A205" s="39"/>
      <c r="B205" s="40"/>
      <c r="C205" s="41"/>
      <c r="D205" s="232" t="s">
        <v>246</v>
      </c>
      <c r="E205" s="41"/>
      <c r="F205" s="233" t="s">
        <v>5086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246</v>
      </c>
      <c r="AU205" s="18" t="s">
        <v>78</v>
      </c>
    </row>
    <row r="206" s="13" customFormat="1">
      <c r="A206" s="13"/>
      <c r="B206" s="234"/>
      <c r="C206" s="235"/>
      <c r="D206" s="227" t="s">
        <v>248</v>
      </c>
      <c r="E206" s="236" t="s">
        <v>19</v>
      </c>
      <c r="F206" s="237" t="s">
        <v>5015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248</v>
      </c>
      <c r="AU206" s="243" t="s">
        <v>78</v>
      </c>
      <c r="AV206" s="13" t="s">
        <v>76</v>
      </c>
      <c r="AW206" s="13" t="s">
        <v>32</v>
      </c>
      <c r="AX206" s="13" t="s">
        <v>69</v>
      </c>
      <c r="AY206" s="243" t="s">
        <v>238</v>
      </c>
    </row>
    <row r="207" s="13" customFormat="1">
      <c r="A207" s="13"/>
      <c r="B207" s="234"/>
      <c r="C207" s="235"/>
      <c r="D207" s="227" t="s">
        <v>248</v>
      </c>
      <c r="E207" s="236" t="s">
        <v>19</v>
      </c>
      <c r="F207" s="237" t="s">
        <v>5061</v>
      </c>
      <c r="G207" s="235"/>
      <c r="H207" s="236" t="s">
        <v>19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248</v>
      </c>
      <c r="AU207" s="243" t="s">
        <v>78</v>
      </c>
      <c r="AV207" s="13" t="s">
        <v>76</v>
      </c>
      <c r="AW207" s="13" t="s">
        <v>32</v>
      </c>
      <c r="AX207" s="13" t="s">
        <v>69</v>
      </c>
      <c r="AY207" s="243" t="s">
        <v>238</v>
      </c>
    </row>
    <row r="208" s="14" customFormat="1">
      <c r="A208" s="14"/>
      <c r="B208" s="244"/>
      <c r="C208" s="245"/>
      <c r="D208" s="227" t="s">
        <v>248</v>
      </c>
      <c r="E208" s="246" t="s">
        <v>19</v>
      </c>
      <c r="F208" s="247" t="s">
        <v>5087</v>
      </c>
      <c r="G208" s="245"/>
      <c r="H208" s="248">
        <v>0.95099999999999996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248</v>
      </c>
      <c r="AU208" s="254" t="s">
        <v>78</v>
      </c>
      <c r="AV208" s="14" t="s">
        <v>78</v>
      </c>
      <c r="AW208" s="14" t="s">
        <v>32</v>
      </c>
      <c r="AX208" s="14" t="s">
        <v>69</v>
      </c>
      <c r="AY208" s="254" t="s">
        <v>238</v>
      </c>
    </row>
    <row r="209" s="14" customFormat="1">
      <c r="A209" s="14"/>
      <c r="B209" s="244"/>
      <c r="C209" s="245"/>
      <c r="D209" s="227" t="s">
        <v>248</v>
      </c>
      <c r="E209" s="246" t="s">
        <v>19</v>
      </c>
      <c r="F209" s="247" t="s">
        <v>5088</v>
      </c>
      <c r="G209" s="245"/>
      <c r="H209" s="248">
        <v>1.05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248</v>
      </c>
      <c r="AU209" s="254" t="s">
        <v>78</v>
      </c>
      <c r="AV209" s="14" t="s">
        <v>78</v>
      </c>
      <c r="AW209" s="14" t="s">
        <v>32</v>
      </c>
      <c r="AX209" s="14" t="s">
        <v>69</v>
      </c>
      <c r="AY209" s="254" t="s">
        <v>238</v>
      </c>
    </row>
    <row r="210" s="14" customFormat="1">
      <c r="A210" s="14"/>
      <c r="B210" s="244"/>
      <c r="C210" s="245"/>
      <c r="D210" s="227" t="s">
        <v>248</v>
      </c>
      <c r="E210" s="246" t="s">
        <v>19</v>
      </c>
      <c r="F210" s="247" t="s">
        <v>5089</v>
      </c>
      <c r="G210" s="245"/>
      <c r="H210" s="248">
        <v>0.252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248</v>
      </c>
      <c r="AU210" s="254" t="s">
        <v>78</v>
      </c>
      <c r="AV210" s="14" t="s">
        <v>78</v>
      </c>
      <c r="AW210" s="14" t="s">
        <v>32</v>
      </c>
      <c r="AX210" s="14" t="s">
        <v>69</v>
      </c>
      <c r="AY210" s="254" t="s">
        <v>238</v>
      </c>
    </row>
    <row r="211" s="16" customFormat="1">
      <c r="A211" s="16"/>
      <c r="B211" s="266"/>
      <c r="C211" s="267"/>
      <c r="D211" s="227" t="s">
        <v>248</v>
      </c>
      <c r="E211" s="268" t="s">
        <v>19</v>
      </c>
      <c r="F211" s="269" t="s">
        <v>5036</v>
      </c>
      <c r="G211" s="267"/>
      <c r="H211" s="270">
        <v>2.2530000000000001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6" t="s">
        <v>248</v>
      </c>
      <c r="AU211" s="276" t="s">
        <v>78</v>
      </c>
      <c r="AV211" s="16" t="s">
        <v>109</v>
      </c>
      <c r="AW211" s="16" t="s">
        <v>32</v>
      </c>
      <c r="AX211" s="16" t="s">
        <v>69</v>
      </c>
      <c r="AY211" s="276" t="s">
        <v>238</v>
      </c>
    </row>
    <row r="212" s="14" customFormat="1">
      <c r="A212" s="14"/>
      <c r="B212" s="244"/>
      <c r="C212" s="245"/>
      <c r="D212" s="227" t="s">
        <v>248</v>
      </c>
      <c r="E212" s="246" t="s">
        <v>19</v>
      </c>
      <c r="F212" s="247" t="s">
        <v>5090</v>
      </c>
      <c r="G212" s="245"/>
      <c r="H212" s="248">
        <v>1.629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248</v>
      </c>
      <c r="AU212" s="254" t="s">
        <v>78</v>
      </c>
      <c r="AV212" s="14" t="s">
        <v>78</v>
      </c>
      <c r="AW212" s="14" t="s">
        <v>32</v>
      </c>
      <c r="AX212" s="14" t="s">
        <v>69</v>
      </c>
      <c r="AY212" s="254" t="s">
        <v>238</v>
      </c>
    </row>
    <row r="213" s="14" customFormat="1">
      <c r="A213" s="14"/>
      <c r="B213" s="244"/>
      <c r="C213" s="245"/>
      <c r="D213" s="227" t="s">
        <v>248</v>
      </c>
      <c r="E213" s="246" t="s">
        <v>19</v>
      </c>
      <c r="F213" s="247" t="s">
        <v>5091</v>
      </c>
      <c r="G213" s="245"/>
      <c r="H213" s="248">
        <v>0.498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248</v>
      </c>
      <c r="AU213" s="254" t="s">
        <v>78</v>
      </c>
      <c r="AV213" s="14" t="s">
        <v>78</v>
      </c>
      <c r="AW213" s="14" t="s">
        <v>32</v>
      </c>
      <c r="AX213" s="14" t="s">
        <v>69</v>
      </c>
      <c r="AY213" s="254" t="s">
        <v>238</v>
      </c>
    </row>
    <row r="214" s="16" customFormat="1">
      <c r="A214" s="16"/>
      <c r="B214" s="266"/>
      <c r="C214" s="267"/>
      <c r="D214" s="227" t="s">
        <v>248</v>
      </c>
      <c r="E214" s="268" t="s">
        <v>19</v>
      </c>
      <c r="F214" s="269" t="s">
        <v>5039</v>
      </c>
      <c r="G214" s="267"/>
      <c r="H214" s="270">
        <v>2.1269999999999998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6" t="s">
        <v>248</v>
      </c>
      <c r="AU214" s="276" t="s">
        <v>78</v>
      </c>
      <c r="AV214" s="16" t="s">
        <v>109</v>
      </c>
      <c r="AW214" s="16" t="s">
        <v>32</v>
      </c>
      <c r="AX214" s="16" t="s">
        <v>69</v>
      </c>
      <c r="AY214" s="276" t="s">
        <v>238</v>
      </c>
    </row>
    <row r="215" s="14" customFormat="1">
      <c r="A215" s="14"/>
      <c r="B215" s="244"/>
      <c r="C215" s="245"/>
      <c r="D215" s="227" t="s">
        <v>248</v>
      </c>
      <c r="E215" s="246" t="s">
        <v>19</v>
      </c>
      <c r="F215" s="247" t="s">
        <v>5092</v>
      </c>
      <c r="G215" s="245"/>
      <c r="H215" s="248">
        <v>-0.192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248</v>
      </c>
      <c r="AU215" s="254" t="s">
        <v>78</v>
      </c>
      <c r="AV215" s="14" t="s">
        <v>78</v>
      </c>
      <c r="AW215" s="14" t="s">
        <v>32</v>
      </c>
      <c r="AX215" s="14" t="s">
        <v>69</v>
      </c>
      <c r="AY215" s="254" t="s">
        <v>238</v>
      </c>
    </row>
    <row r="216" s="15" customFormat="1">
      <c r="A216" s="15"/>
      <c r="B216" s="255"/>
      <c r="C216" s="256"/>
      <c r="D216" s="227" t="s">
        <v>248</v>
      </c>
      <c r="E216" s="257" t="s">
        <v>19</v>
      </c>
      <c r="F216" s="258" t="s">
        <v>253</v>
      </c>
      <c r="G216" s="256"/>
      <c r="H216" s="259">
        <v>4.1879999999999997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248</v>
      </c>
      <c r="AU216" s="265" t="s">
        <v>78</v>
      </c>
      <c r="AV216" s="15" t="s">
        <v>244</v>
      </c>
      <c r="AW216" s="15" t="s">
        <v>32</v>
      </c>
      <c r="AX216" s="15" t="s">
        <v>76</v>
      </c>
      <c r="AY216" s="265" t="s">
        <v>238</v>
      </c>
    </row>
    <row r="217" s="2" customFormat="1" ht="24.15" customHeight="1">
      <c r="A217" s="39"/>
      <c r="B217" s="40"/>
      <c r="C217" s="214" t="s">
        <v>368</v>
      </c>
      <c r="D217" s="214" t="s">
        <v>240</v>
      </c>
      <c r="E217" s="215" t="s">
        <v>722</v>
      </c>
      <c r="F217" s="216" t="s">
        <v>723</v>
      </c>
      <c r="G217" s="217" t="s">
        <v>308</v>
      </c>
      <c r="H217" s="218">
        <v>0.192</v>
      </c>
      <c r="I217" s="219"/>
      <c r="J217" s="220">
        <f>ROUND(I217*H217,2)</f>
        <v>0</v>
      </c>
      <c r="K217" s="216" t="s">
        <v>243</v>
      </c>
      <c r="L217" s="45"/>
      <c r="M217" s="221" t="s">
        <v>19</v>
      </c>
      <c r="N217" s="222" t="s">
        <v>40</v>
      </c>
      <c r="O217" s="85"/>
      <c r="P217" s="223">
        <f>O217*H217</f>
        <v>0</v>
      </c>
      <c r="Q217" s="223">
        <v>2.3010199999999998</v>
      </c>
      <c r="R217" s="223">
        <f>Q217*H217</f>
        <v>0.44179584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244</v>
      </c>
      <c r="AT217" s="225" t="s">
        <v>240</v>
      </c>
      <c r="AU217" s="225" t="s">
        <v>78</v>
      </c>
      <c r="AY217" s="18" t="s">
        <v>238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76</v>
      </c>
      <c r="BK217" s="226">
        <f>ROUND(I217*H217,2)</f>
        <v>0</v>
      </c>
      <c r="BL217" s="18" t="s">
        <v>244</v>
      </c>
      <c r="BM217" s="225" t="s">
        <v>377</v>
      </c>
    </row>
    <row r="218" s="2" customFormat="1">
      <c r="A218" s="39"/>
      <c r="B218" s="40"/>
      <c r="C218" s="41"/>
      <c r="D218" s="227" t="s">
        <v>245</v>
      </c>
      <c r="E218" s="41"/>
      <c r="F218" s="228" t="s">
        <v>723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245</v>
      </c>
      <c r="AU218" s="18" t="s">
        <v>78</v>
      </c>
    </row>
    <row r="219" s="2" customFormat="1">
      <c r="A219" s="39"/>
      <c r="B219" s="40"/>
      <c r="C219" s="41"/>
      <c r="D219" s="232" t="s">
        <v>246</v>
      </c>
      <c r="E219" s="41"/>
      <c r="F219" s="233" t="s">
        <v>725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246</v>
      </c>
      <c r="AU219" s="18" t="s">
        <v>78</v>
      </c>
    </row>
    <row r="220" s="13" customFormat="1">
      <c r="A220" s="13"/>
      <c r="B220" s="234"/>
      <c r="C220" s="235"/>
      <c r="D220" s="227" t="s">
        <v>248</v>
      </c>
      <c r="E220" s="236" t="s">
        <v>19</v>
      </c>
      <c r="F220" s="237" t="s">
        <v>5015</v>
      </c>
      <c r="G220" s="235"/>
      <c r="H220" s="236" t="s">
        <v>19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248</v>
      </c>
      <c r="AU220" s="243" t="s">
        <v>78</v>
      </c>
      <c r="AV220" s="13" t="s">
        <v>76</v>
      </c>
      <c r="AW220" s="13" t="s">
        <v>32</v>
      </c>
      <c r="AX220" s="13" t="s">
        <v>69</v>
      </c>
      <c r="AY220" s="243" t="s">
        <v>238</v>
      </c>
    </row>
    <row r="221" s="14" customFormat="1">
      <c r="A221" s="14"/>
      <c r="B221" s="244"/>
      <c r="C221" s="245"/>
      <c r="D221" s="227" t="s">
        <v>248</v>
      </c>
      <c r="E221" s="246" t="s">
        <v>19</v>
      </c>
      <c r="F221" s="247" t="s">
        <v>5093</v>
      </c>
      <c r="G221" s="245"/>
      <c r="H221" s="248">
        <v>0.192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248</v>
      </c>
      <c r="AU221" s="254" t="s">
        <v>78</v>
      </c>
      <c r="AV221" s="14" t="s">
        <v>78</v>
      </c>
      <c r="AW221" s="14" t="s">
        <v>32</v>
      </c>
      <c r="AX221" s="14" t="s">
        <v>69</v>
      </c>
      <c r="AY221" s="254" t="s">
        <v>238</v>
      </c>
    </row>
    <row r="222" s="15" customFormat="1">
      <c r="A222" s="15"/>
      <c r="B222" s="255"/>
      <c r="C222" s="256"/>
      <c r="D222" s="227" t="s">
        <v>248</v>
      </c>
      <c r="E222" s="257" t="s">
        <v>19</v>
      </c>
      <c r="F222" s="258" t="s">
        <v>253</v>
      </c>
      <c r="G222" s="256"/>
      <c r="H222" s="259">
        <v>0.192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248</v>
      </c>
      <c r="AU222" s="265" t="s">
        <v>78</v>
      </c>
      <c r="AV222" s="15" t="s">
        <v>244</v>
      </c>
      <c r="AW222" s="15" t="s">
        <v>32</v>
      </c>
      <c r="AX222" s="15" t="s">
        <v>76</v>
      </c>
      <c r="AY222" s="265" t="s">
        <v>238</v>
      </c>
    </row>
    <row r="223" s="2" customFormat="1" ht="24.15" customHeight="1">
      <c r="A223" s="39"/>
      <c r="B223" s="40"/>
      <c r="C223" s="214" t="s">
        <v>302</v>
      </c>
      <c r="D223" s="214" t="s">
        <v>240</v>
      </c>
      <c r="E223" s="215" t="s">
        <v>5094</v>
      </c>
      <c r="F223" s="216" t="s">
        <v>5095</v>
      </c>
      <c r="G223" s="217" t="s">
        <v>112</v>
      </c>
      <c r="H223" s="218">
        <v>0.95999999999999996</v>
      </c>
      <c r="I223" s="219"/>
      <c r="J223" s="220">
        <f>ROUND(I223*H223,2)</f>
        <v>0</v>
      </c>
      <c r="K223" s="216" t="s">
        <v>243</v>
      </c>
      <c r="L223" s="45"/>
      <c r="M223" s="221" t="s">
        <v>19</v>
      </c>
      <c r="N223" s="222" t="s">
        <v>40</v>
      </c>
      <c r="O223" s="85"/>
      <c r="P223" s="223">
        <f>O223*H223</f>
        <v>0</v>
      </c>
      <c r="Q223" s="223">
        <v>0.0063171399999999997</v>
      </c>
      <c r="R223" s="223">
        <f>Q223*H223</f>
        <v>0.0060644543999999996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244</v>
      </c>
      <c r="AT223" s="225" t="s">
        <v>240</v>
      </c>
      <c r="AU223" s="225" t="s">
        <v>78</v>
      </c>
      <c r="AY223" s="18" t="s">
        <v>238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76</v>
      </c>
      <c r="BK223" s="226">
        <f>ROUND(I223*H223,2)</f>
        <v>0</v>
      </c>
      <c r="BL223" s="18" t="s">
        <v>244</v>
      </c>
      <c r="BM223" s="225" t="s">
        <v>385</v>
      </c>
    </row>
    <row r="224" s="2" customFormat="1">
      <c r="A224" s="39"/>
      <c r="B224" s="40"/>
      <c r="C224" s="41"/>
      <c r="D224" s="227" t="s">
        <v>245</v>
      </c>
      <c r="E224" s="41"/>
      <c r="F224" s="228" t="s">
        <v>5095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245</v>
      </c>
      <c r="AU224" s="18" t="s">
        <v>78</v>
      </c>
    </row>
    <row r="225" s="2" customFormat="1">
      <c r="A225" s="39"/>
      <c r="B225" s="40"/>
      <c r="C225" s="41"/>
      <c r="D225" s="232" t="s">
        <v>246</v>
      </c>
      <c r="E225" s="41"/>
      <c r="F225" s="233" t="s">
        <v>5096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246</v>
      </c>
      <c r="AU225" s="18" t="s">
        <v>78</v>
      </c>
    </row>
    <row r="226" s="13" customFormat="1">
      <c r="A226" s="13"/>
      <c r="B226" s="234"/>
      <c r="C226" s="235"/>
      <c r="D226" s="227" t="s">
        <v>248</v>
      </c>
      <c r="E226" s="236" t="s">
        <v>19</v>
      </c>
      <c r="F226" s="237" t="s">
        <v>5015</v>
      </c>
      <c r="G226" s="235"/>
      <c r="H226" s="236" t="s">
        <v>19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248</v>
      </c>
      <c r="AU226" s="243" t="s">
        <v>78</v>
      </c>
      <c r="AV226" s="13" t="s">
        <v>76</v>
      </c>
      <c r="AW226" s="13" t="s">
        <v>32</v>
      </c>
      <c r="AX226" s="13" t="s">
        <v>69</v>
      </c>
      <c r="AY226" s="243" t="s">
        <v>238</v>
      </c>
    </row>
    <row r="227" s="14" customFormat="1">
      <c r="A227" s="14"/>
      <c r="B227" s="244"/>
      <c r="C227" s="245"/>
      <c r="D227" s="227" t="s">
        <v>248</v>
      </c>
      <c r="E227" s="246" t="s">
        <v>19</v>
      </c>
      <c r="F227" s="247" t="s">
        <v>5097</v>
      </c>
      <c r="G227" s="245"/>
      <c r="H227" s="248">
        <v>0.95999999999999996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248</v>
      </c>
      <c r="AU227" s="254" t="s">
        <v>78</v>
      </c>
      <c r="AV227" s="14" t="s">
        <v>78</v>
      </c>
      <c r="AW227" s="14" t="s">
        <v>32</v>
      </c>
      <c r="AX227" s="14" t="s">
        <v>69</v>
      </c>
      <c r="AY227" s="254" t="s">
        <v>238</v>
      </c>
    </row>
    <row r="228" s="15" customFormat="1">
      <c r="A228" s="15"/>
      <c r="B228" s="255"/>
      <c r="C228" s="256"/>
      <c r="D228" s="227" t="s">
        <v>248</v>
      </c>
      <c r="E228" s="257" t="s">
        <v>19</v>
      </c>
      <c r="F228" s="258" t="s">
        <v>253</v>
      </c>
      <c r="G228" s="256"/>
      <c r="H228" s="259">
        <v>0.95999999999999996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248</v>
      </c>
      <c r="AU228" s="265" t="s">
        <v>78</v>
      </c>
      <c r="AV228" s="15" t="s">
        <v>244</v>
      </c>
      <c r="AW228" s="15" t="s">
        <v>32</v>
      </c>
      <c r="AX228" s="15" t="s">
        <v>76</v>
      </c>
      <c r="AY228" s="265" t="s">
        <v>238</v>
      </c>
    </row>
    <row r="229" s="12" customFormat="1" ht="22.8" customHeight="1">
      <c r="A229" s="12"/>
      <c r="B229" s="198"/>
      <c r="C229" s="199"/>
      <c r="D229" s="200" t="s">
        <v>68</v>
      </c>
      <c r="E229" s="212" t="s">
        <v>267</v>
      </c>
      <c r="F229" s="212" t="s">
        <v>1078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SUM(P230:P343)</f>
        <v>0</v>
      </c>
      <c r="Q229" s="206"/>
      <c r="R229" s="207">
        <f>SUM(R230:R343)</f>
        <v>1.47416042</v>
      </c>
      <c r="S229" s="206"/>
      <c r="T229" s="208">
        <f>SUM(T230:T343)</f>
        <v>6.7799999999999994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76</v>
      </c>
      <c r="AT229" s="210" t="s">
        <v>68</v>
      </c>
      <c r="AU229" s="210" t="s">
        <v>76</v>
      </c>
      <c r="AY229" s="209" t="s">
        <v>238</v>
      </c>
      <c r="BK229" s="211">
        <f>SUM(BK230:BK343)</f>
        <v>0</v>
      </c>
    </row>
    <row r="230" s="2" customFormat="1" ht="24.15" customHeight="1">
      <c r="A230" s="39"/>
      <c r="B230" s="40"/>
      <c r="C230" s="214" t="s">
        <v>381</v>
      </c>
      <c r="D230" s="214" t="s">
        <v>240</v>
      </c>
      <c r="E230" s="215" t="s">
        <v>5098</v>
      </c>
      <c r="F230" s="216" t="s">
        <v>5099</v>
      </c>
      <c r="G230" s="217" t="s">
        <v>107</v>
      </c>
      <c r="H230" s="218">
        <v>37.549999999999997</v>
      </c>
      <c r="I230" s="219"/>
      <c r="J230" s="220">
        <f>ROUND(I230*H230,2)</f>
        <v>0</v>
      </c>
      <c r="K230" s="216" t="s">
        <v>243</v>
      </c>
      <c r="L230" s="45"/>
      <c r="M230" s="221" t="s">
        <v>19</v>
      </c>
      <c r="N230" s="222" t="s">
        <v>40</v>
      </c>
      <c r="O230" s="85"/>
      <c r="P230" s="223">
        <f>O230*H230</f>
        <v>0</v>
      </c>
      <c r="Q230" s="223">
        <v>0.0074631999999999997</v>
      </c>
      <c r="R230" s="223">
        <f>Q230*H230</f>
        <v>0.28024315999999999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244</v>
      </c>
      <c r="AT230" s="225" t="s">
        <v>240</v>
      </c>
      <c r="AU230" s="225" t="s">
        <v>78</v>
      </c>
      <c r="AY230" s="18" t="s">
        <v>238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76</v>
      </c>
      <c r="BK230" s="226">
        <f>ROUND(I230*H230,2)</f>
        <v>0</v>
      </c>
      <c r="BL230" s="18" t="s">
        <v>244</v>
      </c>
      <c r="BM230" s="225" t="s">
        <v>391</v>
      </c>
    </row>
    <row r="231" s="2" customFormat="1">
      <c r="A231" s="39"/>
      <c r="B231" s="40"/>
      <c r="C231" s="41"/>
      <c r="D231" s="227" t="s">
        <v>245</v>
      </c>
      <c r="E231" s="41"/>
      <c r="F231" s="228" t="s">
        <v>5099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245</v>
      </c>
      <c r="AU231" s="18" t="s">
        <v>78</v>
      </c>
    </row>
    <row r="232" s="2" customFormat="1">
      <c r="A232" s="39"/>
      <c r="B232" s="40"/>
      <c r="C232" s="41"/>
      <c r="D232" s="232" t="s">
        <v>246</v>
      </c>
      <c r="E232" s="41"/>
      <c r="F232" s="233" t="s">
        <v>5100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246</v>
      </c>
      <c r="AU232" s="18" t="s">
        <v>78</v>
      </c>
    </row>
    <row r="233" s="13" customFormat="1">
      <c r="A233" s="13"/>
      <c r="B233" s="234"/>
      <c r="C233" s="235"/>
      <c r="D233" s="227" t="s">
        <v>248</v>
      </c>
      <c r="E233" s="236" t="s">
        <v>19</v>
      </c>
      <c r="F233" s="237" t="s">
        <v>5015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248</v>
      </c>
      <c r="AU233" s="243" t="s">
        <v>78</v>
      </c>
      <c r="AV233" s="13" t="s">
        <v>76</v>
      </c>
      <c r="AW233" s="13" t="s">
        <v>32</v>
      </c>
      <c r="AX233" s="13" t="s">
        <v>69</v>
      </c>
      <c r="AY233" s="243" t="s">
        <v>238</v>
      </c>
    </row>
    <row r="234" s="14" customFormat="1">
      <c r="A234" s="14"/>
      <c r="B234" s="244"/>
      <c r="C234" s="245"/>
      <c r="D234" s="227" t="s">
        <v>248</v>
      </c>
      <c r="E234" s="246" t="s">
        <v>19</v>
      </c>
      <c r="F234" s="247" t="s">
        <v>5079</v>
      </c>
      <c r="G234" s="245"/>
      <c r="H234" s="248">
        <v>15.85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248</v>
      </c>
      <c r="AU234" s="254" t="s">
        <v>78</v>
      </c>
      <c r="AV234" s="14" t="s">
        <v>78</v>
      </c>
      <c r="AW234" s="14" t="s">
        <v>32</v>
      </c>
      <c r="AX234" s="14" t="s">
        <v>69</v>
      </c>
      <c r="AY234" s="254" t="s">
        <v>238</v>
      </c>
    </row>
    <row r="235" s="14" customFormat="1">
      <c r="A235" s="14"/>
      <c r="B235" s="244"/>
      <c r="C235" s="245"/>
      <c r="D235" s="227" t="s">
        <v>248</v>
      </c>
      <c r="E235" s="246" t="s">
        <v>19</v>
      </c>
      <c r="F235" s="247" t="s">
        <v>5080</v>
      </c>
      <c r="G235" s="245"/>
      <c r="H235" s="248">
        <v>17.5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248</v>
      </c>
      <c r="AU235" s="254" t="s">
        <v>78</v>
      </c>
      <c r="AV235" s="14" t="s">
        <v>78</v>
      </c>
      <c r="AW235" s="14" t="s">
        <v>32</v>
      </c>
      <c r="AX235" s="14" t="s">
        <v>69</v>
      </c>
      <c r="AY235" s="254" t="s">
        <v>238</v>
      </c>
    </row>
    <row r="236" s="14" customFormat="1">
      <c r="A236" s="14"/>
      <c r="B236" s="244"/>
      <c r="C236" s="245"/>
      <c r="D236" s="227" t="s">
        <v>248</v>
      </c>
      <c r="E236" s="246" t="s">
        <v>19</v>
      </c>
      <c r="F236" s="247" t="s">
        <v>5081</v>
      </c>
      <c r="G236" s="245"/>
      <c r="H236" s="248">
        <v>4.2000000000000002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248</v>
      </c>
      <c r="AU236" s="254" t="s">
        <v>78</v>
      </c>
      <c r="AV236" s="14" t="s">
        <v>78</v>
      </c>
      <c r="AW236" s="14" t="s">
        <v>32</v>
      </c>
      <c r="AX236" s="14" t="s">
        <v>69</v>
      </c>
      <c r="AY236" s="254" t="s">
        <v>238</v>
      </c>
    </row>
    <row r="237" s="15" customFormat="1">
      <c r="A237" s="15"/>
      <c r="B237" s="255"/>
      <c r="C237" s="256"/>
      <c r="D237" s="227" t="s">
        <v>248</v>
      </c>
      <c r="E237" s="257" t="s">
        <v>19</v>
      </c>
      <c r="F237" s="258" t="s">
        <v>253</v>
      </c>
      <c r="G237" s="256"/>
      <c r="H237" s="259">
        <v>37.549999999999997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248</v>
      </c>
      <c r="AU237" s="265" t="s">
        <v>78</v>
      </c>
      <c r="AV237" s="15" t="s">
        <v>244</v>
      </c>
      <c r="AW237" s="15" t="s">
        <v>32</v>
      </c>
      <c r="AX237" s="15" t="s">
        <v>76</v>
      </c>
      <c r="AY237" s="265" t="s">
        <v>238</v>
      </c>
    </row>
    <row r="238" s="2" customFormat="1" ht="24.15" customHeight="1">
      <c r="A238" s="39"/>
      <c r="B238" s="40"/>
      <c r="C238" s="214" t="s">
        <v>309</v>
      </c>
      <c r="D238" s="214" t="s">
        <v>240</v>
      </c>
      <c r="E238" s="215" t="s">
        <v>5101</v>
      </c>
      <c r="F238" s="216" t="s">
        <v>5102</v>
      </c>
      <c r="G238" s="217" t="s">
        <v>107</v>
      </c>
      <c r="H238" s="218">
        <v>35.450000000000003</v>
      </c>
      <c r="I238" s="219"/>
      <c r="J238" s="220">
        <f>ROUND(I238*H238,2)</f>
        <v>0</v>
      </c>
      <c r="K238" s="216" t="s">
        <v>243</v>
      </c>
      <c r="L238" s="45"/>
      <c r="M238" s="221" t="s">
        <v>19</v>
      </c>
      <c r="N238" s="222" t="s">
        <v>40</v>
      </c>
      <c r="O238" s="85"/>
      <c r="P238" s="223">
        <f>O238*H238</f>
        <v>0</v>
      </c>
      <c r="Q238" s="223">
        <v>0.012350399999999999</v>
      </c>
      <c r="R238" s="223">
        <f>Q238*H238</f>
        <v>0.43782167999999999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244</v>
      </c>
      <c r="AT238" s="225" t="s">
        <v>240</v>
      </c>
      <c r="AU238" s="225" t="s">
        <v>78</v>
      </c>
      <c r="AY238" s="18" t="s">
        <v>238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76</v>
      </c>
      <c r="BK238" s="226">
        <f>ROUND(I238*H238,2)</f>
        <v>0</v>
      </c>
      <c r="BL238" s="18" t="s">
        <v>244</v>
      </c>
      <c r="BM238" s="225" t="s">
        <v>396</v>
      </c>
    </row>
    <row r="239" s="2" customFormat="1">
      <c r="A239" s="39"/>
      <c r="B239" s="40"/>
      <c r="C239" s="41"/>
      <c r="D239" s="227" t="s">
        <v>245</v>
      </c>
      <c r="E239" s="41"/>
      <c r="F239" s="228" t="s">
        <v>5102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245</v>
      </c>
      <c r="AU239" s="18" t="s">
        <v>78</v>
      </c>
    </row>
    <row r="240" s="2" customFormat="1">
      <c r="A240" s="39"/>
      <c r="B240" s="40"/>
      <c r="C240" s="41"/>
      <c r="D240" s="232" t="s">
        <v>246</v>
      </c>
      <c r="E240" s="41"/>
      <c r="F240" s="233" t="s">
        <v>5103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246</v>
      </c>
      <c r="AU240" s="18" t="s">
        <v>78</v>
      </c>
    </row>
    <row r="241" s="13" customFormat="1">
      <c r="A241" s="13"/>
      <c r="B241" s="234"/>
      <c r="C241" s="235"/>
      <c r="D241" s="227" t="s">
        <v>248</v>
      </c>
      <c r="E241" s="236" t="s">
        <v>19</v>
      </c>
      <c r="F241" s="237" t="s">
        <v>5015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248</v>
      </c>
      <c r="AU241" s="243" t="s">
        <v>78</v>
      </c>
      <c r="AV241" s="13" t="s">
        <v>76</v>
      </c>
      <c r="AW241" s="13" t="s">
        <v>32</v>
      </c>
      <c r="AX241" s="13" t="s">
        <v>69</v>
      </c>
      <c r="AY241" s="243" t="s">
        <v>238</v>
      </c>
    </row>
    <row r="242" s="14" customFormat="1">
      <c r="A242" s="14"/>
      <c r="B242" s="244"/>
      <c r="C242" s="245"/>
      <c r="D242" s="227" t="s">
        <v>248</v>
      </c>
      <c r="E242" s="246" t="s">
        <v>19</v>
      </c>
      <c r="F242" s="247" t="s">
        <v>5082</v>
      </c>
      <c r="G242" s="245"/>
      <c r="H242" s="248">
        <v>27.149999999999999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248</v>
      </c>
      <c r="AU242" s="254" t="s">
        <v>78</v>
      </c>
      <c r="AV242" s="14" t="s">
        <v>78</v>
      </c>
      <c r="AW242" s="14" t="s">
        <v>32</v>
      </c>
      <c r="AX242" s="14" t="s">
        <v>69</v>
      </c>
      <c r="AY242" s="254" t="s">
        <v>238</v>
      </c>
    </row>
    <row r="243" s="14" customFormat="1">
      <c r="A243" s="14"/>
      <c r="B243" s="244"/>
      <c r="C243" s="245"/>
      <c r="D243" s="227" t="s">
        <v>248</v>
      </c>
      <c r="E243" s="246" t="s">
        <v>19</v>
      </c>
      <c r="F243" s="247" t="s">
        <v>5104</v>
      </c>
      <c r="G243" s="245"/>
      <c r="H243" s="248">
        <v>8.3000000000000007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248</v>
      </c>
      <c r="AU243" s="254" t="s">
        <v>78</v>
      </c>
      <c r="AV243" s="14" t="s">
        <v>78</v>
      </c>
      <c r="AW243" s="14" t="s">
        <v>32</v>
      </c>
      <c r="AX243" s="14" t="s">
        <v>69</v>
      </c>
      <c r="AY243" s="254" t="s">
        <v>238</v>
      </c>
    </row>
    <row r="244" s="15" customFormat="1">
      <c r="A244" s="15"/>
      <c r="B244" s="255"/>
      <c r="C244" s="256"/>
      <c r="D244" s="227" t="s">
        <v>248</v>
      </c>
      <c r="E244" s="257" t="s">
        <v>19</v>
      </c>
      <c r="F244" s="258" t="s">
        <v>253</v>
      </c>
      <c r="G244" s="256"/>
      <c r="H244" s="259">
        <v>35.450000000000003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5" t="s">
        <v>248</v>
      </c>
      <c r="AU244" s="265" t="s">
        <v>78</v>
      </c>
      <c r="AV244" s="15" t="s">
        <v>244</v>
      </c>
      <c r="AW244" s="15" t="s">
        <v>32</v>
      </c>
      <c r="AX244" s="15" t="s">
        <v>76</v>
      </c>
      <c r="AY244" s="265" t="s">
        <v>238</v>
      </c>
    </row>
    <row r="245" s="2" customFormat="1" ht="33" customHeight="1">
      <c r="A245" s="39"/>
      <c r="B245" s="40"/>
      <c r="C245" s="214" t="s">
        <v>7</v>
      </c>
      <c r="D245" s="214" t="s">
        <v>240</v>
      </c>
      <c r="E245" s="215" t="s">
        <v>5105</v>
      </c>
      <c r="F245" s="216" t="s">
        <v>5106</v>
      </c>
      <c r="G245" s="217" t="s">
        <v>281</v>
      </c>
      <c r="H245" s="218">
        <v>4</v>
      </c>
      <c r="I245" s="219"/>
      <c r="J245" s="220">
        <f>ROUND(I245*H245,2)</f>
        <v>0</v>
      </c>
      <c r="K245" s="216" t="s">
        <v>243</v>
      </c>
      <c r="L245" s="45"/>
      <c r="M245" s="221" t="s">
        <v>19</v>
      </c>
      <c r="N245" s="222" t="s">
        <v>40</v>
      </c>
      <c r="O245" s="85"/>
      <c r="P245" s="223">
        <f>O245*H245</f>
        <v>0</v>
      </c>
      <c r="Q245" s="223">
        <v>2.5000000000000002E-06</v>
      </c>
      <c r="R245" s="223">
        <f>Q245*H245</f>
        <v>1.0000000000000001E-05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244</v>
      </c>
      <c r="AT245" s="225" t="s">
        <v>240</v>
      </c>
      <c r="AU245" s="225" t="s">
        <v>78</v>
      </c>
      <c r="AY245" s="18" t="s">
        <v>238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76</v>
      </c>
      <c r="BK245" s="226">
        <f>ROUND(I245*H245,2)</f>
        <v>0</v>
      </c>
      <c r="BL245" s="18" t="s">
        <v>244</v>
      </c>
      <c r="BM245" s="225" t="s">
        <v>407</v>
      </c>
    </row>
    <row r="246" s="2" customFormat="1">
      <c r="A246" s="39"/>
      <c r="B246" s="40"/>
      <c r="C246" s="41"/>
      <c r="D246" s="227" t="s">
        <v>245</v>
      </c>
      <c r="E246" s="41"/>
      <c r="F246" s="228" t="s">
        <v>5106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245</v>
      </c>
      <c r="AU246" s="18" t="s">
        <v>78</v>
      </c>
    </row>
    <row r="247" s="2" customFormat="1">
      <c r="A247" s="39"/>
      <c r="B247" s="40"/>
      <c r="C247" s="41"/>
      <c r="D247" s="232" t="s">
        <v>246</v>
      </c>
      <c r="E247" s="41"/>
      <c r="F247" s="233" t="s">
        <v>5107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246</v>
      </c>
      <c r="AU247" s="18" t="s">
        <v>78</v>
      </c>
    </row>
    <row r="248" s="2" customFormat="1" ht="16.5" customHeight="1">
      <c r="A248" s="39"/>
      <c r="B248" s="40"/>
      <c r="C248" s="277" t="s">
        <v>330</v>
      </c>
      <c r="D248" s="277" t="s">
        <v>425</v>
      </c>
      <c r="E248" s="278" t="s">
        <v>5108</v>
      </c>
      <c r="F248" s="279" t="s">
        <v>5109</v>
      </c>
      <c r="G248" s="280" t="s">
        <v>281</v>
      </c>
      <c r="H248" s="281">
        <v>3.0449999999999999</v>
      </c>
      <c r="I248" s="282"/>
      <c r="J248" s="283">
        <f>ROUND(I248*H248,2)</f>
        <v>0</v>
      </c>
      <c r="K248" s="279" t="s">
        <v>243</v>
      </c>
      <c r="L248" s="284"/>
      <c r="M248" s="285" t="s">
        <v>19</v>
      </c>
      <c r="N248" s="286" t="s">
        <v>40</v>
      </c>
      <c r="O248" s="85"/>
      <c r="P248" s="223">
        <f>O248*H248</f>
        <v>0</v>
      </c>
      <c r="Q248" s="223">
        <v>0.00035</v>
      </c>
      <c r="R248" s="223">
        <f>Q248*H248</f>
        <v>0.0010657499999999999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267</v>
      </c>
      <c r="AT248" s="225" t="s">
        <v>425</v>
      </c>
      <c r="AU248" s="225" t="s">
        <v>78</v>
      </c>
      <c r="AY248" s="18" t="s">
        <v>238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76</v>
      </c>
      <c r="BK248" s="226">
        <f>ROUND(I248*H248,2)</f>
        <v>0</v>
      </c>
      <c r="BL248" s="18" t="s">
        <v>244</v>
      </c>
      <c r="BM248" s="225" t="s">
        <v>414</v>
      </c>
    </row>
    <row r="249" s="2" customFormat="1">
      <c r="A249" s="39"/>
      <c r="B249" s="40"/>
      <c r="C249" s="41"/>
      <c r="D249" s="227" t="s">
        <v>245</v>
      </c>
      <c r="E249" s="41"/>
      <c r="F249" s="228" t="s">
        <v>5109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245</v>
      </c>
      <c r="AU249" s="18" t="s">
        <v>78</v>
      </c>
    </row>
    <row r="250" s="14" customFormat="1">
      <c r="A250" s="14"/>
      <c r="B250" s="244"/>
      <c r="C250" s="245"/>
      <c r="D250" s="227" t="s">
        <v>248</v>
      </c>
      <c r="E250" s="246" t="s">
        <v>19</v>
      </c>
      <c r="F250" s="247" t="s">
        <v>5110</v>
      </c>
      <c r="G250" s="245"/>
      <c r="H250" s="248">
        <v>3.0449999999999999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248</v>
      </c>
      <c r="AU250" s="254" t="s">
        <v>78</v>
      </c>
      <c r="AV250" s="14" t="s">
        <v>78</v>
      </c>
      <c r="AW250" s="14" t="s">
        <v>32</v>
      </c>
      <c r="AX250" s="14" t="s">
        <v>69</v>
      </c>
      <c r="AY250" s="254" t="s">
        <v>238</v>
      </c>
    </row>
    <row r="251" s="15" customFormat="1">
      <c r="A251" s="15"/>
      <c r="B251" s="255"/>
      <c r="C251" s="256"/>
      <c r="D251" s="227" t="s">
        <v>248</v>
      </c>
      <c r="E251" s="257" t="s">
        <v>19</v>
      </c>
      <c r="F251" s="258" t="s">
        <v>253</v>
      </c>
      <c r="G251" s="256"/>
      <c r="H251" s="259">
        <v>3.0449999999999999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248</v>
      </c>
      <c r="AU251" s="265" t="s">
        <v>78</v>
      </c>
      <c r="AV251" s="15" t="s">
        <v>244</v>
      </c>
      <c r="AW251" s="15" t="s">
        <v>32</v>
      </c>
      <c r="AX251" s="15" t="s">
        <v>76</v>
      </c>
      <c r="AY251" s="265" t="s">
        <v>238</v>
      </c>
    </row>
    <row r="252" s="2" customFormat="1" ht="16.5" customHeight="1">
      <c r="A252" s="39"/>
      <c r="B252" s="40"/>
      <c r="C252" s="277" t="s">
        <v>411</v>
      </c>
      <c r="D252" s="277" t="s">
        <v>425</v>
      </c>
      <c r="E252" s="278" t="s">
        <v>5111</v>
      </c>
      <c r="F252" s="279" t="s">
        <v>5112</v>
      </c>
      <c r="G252" s="280" t="s">
        <v>281</v>
      </c>
      <c r="H252" s="281">
        <v>1.0149999999999999</v>
      </c>
      <c r="I252" s="282"/>
      <c r="J252" s="283">
        <f>ROUND(I252*H252,2)</f>
        <v>0</v>
      </c>
      <c r="K252" s="279" t="s">
        <v>243</v>
      </c>
      <c r="L252" s="284"/>
      <c r="M252" s="285" t="s">
        <v>19</v>
      </c>
      <c r="N252" s="286" t="s">
        <v>40</v>
      </c>
      <c r="O252" s="85"/>
      <c r="P252" s="223">
        <f>O252*H252</f>
        <v>0</v>
      </c>
      <c r="Q252" s="223">
        <v>0.00034000000000000002</v>
      </c>
      <c r="R252" s="223">
        <f>Q252*H252</f>
        <v>0.00034509999999999999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267</v>
      </c>
      <c r="AT252" s="225" t="s">
        <v>425</v>
      </c>
      <c r="AU252" s="225" t="s">
        <v>78</v>
      </c>
      <c r="AY252" s="18" t="s">
        <v>238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76</v>
      </c>
      <c r="BK252" s="226">
        <f>ROUND(I252*H252,2)</f>
        <v>0</v>
      </c>
      <c r="BL252" s="18" t="s">
        <v>244</v>
      </c>
      <c r="BM252" s="225" t="s">
        <v>419</v>
      </c>
    </row>
    <row r="253" s="2" customFormat="1">
      <c r="A253" s="39"/>
      <c r="B253" s="40"/>
      <c r="C253" s="41"/>
      <c r="D253" s="227" t="s">
        <v>245</v>
      </c>
      <c r="E253" s="41"/>
      <c r="F253" s="228" t="s">
        <v>5112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245</v>
      </c>
      <c r="AU253" s="18" t="s">
        <v>78</v>
      </c>
    </row>
    <row r="254" s="14" customFormat="1">
      <c r="A254" s="14"/>
      <c r="B254" s="244"/>
      <c r="C254" s="245"/>
      <c r="D254" s="227" t="s">
        <v>248</v>
      </c>
      <c r="E254" s="246" t="s">
        <v>19</v>
      </c>
      <c r="F254" s="247" t="s">
        <v>5113</v>
      </c>
      <c r="G254" s="245"/>
      <c r="H254" s="248">
        <v>1.0149999999999999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248</v>
      </c>
      <c r="AU254" s="254" t="s">
        <v>78</v>
      </c>
      <c r="AV254" s="14" t="s">
        <v>78</v>
      </c>
      <c r="AW254" s="14" t="s">
        <v>32</v>
      </c>
      <c r="AX254" s="14" t="s">
        <v>69</v>
      </c>
      <c r="AY254" s="254" t="s">
        <v>238</v>
      </c>
    </row>
    <row r="255" s="15" customFormat="1">
      <c r="A255" s="15"/>
      <c r="B255" s="255"/>
      <c r="C255" s="256"/>
      <c r="D255" s="227" t="s">
        <v>248</v>
      </c>
      <c r="E255" s="257" t="s">
        <v>19</v>
      </c>
      <c r="F255" s="258" t="s">
        <v>253</v>
      </c>
      <c r="G255" s="256"/>
      <c r="H255" s="259">
        <v>1.0149999999999999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248</v>
      </c>
      <c r="AU255" s="265" t="s">
        <v>78</v>
      </c>
      <c r="AV255" s="15" t="s">
        <v>244</v>
      </c>
      <c r="AW255" s="15" t="s">
        <v>32</v>
      </c>
      <c r="AX255" s="15" t="s">
        <v>76</v>
      </c>
      <c r="AY255" s="265" t="s">
        <v>238</v>
      </c>
    </row>
    <row r="256" s="2" customFormat="1" ht="33" customHeight="1">
      <c r="A256" s="39"/>
      <c r="B256" s="40"/>
      <c r="C256" s="214" t="s">
        <v>339</v>
      </c>
      <c r="D256" s="214" t="s">
        <v>240</v>
      </c>
      <c r="E256" s="215" t="s">
        <v>5114</v>
      </c>
      <c r="F256" s="216" t="s">
        <v>5115</v>
      </c>
      <c r="G256" s="217" t="s">
        <v>281</v>
      </c>
      <c r="H256" s="218">
        <v>2</v>
      </c>
      <c r="I256" s="219"/>
      <c r="J256" s="220">
        <f>ROUND(I256*H256,2)</f>
        <v>0</v>
      </c>
      <c r="K256" s="216" t="s">
        <v>243</v>
      </c>
      <c r="L256" s="45"/>
      <c r="M256" s="221" t="s">
        <v>19</v>
      </c>
      <c r="N256" s="222" t="s">
        <v>40</v>
      </c>
      <c r="O256" s="85"/>
      <c r="P256" s="223">
        <f>O256*H256</f>
        <v>0</v>
      </c>
      <c r="Q256" s="223">
        <v>5.0000000000000004E-06</v>
      </c>
      <c r="R256" s="223">
        <f>Q256*H256</f>
        <v>1.0000000000000001E-05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244</v>
      </c>
      <c r="AT256" s="225" t="s">
        <v>240</v>
      </c>
      <c r="AU256" s="225" t="s">
        <v>78</v>
      </c>
      <c r="AY256" s="18" t="s">
        <v>238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76</v>
      </c>
      <c r="BK256" s="226">
        <f>ROUND(I256*H256,2)</f>
        <v>0</v>
      </c>
      <c r="BL256" s="18" t="s">
        <v>244</v>
      </c>
      <c r="BM256" s="225" t="s">
        <v>428</v>
      </c>
    </row>
    <row r="257" s="2" customFormat="1">
      <c r="A257" s="39"/>
      <c r="B257" s="40"/>
      <c r="C257" s="41"/>
      <c r="D257" s="227" t="s">
        <v>245</v>
      </c>
      <c r="E257" s="41"/>
      <c r="F257" s="228" t="s">
        <v>5115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245</v>
      </c>
      <c r="AU257" s="18" t="s">
        <v>78</v>
      </c>
    </row>
    <row r="258" s="2" customFormat="1">
      <c r="A258" s="39"/>
      <c r="B258" s="40"/>
      <c r="C258" s="41"/>
      <c r="D258" s="232" t="s">
        <v>246</v>
      </c>
      <c r="E258" s="41"/>
      <c r="F258" s="233" t="s">
        <v>5116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246</v>
      </c>
      <c r="AU258" s="18" t="s">
        <v>78</v>
      </c>
    </row>
    <row r="259" s="2" customFormat="1" ht="16.5" customHeight="1">
      <c r="A259" s="39"/>
      <c r="B259" s="40"/>
      <c r="C259" s="277" t="s">
        <v>424</v>
      </c>
      <c r="D259" s="277" t="s">
        <v>425</v>
      </c>
      <c r="E259" s="278" t="s">
        <v>5117</v>
      </c>
      <c r="F259" s="279" t="s">
        <v>5118</v>
      </c>
      <c r="G259" s="280" t="s">
        <v>281</v>
      </c>
      <c r="H259" s="281">
        <v>2.0299999999999998</v>
      </c>
      <c r="I259" s="282"/>
      <c r="J259" s="283">
        <f>ROUND(I259*H259,2)</f>
        <v>0</v>
      </c>
      <c r="K259" s="279" t="s">
        <v>243</v>
      </c>
      <c r="L259" s="284"/>
      <c r="M259" s="285" t="s">
        <v>19</v>
      </c>
      <c r="N259" s="286" t="s">
        <v>40</v>
      </c>
      <c r="O259" s="85"/>
      <c r="P259" s="223">
        <f>O259*H259</f>
        <v>0</v>
      </c>
      <c r="Q259" s="223">
        <v>0.00088000000000000003</v>
      </c>
      <c r="R259" s="223">
        <f>Q259*H259</f>
        <v>0.0017863999999999998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267</v>
      </c>
      <c r="AT259" s="225" t="s">
        <v>425</v>
      </c>
      <c r="AU259" s="225" t="s">
        <v>78</v>
      </c>
      <c r="AY259" s="18" t="s">
        <v>238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76</v>
      </c>
      <c r="BK259" s="226">
        <f>ROUND(I259*H259,2)</f>
        <v>0</v>
      </c>
      <c r="BL259" s="18" t="s">
        <v>244</v>
      </c>
      <c r="BM259" s="225" t="s">
        <v>432</v>
      </c>
    </row>
    <row r="260" s="2" customFormat="1">
      <c r="A260" s="39"/>
      <c r="B260" s="40"/>
      <c r="C260" s="41"/>
      <c r="D260" s="227" t="s">
        <v>245</v>
      </c>
      <c r="E260" s="41"/>
      <c r="F260" s="228" t="s">
        <v>5118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245</v>
      </c>
      <c r="AU260" s="18" t="s">
        <v>78</v>
      </c>
    </row>
    <row r="261" s="14" customFormat="1">
      <c r="A261" s="14"/>
      <c r="B261" s="244"/>
      <c r="C261" s="245"/>
      <c r="D261" s="227" t="s">
        <v>248</v>
      </c>
      <c r="E261" s="246" t="s">
        <v>19</v>
      </c>
      <c r="F261" s="247" t="s">
        <v>5119</v>
      </c>
      <c r="G261" s="245"/>
      <c r="H261" s="248">
        <v>2.0299999999999998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248</v>
      </c>
      <c r="AU261" s="254" t="s">
        <v>78</v>
      </c>
      <c r="AV261" s="14" t="s">
        <v>78</v>
      </c>
      <c r="AW261" s="14" t="s">
        <v>32</v>
      </c>
      <c r="AX261" s="14" t="s">
        <v>69</v>
      </c>
      <c r="AY261" s="254" t="s">
        <v>238</v>
      </c>
    </row>
    <row r="262" s="15" customFormat="1">
      <c r="A262" s="15"/>
      <c r="B262" s="255"/>
      <c r="C262" s="256"/>
      <c r="D262" s="227" t="s">
        <v>248</v>
      </c>
      <c r="E262" s="257" t="s">
        <v>19</v>
      </c>
      <c r="F262" s="258" t="s">
        <v>253</v>
      </c>
      <c r="G262" s="256"/>
      <c r="H262" s="259">
        <v>2.0299999999999998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248</v>
      </c>
      <c r="AU262" s="265" t="s">
        <v>78</v>
      </c>
      <c r="AV262" s="15" t="s">
        <v>244</v>
      </c>
      <c r="AW262" s="15" t="s">
        <v>32</v>
      </c>
      <c r="AX262" s="15" t="s">
        <v>76</v>
      </c>
      <c r="AY262" s="265" t="s">
        <v>238</v>
      </c>
    </row>
    <row r="263" s="2" customFormat="1" ht="33" customHeight="1">
      <c r="A263" s="39"/>
      <c r="B263" s="40"/>
      <c r="C263" s="214" t="s">
        <v>351</v>
      </c>
      <c r="D263" s="214" t="s">
        <v>240</v>
      </c>
      <c r="E263" s="215" t="s">
        <v>5120</v>
      </c>
      <c r="F263" s="216" t="s">
        <v>5121</v>
      </c>
      <c r="G263" s="217" t="s">
        <v>281</v>
      </c>
      <c r="H263" s="218">
        <v>1</v>
      </c>
      <c r="I263" s="219"/>
      <c r="J263" s="220">
        <f>ROUND(I263*H263,2)</f>
        <v>0</v>
      </c>
      <c r="K263" s="216" t="s">
        <v>243</v>
      </c>
      <c r="L263" s="45"/>
      <c r="M263" s="221" t="s">
        <v>19</v>
      </c>
      <c r="N263" s="222" t="s">
        <v>40</v>
      </c>
      <c r="O263" s="85"/>
      <c r="P263" s="223">
        <f>O263*H263</f>
        <v>0</v>
      </c>
      <c r="Q263" s="223">
        <v>3.7500000000000001E-06</v>
      </c>
      <c r="R263" s="223">
        <f>Q263*H263</f>
        <v>3.7500000000000001E-06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244</v>
      </c>
      <c r="AT263" s="225" t="s">
        <v>240</v>
      </c>
      <c r="AU263" s="225" t="s">
        <v>78</v>
      </c>
      <c r="AY263" s="18" t="s">
        <v>238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76</v>
      </c>
      <c r="BK263" s="226">
        <f>ROUND(I263*H263,2)</f>
        <v>0</v>
      </c>
      <c r="BL263" s="18" t="s">
        <v>244</v>
      </c>
      <c r="BM263" s="225" t="s">
        <v>439</v>
      </c>
    </row>
    <row r="264" s="2" customFormat="1">
      <c r="A264" s="39"/>
      <c r="B264" s="40"/>
      <c r="C264" s="41"/>
      <c r="D264" s="227" t="s">
        <v>245</v>
      </c>
      <c r="E264" s="41"/>
      <c r="F264" s="228" t="s">
        <v>5121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245</v>
      </c>
      <c r="AU264" s="18" t="s">
        <v>78</v>
      </c>
    </row>
    <row r="265" s="2" customFormat="1">
      <c r="A265" s="39"/>
      <c r="B265" s="40"/>
      <c r="C265" s="41"/>
      <c r="D265" s="232" t="s">
        <v>246</v>
      </c>
      <c r="E265" s="41"/>
      <c r="F265" s="233" t="s">
        <v>5122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246</v>
      </c>
      <c r="AU265" s="18" t="s">
        <v>78</v>
      </c>
    </row>
    <row r="266" s="13" customFormat="1">
      <c r="A266" s="13"/>
      <c r="B266" s="234"/>
      <c r="C266" s="235"/>
      <c r="D266" s="227" t="s">
        <v>248</v>
      </c>
      <c r="E266" s="236" t="s">
        <v>19</v>
      </c>
      <c r="F266" s="237" t="s">
        <v>5015</v>
      </c>
      <c r="G266" s="235"/>
      <c r="H266" s="236" t="s">
        <v>19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248</v>
      </c>
      <c r="AU266" s="243" t="s">
        <v>78</v>
      </c>
      <c r="AV266" s="13" t="s">
        <v>76</v>
      </c>
      <c r="AW266" s="13" t="s">
        <v>32</v>
      </c>
      <c r="AX266" s="13" t="s">
        <v>69</v>
      </c>
      <c r="AY266" s="243" t="s">
        <v>238</v>
      </c>
    </row>
    <row r="267" s="13" customFormat="1">
      <c r="A267" s="13"/>
      <c r="B267" s="234"/>
      <c r="C267" s="235"/>
      <c r="D267" s="227" t="s">
        <v>248</v>
      </c>
      <c r="E267" s="236" t="s">
        <v>19</v>
      </c>
      <c r="F267" s="237" t="s">
        <v>5032</v>
      </c>
      <c r="G267" s="235"/>
      <c r="H267" s="236" t="s">
        <v>19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248</v>
      </c>
      <c r="AU267" s="243" t="s">
        <v>78</v>
      </c>
      <c r="AV267" s="13" t="s">
        <v>76</v>
      </c>
      <c r="AW267" s="13" t="s">
        <v>32</v>
      </c>
      <c r="AX267" s="13" t="s">
        <v>69</v>
      </c>
      <c r="AY267" s="243" t="s">
        <v>238</v>
      </c>
    </row>
    <row r="268" s="14" customFormat="1">
      <c r="A268" s="14"/>
      <c r="B268" s="244"/>
      <c r="C268" s="245"/>
      <c r="D268" s="227" t="s">
        <v>248</v>
      </c>
      <c r="E268" s="246" t="s">
        <v>19</v>
      </c>
      <c r="F268" s="247" t="s">
        <v>5123</v>
      </c>
      <c r="G268" s="245"/>
      <c r="H268" s="248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248</v>
      </c>
      <c r="AU268" s="254" t="s">
        <v>78</v>
      </c>
      <c r="AV268" s="14" t="s">
        <v>78</v>
      </c>
      <c r="AW268" s="14" t="s">
        <v>32</v>
      </c>
      <c r="AX268" s="14" t="s">
        <v>69</v>
      </c>
      <c r="AY268" s="254" t="s">
        <v>238</v>
      </c>
    </row>
    <row r="269" s="15" customFormat="1">
      <c r="A269" s="15"/>
      <c r="B269" s="255"/>
      <c r="C269" s="256"/>
      <c r="D269" s="227" t="s">
        <v>248</v>
      </c>
      <c r="E269" s="257" t="s">
        <v>19</v>
      </c>
      <c r="F269" s="258" t="s">
        <v>253</v>
      </c>
      <c r="G269" s="256"/>
      <c r="H269" s="259">
        <v>1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248</v>
      </c>
      <c r="AU269" s="265" t="s">
        <v>78</v>
      </c>
      <c r="AV269" s="15" t="s">
        <v>244</v>
      </c>
      <c r="AW269" s="15" t="s">
        <v>32</v>
      </c>
      <c r="AX269" s="15" t="s">
        <v>76</v>
      </c>
      <c r="AY269" s="265" t="s">
        <v>238</v>
      </c>
    </row>
    <row r="270" s="2" customFormat="1" ht="21.75" customHeight="1">
      <c r="A270" s="39"/>
      <c r="B270" s="40"/>
      <c r="C270" s="277" t="s">
        <v>436</v>
      </c>
      <c r="D270" s="277" t="s">
        <v>425</v>
      </c>
      <c r="E270" s="278" t="s">
        <v>5124</v>
      </c>
      <c r="F270" s="279" t="s">
        <v>5125</v>
      </c>
      <c r="G270" s="280" t="s">
        <v>281</v>
      </c>
      <c r="H270" s="281">
        <v>1.0149999999999999</v>
      </c>
      <c r="I270" s="282"/>
      <c r="J270" s="283">
        <f>ROUND(I270*H270,2)</f>
        <v>0</v>
      </c>
      <c r="K270" s="279" t="s">
        <v>243</v>
      </c>
      <c r="L270" s="284"/>
      <c r="M270" s="285" t="s">
        <v>19</v>
      </c>
      <c r="N270" s="286" t="s">
        <v>40</v>
      </c>
      <c r="O270" s="85"/>
      <c r="P270" s="223">
        <f>O270*H270</f>
        <v>0</v>
      </c>
      <c r="Q270" s="223">
        <v>0.00089999999999999998</v>
      </c>
      <c r="R270" s="223">
        <f>Q270*H270</f>
        <v>0.00091349999999999992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267</v>
      </c>
      <c r="AT270" s="225" t="s">
        <v>425</v>
      </c>
      <c r="AU270" s="225" t="s">
        <v>78</v>
      </c>
      <c r="AY270" s="18" t="s">
        <v>238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76</v>
      </c>
      <c r="BK270" s="226">
        <f>ROUND(I270*H270,2)</f>
        <v>0</v>
      </c>
      <c r="BL270" s="18" t="s">
        <v>244</v>
      </c>
      <c r="BM270" s="225" t="s">
        <v>447</v>
      </c>
    </row>
    <row r="271" s="2" customFormat="1">
      <c r="A271" s="39"/>
      <c r="B271" s="40"/>
      <c r="C271" s="41"/>
      <c r="D271" s="227" t="s">
        <v>245</v>
      </c>
      <c r="E271" s="41"/>
      <c r="F271" s="228" t="s">
        <v>5125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245</v>
      </c>
      <c r="AU271" s="18" t="s">
        <v>78</v>
      </c>
    </row>
    <row r="272" s="14" customFormat="1">
      <c r="A272" s="14"/>
      <c r="B272" s="244"/>
      <c r="C272" s="245"/>
      <c r="D272" s="227" t="s">
        <v>248</v>
      </c>
      <c r="E272" s="246" t="s">
        <v>19</v>
      </c>
      <c r="F272" s="247" t="s">
        <v>5113</v>
      </c>
      <c r="G272" s="245"/>
      <c r="H272" s="248">
        <v>1.0149999999999999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248</v>
      </c>
      <c r="AU272" s="254" t="s">
        <v>78</v>
      </c>
      <c r="AV272" s="14" t="s">
        <v>78</v>
      </c>
      <c r="AW272" s="14" t="s">
        <v>32</v>
      </c>
      <c r="AX272" s="14" t="s">
        <v>69</v>
      </c>
      <c r="AY272" s="254" t="s">
        <v>238</v>
      </c>
    </row>
    <row r="273" s="15" customFormat="1">
      <c r="A273" s="15"/>
      <c r="B273" s="255"/>
      <c r="C273" s="256"/>
      <c r="D273" s="227" t="s">
        <v>248</v>
      </c>
      <c r="E273" s="257" t="s">
        <v>19</v>
      </c>
      <c r="F273" s="258" t="s">
        <v>253</v>
      </c>
      <c r="G273" s="256"/>
      <c r="H273" s="259">
        <v>1.0149999999999999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248</v>
      </c>
      <c r="AU273" s="265" t="s">
        <v>78</v>
      </c>
      <c r="AV273" s="15" t="s">
        <v>244</v>
      </c>
      <c r="AW273" s="15" t="s">
        <v>32</v>
      </c>
      <c r="AX273" s="15" t="s">
        <v>76</v>
      </c>
      <c r="AY273" s="265" t="s">
        <v>238</v>
      </c>
    </row>
    <row r="274" s="2" customFormat="1" ht="33" customHeight="1">
      <c r="A274" s="39"/>
      <c r="B274" s="40"/>
      <c r="C274" s="214" t="s">
        <v>356</v>
      </c>
      <c r="D274" s="214" t="s">
        <v>240</v>
      </c>
      <c r="E274" s="215" t="s">
        <v>5126</v>
      </c>
      <c r="F274" s="216" t="s">
        <v>5127</v>
      </c>
      <c r="G274" s="217" t="s">
        <v>281</v>
      </c>
      <c r="H274" s="218">
        <v>1</v>
      </c>
      <c r="I274" s="219"/>
      <c r="J274" s="220">
        <f>ROUND(I274*H274,2)</f>
        <v>0</v>
      </c>
      <c r="K274" s="216" t="s">
        <v>243</v>
      </c>
      <c r="L274" s="45"/>
      <c r="M274" s="221" t="s">
        <v>19</v>
      </c>
      <c r="N274" s="222" t="s">
        <v>40</v>
      </c>
      <c r="O274" s="85"/>
      <c r="P274" s="223">
        <f>O274*H274</f>
        <v>0</v>
      </c>
      <c r="Q274" s="223">
        <v>7.5000000000000002E-06</v>
      </c>
      <c r="R274" s="223">
        <f>Q274*H274</f>
        <v>7.5000000000000002E-06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244</v>
      </c>
      <c r="AT274" s="225" t="s">
        <v>240</v>
      </c>
      <c r="AU274" s="225" t="s">
        <v>78</v>
      </c>
      <c r="AY274" s="18" t="s">
        <v>238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76</v>
      </c>
      <c r="BK274" s="226">
        <f>ROUND(I274*H274,2)</f>
        <v>0</v>
      </c>
      <c r="BL274" s="18" t="s">
        <v>244</v>
      </c>
      <c r="BM274" s="225" t="s">
        <v>453</v>
      </c>
    </row>
    <row r="275" s="2" customFormat="1">
      <c r="A275" s="39"/>
      <c r="B275" s="40"/>
      <c r="C275" s="41"/>
      <c r="D275" s="227" t="s">
        <v>245</v>
      </c>
      <c r="E275" s="41"/>
      <c r="F275" s="228" t="s">
        <v>5127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245</v>
      </c>
      <c r="AU275" s="18" t="s">
        <v>78</v>
      </c>
    </row>
    <row r="276" s="2" customFormat="1">
      <c r="A276" s="39"/>
      <c r="B276" s="40"/>
      <c r="C276" s="41"/>
      <c r="D276" s="232" t="s">
        <v>246</v>
      </c>
      <c r="E276" s="41"/>
      <c r="F276" s="233" t="s">
        <v>5128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246</v>
      </c>
      <c r="AU276" s="18" t="s">
        <v>78</v>
      </c>
    </row>
    <row r="277" s="2" customFormat="1" ht="16.5" customHeight="1">
      <c r="A277" s="39"/>
      <c r="B277" s="40"/>
      <c r="C277" s="277" t="s">
        <v>450</v>
      </c>
      <c r="D277" s="277" t="s">
        <v>425</v>
      </c>
      <c r="E277" s="278" t="s">
        <v>5129</v>
      </c>
      <c r="F277" s="279" t="s">
        <v>5130</v>
      </c>
      <c r="G277" s="280" t="s">
        <v>281</v>
      </c>
      <c r="H277" s="281">
        <v>1.0149999999999999</v>
      </c>
      <c r="I277" s="282"/>
      <c r="J277" s="283">
        <f>ROUND(I277*H277,2)</f>
        <v>0</v>
      </c>
      <c r="K277" s="279" t="s">
        <v>243</v>
      </c>
      <c r="L277" s="284"/>
      <c r="M277" s="285" t="s">
        <v>19</v>
      </c>
      <c r="N277" s="286" t="s">
        <v>40</v>
      </c>
      <c r="O277" s="85"/>
      <c r="P277" s="223">
        <f>O277*H277</f>
        <v>0</v>
      </c>
      <c r="Q277" s="223">
        <v>0.0015399999999999999</v>
      </c>
      <c r="R277" s="223">
        <f>Q277*H277</f>
        <v>0.0015630999999999998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267</v>
      </c>
      <c r="AT277" s="225" t="s">
        <v>425</v>
      </c>
      <c r="AU277" s="225" t="s">
        <v>78</v>
      </c>
      <c r="AY277" s="18" t="s">
        <v>238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76</v>
      </c>
      <c r="BK277" s="226">
        <f>ROUND(I277*H277,2)</f>
        <v>0</v>
      </c>
      <c r="BL277" s="18" t="s">
        <v>244</v>
      </c>
      <c r="BM277" s="225" t="s">
        <v>462</v>
      </c>
    </row>
    <row r="278" s="2" customFormat="1">
      <c r="A278" s="39"/>
      <c r="B278" s="40"/>
      <c r="C278" s="41"/>
      <c r="D278" s="227" t="s">
        <v>245</v>
      </c>
      <c r="E278" s="41"/>
      <c r="F278" s="228" t="s">
        <v>5130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245</v>
      </c>
      <c r="AU278" s="18" t="s">
        <v>78</v>
      </c>
    </row>
    <row r="279" s="14" customFormat="1">
      <c r="A279" s="14"/>
      <c r="B279" s="244"/>
      <c r="C279" s="245"/>
      <c r="D279" s="227" t="s">
        <v>248</v>
      </c>
      <c r="E279" s="246" t="s">
        <v>19</v>
      </c>
      <c r="F279" s="247" t="s">
        <v>5113</v>
      </c>
      <c r="G279" s="245"/>
      <c r="H279" s="248">
        <v>1.0149999999999999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248</v>
      </c>
      <c r="AU279" s="254" t="s">
        <v>78</v>
      </c>
      <c r="AV279" s="14" t="s">
        <v>78</v>
      </c>
      <c r="AW279" s="14" t="s">
        <v>32</v>
      </c>
      <c r="AX279" s="14" t="s">
        <v>69</v>
      </c>
      <c r="AY279" s="254" t="s">
        <v>238</v>
      </c>
    </row>
    <row r="280" s="15" customFormat="1">
      <c r="A280" s="15"/>
      <c r="B280" s="255"/>
      <c r="C280" s="256"/>
      <c r="D280" s="227" t="s">
        <v>248</v>
      </c>
      <c r="E280" s="257" t="s">
        <v>19</v>
      </c>
      <c r="F280" s="258" t="s">
        <v>253</v>
      </c>
      <c r="G280" s="256"/>
      <c r="H280" s="259">
        <v>1.0149999999999999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248</v>
      </c>
      <c r="AU280" s="265" t="s">
        <v>78</v>
      </c>
      <c r="AV280" s="15" t="s">
        <v>244</v>
      </c>
      <c r="AW280" s="15" t="s">
        <v>32</v>
      </c>
      <c r="AX280" s="15" t="s">
        <v>76</v>
      </c>
      <c r="AY280" s="265" t="s">
        <v>238</v>
      </c>
    </row>
    <row r="281" s="2" customFormat="1" ht="24.15" customHeight="1">
      <c r="A281" s="39"/>
      <c r="B281" s="40"/>
      <c r="C281" s="214" t="s">
        <v>364</v>
      </c>
      <c r="D281" s="214" t="s">
        <v>240</v>
      </c>
      <c r="E281" s="215" t="s">
        <v>5131</v>
      </c>
      <c r="F281" s="216" t="s">
        <v>5132</v>
      </c>
      <c r="G281" s="217" t="s">
        <v>308</v>
      </c>
      <c r="H281" s="218">
        <v>18</v>
      </c>
      <c r="I281" s="219"/>
      <c r="J281" s="220">
        <f>ROUND(I281*H281,2)</f>
        <v>0</v>
      </c>
      <c r="K281" s="216" t="s">
        <v>243</v>
      </c>
      <c r="L281" s="45"/>
      <c r="M281" s="221" t="s">
        <v>19</v>
      </c>
      <c r="N281" s="222" t="s">
        <v>40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0.35999999999999999</v>
      </c>
      <c r="T281" s="224">
        <f>S281*H281</f>
        <v>6.4799999999999995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244</v>
      </c>
      <c r="AT281" s="225" t="s">
        <v>240</v>
      </c>
      <c r="AU281" s="225" t="s">
        <v>78</v>
      </c>
      <c r="AY281" s="18" t="s">
        <v>238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76</v>
      </c>
      <c r="BK281" s="226">
        <f>ROUND(I281*H281,2)</f>
        <v>0</v>
      </c>
      <c r="BL281" s="18" t="s">
        <v>244</v>
      </c>
      <c r="BM281" s="225" t="s">
        <v>467</v>
      </c>
    </row>
    <row r="282" s="2" customFormat="1">
      <c r="A282" s="39"/>
      <c r="B282" s="40"/>
      <c r="C282" s="41"/>
      <c r="D282" s="227" t="s">
        <v>245</v>
      </c>
      <c r="E282" s="41"/>
      <c r="F282" s="228" t="s">
        <v>5132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245</v>
      </c>
      <c r="AU282" s="18" t="s">
        <v>78</v>
      </c>
    </row>
    <row r="283" s="2" customFormat="1">
      <c r="A283" s="39"/>
      <c r="B283" s="40"/>
      <c r="C283" s="41"/>
      <c r="D283" s="232" t="s">
        <v>246</v>
      </c>
      <c r="E283" s="41"/>
      <c r="F283" s="233" t="s">
        <v>5133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246</v>
      </c>
      <c r="AU283" s="18" t="s">
        <v>78</v>
      </c>
    </row>
    <row r="284" s="13" customFormat="1">
      <c r="A284" s="13"/>
      <c r="B284" s="234"/>
      <c r="C284" s="235"/>
      <c r="D284" s="227" t="s">
        <v>248</v>
      </c>
      <c r="E284" s="236" t="s">
        <v>19</v>
      </c>
      <c r="F284" s="237" t="s">
        <v>5015</v>
      </c>
      <c r="G284" s="235"/>
      <c r="H284" s="236" t="s">
        <v>19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248</v>
      </c>
      <c r="AU284" s="243" t="s">
        <v>78</v>
      </c>
      <c r="AV284" s="13" t="s">
        <v>76</v>
      </c>
      <c r="AW284" s="13" t="s">
        <v>32</v>
      </c>
      <c r="AX284" s="13" t="s">
        <v>69</v>
      </c>
      <c r="AY284" s="243" t="s">
        <v>238</v>
      </c>
    </row>
    <row r="285" s="14" customFormat="1">
      <c r="A285" s="14"/>
      <c r="B285" s="244"/>
      <c r="C285" s="245"/>
      <c r="D285" s="227" t="s">
        <v>248</v>
      </c>
      <c r="E285" s="246" t="s">
        <v>19</v>
      </c>
      <c r="F285" s="247" t="s">
        <v>5134</v>
      </c>
      <c r="G285" s="245"/>
      <c r="H285" s="248">
        <v>18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248</v>
      </c>
      <c r="AU285" s="254" t="s">
        <v>78</v>
      </c>
      <c r="AV285" s="14" t="s">
        <v>78</v>
      </c>
      <c r="AW285" s="14" t="s">
        <v>32</v>
      </c>
      <c r="AX285" s="14" t="s">
        <v>69</v>
      </c>
      <c r="AY285" s="254" t="s">
        <v>238</v>
      </c>
    </row>
    <row r="286" s="15" customFormat="1">
      <c r="A286" s="15"/>
      <c r="B286" s="255"/>
      <c r="C286" s="256"/>
      <c r="D286" s="227" t="s">
        <v>248</v>
      </c>
      <c r="E286" s="257" t="s">
        <v>19</v>
      </c>
      <c r="F286" s="258" t="s">
        <v>253</v>
      </c>
      <c r="G286" s="256"/>
      <c r="H286" s="259">
        <v>18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5" t="s">
        <v>248</v>
      </c>
      <c r="AU286" s="265" t="s">
        <v>78</v>
      </c>
      <c r="AV286" s="15" t="s">
        <v>244</v>
      </c>
      <c r="AW286" s="15" t="s">
        <v>32</v>
      </c>
      <c r="AX286" s="15" t="s">
        <v>76</v>
      </c>
      <c r="AY286" s="265" t="s">
        <v>238</v>
      </c>
    </row>
    <row r="287" s="2" customFormat="1" ht="24.15" customHeight="1">
      <c r="A287" s="39"/>
      <c r="B287" s="40"/>
      <c r="C287" s="214" t="s">
        <v>464</v>
      </c>
      <c r="D287" s="214" t="s">
        <v>240</v>
      </c>
      <c r="E287" s="215" t="s">
        <v>5135</v>
      </c>
      <c r="F287" s="216" t="s">
        <v>5136</v>
      </c>
      <c r="G287" s="217" t="s">
        <v>281</v>
      </c>
      <c r="H287" s="218">
        <v>2</v>
      </c>
      <c r="I287" s="219"/>
      <c r="J287" s="220">
        <f>ROUND(I287*H287,2)</f>
        <v>0</v>
      </c>
      <c r="K287" s="216" t="s">
        <v>243</v>
      </c>
      <c r="L287" s="45"/>
      <c r="M287" s="221" t="s">
        <v>19</v>
      </c>
      <c r="N287" s="222" t="s">
        <v>40</v>
      </c>
      <c r="O287" s="85"/>
      <c r="P287" s="223">
        <f>O287*H287</f>
        <v>0</v>
      </c>
      <c r="Q287" s="223">
        <v>0.1056</v>
      </c>
      <c r="R287" s="223">
        <f>Q287*H287</f>
        <v>0.2112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244</v>
      </c>
      <c r="AT287" s="225" t="s">
        <v>240</v>
      </c>
      <c r="AU287" s="225" t="s">
        <v>78</v>
      </c>
      <c r="AY287" s="18" t="s">
        <v>238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76</v>
      </c>
      <c r="BK287" s="226">
        <f>ROUND(I287*H287,2)</f>
        <v>0</v>
      </c>
      <c r="BL287" s="18" t="s">
        <v>244</v>
      </c>
      <c r="BM287" s="225" t="s">
        <v>472</v>
      </c>
    </row>
    <row r="288" s="2" customFormat="1">
      <c r="A288" s="39"/>
      <c r="B288" s="40"/>
      <c r="C288" s="41"/>
      <c r="D288" s="227" t="s">
        <v>245</v>
      </c>
      <c r="E288" s="41"/>
      <c r="F288" s="228" t="s">
        <v>5136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245</v>
      </c>
      <c r="AU288" s="18" t="s">
        <v>78</v>
      </c>
    </row>
    <row r="289" s="2" customFormat="1">
      <c r="A289" s="39"/>
      <c r="B289" s="40"/>
      <c r="C289" s="41"/>
      <c r="D289" s="232" t="s">
        <v>246</v>
      </c>
      <c r="E289" s="41"/>
      <c r="F289" s="233" t="s">
        <v>5137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246</v>
      </c>
      <c r="AU289" s="18" t="s">
        <v>78</v>
      </c>
    </row>
    <row r="290" s="13" customFormat="1">
      <c r="A290" s="13"/>
      <c r="B290" s="234"/>
      <c r="C290" s="235"/>
      <c r="D290" s="227" t="s">
        <v>248</v>
      </c>
      <c r="E290" s="236" t="s">
        <v>19</v>
      </c>
      <c r="F290" s="237" t="s">
        <v>5015</v>
      </c>
      <c r="G290" s="235"/>
      <c r="H290" s="236" t="s">
        <v>19</v>
      </c>
      <c r="I290" s="238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248</v>
      </c>
      <c r="AU290" s="243" t="s">
        <v>78</v>
      </c>
      <c r="AV290" s="13" t="s">
        <v>76</v>
      </c>
      <c r="AW290" s="13" t="s">
        <v>32</v>
      </c>
      <c r="AX290" s="13" t="s">
        <v>69</v>
      </c>
      <c r="AY290" s="243" t="s">
        <v>238</v>
      </c>
    </row>
    <row r="291" s="14" customFormat="1">
      <c r="A291" s="14"/>
      <c r="B291" s="244"/>
      <c r="C291" s="245"/>
      <c r="D291" s="227" t="s">
        <v>248</v>
      </c>
      <c r="E291" s="246" t="s">
        <v>19</v>
      </c>
      <c r="F291" s="247" t="s">
        <v>5138</v>
      </c>
      <c r="G291" s="245"/>
      <c r="H291" s="248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248</v>
      </c>
      <c r="AU291" s="254" t="s">
        <v>78</v>
      </c>
      <c r="AV291" s="14" t="s">
        <v>78</v>
      </c>
      <c r="AW291" s="14" t="s">
        <v>32</v>
      </c>
      <c r="AX291" s="14" t="s">
        <v>69</v>
      </c>
      <c r="AY291" s="254" t="s">
        <v>238</v>
      </c>
    </row>
    <row r="292" s="14" customFormat="1">
      <c r="A292" s="14"/>
      <c r="B292" s="244"/>
      <c r="C292" s="245"/>
      <c r="D292" s="227" t="s">
        <v>248</v>
      </c>
      <c r="E292" s="246" t="s">
        <v>19</v>
      </c>
      <c r="F292" s="247" t="s">
        <v>5139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248</v>
      </c>
      <c r="AU292" s="254" t="s">
        <v>78</v>
      </c>
      <c r="AV292" s="14" t="s">
        <v>78</v>
      </c>
      <c r="AW292" s="14" t="s">
        <v>32</v>
      </c>
      <c r="AX292" s="14" t="s">
        <v>69</v>
      </c>
      <c r="AY292" s="254" t="s">
        <v>238</v>
      </c>
    </row>
    <row r="293" s="15" customFormat="1">
      <c r="A293" s="15"/>
      <c r="B293" s="255"/>
      <c r="C293" s="256"/>
      <c r="D293" s="227" t="s">
        <v>248</v>
      </c>
      <c r="E293" s="257" t="s">
        <v>19</v>
      </c>
      <c r="F293" s="258" t="s">
        <v>253</v>
      </c>
      <c r="G293" s="256"/>
      <c r="H293" s="259">
        <v>2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248</v>
      </c>
      <c r="AU293" s="265" t="s">
        <v>78</v>
      </c>
      <c r="AV293" s="15" t="s">
        <v>244</v>
      </c>
      <c r="AW293" s="15" t="s">
        <v>32</v>
      </c>
      <c r="AX293" s="15" t="s">
        <v>76</v>
      </c>
      <c r="AY293" s="265" t="s">
        <v>238</v>
      </c>
    </row>
    <row r="294" s="2" customFormat="1" ht="24.15" customHeight="1">
      <c r="A294" s="39"/>
      <c r="B294" s="40"/>
      <c r="C294" s="214" t="s">
        <v>371</v>
      </c>
      <c r="D294" s="214" t="s">
        <v>240</v>
      </c>
      <c r="E294" s="215" t="s">
        <v>5140</v>
      </c>
      <c r="F294" s="216" t="s">
        <v>5141</v>
      </c>
      <c r="G294" s="217" t="s">
        <v>281</v>
      </c>
      <c r="H294" s="218">
        <v>1</v>
      </c>
      <c r="I294" s="219"/>
      <c r="J294" s="220">
        <f>ROUND(I294*H294,2)</f>
        <v>0</v>
      </c>
      <c r="K294" s="216" t="s">
        <v>243</v>
      </c>
      <c r="L294" s="45"/>
      <c r="M294" s="221" t="s">
        <v>19</v>
      </c>
      <c r="N294" s="222" t="s">
        <v>40</v>
      </c>
      <c r="O294" s="85"/>
      <c r="P294" s="223">
        <f>O294*H294</f>
        <v>0</v>
      </c>
      <c r="Q294" s="223">
        <v>0.1056</v>
      </c>
      <c r="R294" s="223">
        <f>Q294*H294</f>
        <v>0.1056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244</v>
      </c>
      <c r="AT294" s="225" t="s">
        <v>240</v>
      </c>
      <c r="AU294" s="225" t="s">
        <v>78</v>
      </c>
      <c r="AY294" s="18" t="s">
        <v>238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76</v>
      </c>
      <c r="BK294" s="226">
        <f>ROUND(I294*H294,2)</f>
        <v>0</v>
      </c>
      <c r="BL294" s="18" t="s">
        <v>244</v>
      </c>
      <c r="BM294" s="225" t="s">
        <v>491</v>
      </c>
    </row>
    <row r="295" s="2" customFormat="1">
      <c r="A295" s="39"/>
      <c r="B295" s="40"/>
      <c r="C295" s="41"/>
      <c r="D295" s="227" t="s">
        <v>245</v>
      </c>
      <c r="E295" s="41"/>
      <c r="F295" s="228" t="s">
        <v>5141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245</v>
      </c>
      <c r="AU295" s="18" t="s">
        <v>78</v>
      </c>
    </row>
    <row r="296" s="2" customFormat="1">
      <c r="A296" s="39"/>
      <c r="B296" s="40"/>
      <c r="C296" s="41"/>
      <c r="D296" s="232" t="s">
        <v>246</v>
      </c>
      <c r="E296" s="41"/>
      <c r="F296" s="233" t="s">
        <v>5142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246</v>
      </c>
      <c r="AU296" s="18" t="s">
        <v>78</v>
      </c>
    </row>
    <row r="297" s="13" customFormat="1">
      <c r="A297" s="13"/>
      <c r="B297" s="234"/>
      <c r="C297" s="235"/>
      <c r="D297" s="227" t="s">
        <v>248</v>
      </c>
      <c r="E297" s="236" t="s">
        <v>19</v>
      </c>
      <c r="F297" s="237" t="s">
        <v>5015</v>
      </c>
      <c r="G297" s="235"/>
      <c r="H297" s="236" t="s">
        <v>19</v>
      </c>
      <c r="I297" s="238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248</v>
      </c>
      <c r="AU297" s="243" t="s">
        <v>78</v>
      </c>
      <c r="AV297" s="13" t="s">
        <v>76</v>
      </c>
      <c r="AW297" s="13" t="s">
        <v>32</v>
      </c>
      <c r="AX297" s="13" t="s">
        <v>69</v>
      </c>
      <c r="AY297" s="243" t="s">
        <v>238</v>
      </c>
    </row>
    <row r="298" s="14" customFormat="1">
      <c r="A298" s="14"/>
      <c r="B298" s="244"/>
      <c r="C298" s="245"/>
      <c r="D298" s="227" t="s">
        <v>248</v>
      </c>
      <c r="E298" s="246" t="s">
        <v>19</v>
      </c>
      <c r="F298" s="247" t="s">
        <v>5143</v>
      </c>
      <c r="G298" s="245"/>
      <c r="H298" s="248">
        <v>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248</v>
      </c>
      <c r="AU298" s="254" t="s">
        <v>78</v>
      </c>
      <c r="AV298" s="14" t="s">
        <v>78</v>
      </c>
      <c r="AW298" s="14" t="s">
        <v>32</v>
      </c>
      <c r="AX298" s="14" t="s">
        <v>69</v>
      </c>
      <c r="AY298" s="254" t="s">
        <v>238</v>
      </c>
    </row>
    <row r="299" s="15" customFormat="1">
      <c r="A299" s="15"/>
      <c r="B299" s="255"/>
      <c r="C299" s="256"/>
      <c r="D299" s="227" t="s">
        <v>248</v>
      </c>
      <c r="E299" s="257" t="s">
        <v>19</v>
      </c>
      <c r="F299" s="258" t="s">
        <v>253</v>
      </c>
      <c r="G299" s="256"/>
      <c r="H299" s="259">
        <v>1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248</v>
      </c>
      <c r="AU299" s="265" t="s">
        <v>78</v>
      </c>
      <c r="AV299" s="15" t="s">
        <v>244</v>
      </c>
      <c r="AW299" s="15" t="s">
        <v>32</v>
      </c>
      <c r="AX299" s="15" t="s">
        <v>76</v>
      </c>
      <c r="AY299" s="265" t="s">
        <v>238</v>
      </c>
    </row>
    <row r="300" s="2" customFormat="1" ht="24.15" customHeight="1">
      <c r="A300" s="39"/>
      <c r="B300" s="40"/>
      <c r="C300" s="214" t="s">
        <v>476</v>
      </c>
      <c r="D300" s="214" t="s">
        <v>240</v>
      </c>
      <c r="E300" s="215" t="s">
        <v>5144</v>
      </c>
      <c r="F300" s="216" t="s">
        <v>5145</v>
      </c>
      <c r="G300" s="217" t="s">
        <v>281</v>
      </c>
      <c r="H300" s="218">
        <v>3</v>
      </c>
      <c r="I300" s="219"/>
      <c r="J300" s="220">
        <f>ROUND(I300*H300,2)</f>
        <v>0</v>
      </c>
      <c r="K300" s="216" t="s">
        <v>243</v>
      </c>
      <c r="L300" s="45"/>
      <c r="M300" s="221" t="s">
        <v>19</v>
      </c>
      <c r="N300" s="222" t="s">
        <v>40</v>
      </c>
      <c r="O300" s="85"/>
      <c r="P300" s="223">
        <f>O300*H300</f>
        <v>0</v>
      </c>
      <c r="Q300" s="223">
        <v>0.024240000000000001</v>
      </c>
      <c r="R300" s="223">
        <f>Q300*H300</f>
        <v>0.072720000000000007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244</v>
      </c>
      <c r="AT300" s="225" t="s">
        <v>240</v>
      </c>
      <c r="AU300" s="225" t="s">
        <v>78</v>
      </c>
      <c r="AY300" s="18" t="s">
        <v>238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76</v>
      </c>
      <c r="BK300" s="226">
        <f>ROUND(I300*H300,2)</f>
        <v>0</v>
      </c>
      <c r="BL300" s="18" t="s">
        <v>244</v>
      </c>
      <c r="BM300" s="225" t="s">
        <v>499</v>
      </c>
    </row>
    <row r="301" s="2" customFormat="1">
      <c r="A301" s="39"/>
      <c r="B301" s="40"/>
      <c r="C301" s="41"/>
      <c r="D301" s="227" t="s">
        <v>245</v>
      </c>
      <c r="E301" s="41"/>
      <c r="F301" s="228" t="s">
        <v>5145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245</v>
      </c>
      <c r="AU301" s="18" t="s">
        <v>78</v>
      </c>
    </row>
    <row r="302" s="2" customFormat="1">
      <c r="A302" s="39"/>
      <c r="B302" s="40"/>
      <c r="C302" s="41"/>
      <c r="D302" s="232" t="s">
        <v>246</v>
      </c>
      <c r="E302" s="41"/>
      <c r="F302" s="233" t="s">
        <v>5146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246</v>
      </c>
      <c r="AU302" s="18" t="s">
        <v>78</v>
      </c>
    </row>
    <row r="303" s="13" customFormat="1">
      <c r="A303" s="13"/>
      <c r="B303" s="234"/>
      <c r="C303" s="235"/>
      <c r="D303" s="227" t="s">
        <v>248</v>
      </c>
      <c r="E303" s="236" t="s">
        <v>19</v>
      </c>
      <c r="F303" s="237" t="s">
        <v>5015</v>
      </c>
      <c r="G303" s="235"/>
      <c r="H303" s="236" t="s">
        <v>19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248</v>
      </c>
      <c r="AU303" s="243" t="s">
        <v>78</v>
      </c>
      <c r="AV303" s="13" t="s">
        <v>76</v>
      </c>
      <c r="AW303" s="13" t="s">
        <v>32</v>
      </c>
      <c r="AX303" s="13" t="s">
        <v>69</v>
      </c>
      <c r="AY303" s="243" t="s">
        <v>238</v>
      </c>
    </row>
    <row r="304" s="14" customFormat="1">
      <c r="A304" s="14"/>
      <c r="B304" s="244"/>
      <c r="C304" s="245"/>
      <c r="D304" s="227" t="s">
        <v>248</v>
      </c>
      <c r="E304" s="246" t="s">
        <v>19</v>
      </c>
      <c r="F304" s="247" t="s">
        <v>5147</v>
      </c>
      <c r="G304" s="245"/>
      <c r="H304" s="248">
        <v>3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248</v>
      </c>
      <c r="AU304" s="254" t="s">
        <v>78</v>
      </c>
      <c r="AV304" s="14" t="s">
        <v>78</v>
      </c>
      <c r="AW304" s="14" t="s">
        <v>32</v>
      </c>
      <c r="AX304" s="14" t="s">
        <v>69</v>
      </c>
      <c r="AY304" s="254" t="s">
        <v>238</v>
      </c>
    </row>
    <row r="305" s="15" customFormat="1">
      <c r="A305" s="15"/>
      <c r="B305" s="255"/>
      <c r="C305" s="256"/>
      <c r="D305" s="227" t="s">
        <v>248</v>
      </c>
      <c r="E305" s="257" t="s">
        <v>19</v>
      </c>
      <c r="F305" s="258" t="s">
        <v>253</v>
      </c>
      <c r="G305" s="256"/>
      <c r="H305" s="259">
        <v>3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248</v>
      </c>
      <c r="AU305" s="265" t="s">
        <v>78</v>
      </c>
      <c r="AV305" s="15" t="s">
        <v>244</v>
      </c>
      <c r="AW305" s="15" t="s">
        <v>32</v>
      </c>
      <c r="AX305" s="15" t="s">
        <v>76</v>
      </c>
      <c r="AY305" s="265" t="s">
        <v>238</v>
      </c>
    </row>
    <row r="306" s="2" customFormat="1" ht="24.15" customHeight="1">
      <c r="A306" s="39"/>
      <c r="B306" s="40"/>
      <c r="C306" s="214" t="s">
        <v>377</v>
      </c>
      <c r="D306" s="214" t="s">
        <v>240</v>
      </c>
      <c r="E306" s="215" t="s">
        <v>5148</v>
      </c>
      <c r="F306" s="216" t="s">
        <v>5149</v>
      </c>
      <c r="G306" s="217" t="s">
        <v>281</v>
      </c>
      <c r="H306" s="218">
        <v>3</v>
      </c>
      <c r="I306" s="219"/>
      <c r="J306" s="220">
        <f>ROUND(I306*H306,2)</f>
        <v>0</v>
      </c>
      <c r="K306" s="216" t="s">
        <v>243</v>
      </c>
      <c r="L306" s="45"/>
      <c r="M306" s="221" t="s">
        <v>19</v>
      </c>
      <c r="N306" s="222" t="s">
        <v>40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244</v>
      </c>
      <c r="AT306" s="225" t="s">
        <v>240</v>
      </c>
      <c r="AU306" s="225" t="s">
        <v>78</v>
      </c>
      <c r="AY306" s="18" t="s">
        <v>238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76</v>
      </c>
      <c r="BK306" s="226">
        <f>ROUND(I306*H306,2)</f>
        <v>0</v>
      </c>
      <c r="BL306" s="18" t="s">
        <v>244</v>
      </c>
      <c r="BM306" s="225" t="s">
        <v>511</v>
      </c>
    </row>
    <row r="307" s="2" customFormat="1">
      <c r="A307" s="39"/>
      <c r="B307" s="40"/>
      <c r="C307" s="41"/>
      <c r="D307" s="227" t="s">
        <v>245</v>
      </c>
      <c r="E307" s="41"/>
      <c r="F307" s="228" t="s">
        <v>5149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245</v>
      </c>
      <c r="AU307" s="18" t="s">
        <v>78</v>
      </c>
    </row>
    <row r="308" s="2" customFormat="1">
      <c r="A308" s="39"/>
      <c r="B308" s="40"/>
      <c r="C308" s="41"/>
      <c r="D308" s="232" t="s">
        <v>246</v>
      </c>
      <c r="E308" s="41"/>
      <c r="F308" s="233" t="s">
        <v>5150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246</v>
      </c>
      <c r="AU308" s="18" t="s">
        <v>78</v>
      </c>
    </row>
    <row r="309" s="13" customFormat="1">
      <c r="A309" s="13"/>
      <c r="B309" s="234"/>
      <c r="C309" s="235"/>
      <c r="D309" s="227" t="s">
        <v>248</v>
      </c>
      <c r="E309" s="236" t="s">
        <v>19</v>
      </c>
      <c r="F309" s="237" t="s">
        <v>5151</v>
      </c>
      <c r="G309" s="235"/>
      <c r="H309" s="236" t="s">
        <v>19</v>
      </c>
      <c r="I309" s="238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248</v>
      </c>
      <c r="AU309" s="243" t="s">
        <v>78</v>
      </c>
      <c r="AV309" s="13" t="s">
        <v>76</v>
      </c>
      <c r="AW309" s="13" t="s">
        <v>32</v>
      </c>
      <c r="AX309" s="13" t="s">
        <v>69</v>
      </c>
      <c r="AY309" s="243" t="s">
        <v>238</v>
      </c>
    </row>
    <row r="310" s="14" customFormat="1">
      <c r="A310" s="14"/>
      <c r="B310" s="244"/>
      <c r="C310" s="245"/>
      <c r="D310" s="227" t="s">
        <v>248</v>
      </c>
      <c r="E310" s="246" t="s">
        <v>19</v>
      </c>
      <c r="F310" s="247" t="s">
        <v>5152</v>
      </c>
      <c r="G310" s="245"/>
      <c r="H310" s="248">
        <v>3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248</v>
      </c>
      <c r="AU310" s="254" t="s">
        <v>78</v>
      </c>
      <c r="AV310" s="14" t="s">
        <v>78</v>
      </c>
      <c r="AW310" s="14" t="s">
        <v>32</v>
      </c>
      <c r="AX310" s="14" t="s">
        <v>69</v>
      </c>
      <c r="AY310" s="254" t="s">
        <v>238</v>
      </c>
    </row>
    <row r="311" s="15" customFormat="1">
      <c r="A311" s="15"/>
      <c r="B311" s="255"/>
      <c r="C311" s="256"/>
      <c r="D311" s="227" t="s">
        <v>248</v>
      </c>
      <c r="E311" s="257" t="s">
        <v>19</v>
      </c>
      <c r="F311" s="258" t="s">
        <v>253</v>
      </c>
      <c r="G311" s="256"/>
      <c r="H311" s="259">
        <v>3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248</v>
      </c>
      <c r="AU311" s="265" t="s">
        <v>78</v>
      </c>
      <c r="AV311" s="15" t="s">
        <v>244</v>
      </c>
      <c r="AW311" s="15" t="s">
        <v>32</v>
      </c>
      <c r="AX311" s="15" t="s">
        <v>76</v>
      </c>
      <c r="AY311" s="265" t="s">
        <v>238</v>
      </c>
    </row>
    <row r="312" s="2" customFormat="1" ht="33" customHeight="1">
      <c r="A312" s="39"/>
      <c r="B312" s="40"/>
      <c r="C312" s="214" t="s">
        <v>488</v>
      </c>
      <c r="D312" s="214" t="s">
        <v>240</v>
      </c>
      <c r="E312" s="215" t="s">
        <v>5153</v>
      </c>
      <c r="F312" s="216" t="s">
        <v>5154</v>
      </c>
      <c r="G312" s="217" t="s">
        <v>281</v>
      </c>
      <c r="H312" s="218">
        <v>3</v>
      </c>
      <c r="I312" s="219"/>
      <c r="J312" s="220">
        <f>ROUND(I312*H312,2)</f>
        <v>0</v>
      </c>
      <c r="K312" s="216" t="s">
        <v>243</v>
      </c>
      <c r="L312" s="45"/>
      <c r="M312" s="221" t="s">
        <v>19</v>
      </c>
      <c r="N312" s="222" t="s">
        <v>40</v>
      </c>
      <c r="O312" s="85"/>
      <c r="P312" s="223">
        <f>O312*H312</f>
        <v>0</v>
      </c>
      <c r="Q312" s="223">
        <v>0.1111</v>
      </c>
      <c r="R312" s="223">
        <f>Q312*H312</f>
        <v>0.33330000000000004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244</v>
      </c>
      <c r="AT312" s="225" t="s">
        <v>240</v>
      </c>
      <c r="AU312" s="225" t="s">
        <v>78</v>
      </c>
      <c r="AY312" s="18" t="s">
        <v>238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76</v>
      </c>
      <c r="BK312" s="226">
        <f>ROUND(I312*H312,2)</f>
        <v>0</v>
      </c>
      <c r="BL312" s="18" t="s">
        <v>244</v>
      </c>
      <c r="BM312" s="225" t="s">
        <v>518</v>
      </c>
    </row>
    <row r="313" s="2" customFormat="1">
      <c r="A313" s="39"/>
      <c r="B313" s="40"/>
      <c r="C313" s="41"/>
      <c r="D313" s="227" t="s">
        <v>245</v>
      </c>
      <c r="E313" s="41"/>
      <c r="F313" s="228" t="s">
        <v>5154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245</v>
      </c>
      <c r="AU313" s="18" t="s">
        <v>78</v>
      </c>
    </row>
    <row r="314" s="2" customFormat="1">
      <c r="A314" s="39"/>
      <c r="B314" s="40"/>
      <c r="C314" s="41"/>
      <c r="D314" s="232" t="s">
        <v>246</v>
      </c>
      <c r="E314" s="41"/>
      <c r="F314" s="233" t="s">
        <v>5155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246</v>
      </c>
      <c r="AU314" s="18" t="s">
        <v>78</v>
      </c>
    </row>
    <row r="315" s="13" customFormat="1">
      <c r="A315" s="13"/>
      <c r="B315" s="234"/>
      <c r="C315" s="235"/>
      <c r="D315" s="227" t="s">
        <v>248</v>
      </c>
      <c r="E315" s="236" t="s">
        <v>19</v>
      </c>
      <c r="F315" s="237" t="s">
        <v>5151</v>
      </c>
      <c r="G315" s="235"/>
      <c r="H315" s="236" t="s">
        <v>19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248</v>
      </c>
      <c r="AU315" s="243" t="s">
        <v>78</v>
      </c>
      <c r="AV315" s="13" t="s">
        <v>76</v>
      </c>
      <c r="AW315" s="13" t="s">
        <v>32</v>
      </c>
      <c r="AX315" s="13" t="s">
        <v>69</v>
      </c>
      <c r="AY315" s="243" t="s">
        <v>238</v>
      </c>
    </row>
    <row r="316" s="14" customFormat="1">
      <c r="A316" s="14"/>
      <c r="B316" s="244"/>
      <c r="C316" s="245"/>
      <c r="D316" s="227" t="s">
        <v>248</v>
      </c>
      <c r="E316" s="246" t="s">
        <v>19</v>
      </c>
      <c r="F316" s="247" t="s">
        <v>5152</v>
      </c>
      <c r="G316" s="245"/>
      <c r="H316" s="248">
        <v>3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248</v>
      </c>
      <c r="AU316" s="254" t="s">
        <v>78</v>
      </c>
      <c r="AV316" s="14" t="s">
        <v>78</v>
      </c>
      <c r="AW316" s="14" t="s">
        <v>32</v>
      </c>
      <c r="AX316" s="14" t="s">
        <v>69</v>
      </c>
      <c r="AY316" s="254" t="s">
        <v>238</v>
      </c>
    </row>
    <row r="317" s="15" customFormat="1">
      <c r="A317" s="15"/>
      <c r="B317" s="255"/>
      <c r="C317" s="256"/>
      <c r="D317" s="227" t="s">
        <v>248</v>
      </c>
      <c r="E317" s="257" t="s">
        <v>19</v>
      </c>
      <c r="F317" s="258" t="s">
        <v>253</v>
      </c>
      <c r="G317" s="256"/>
      <c r="H317" s="259">
        <v>3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248</v>
      </c>
      <c r="AU317" s="265" t="s">
        <v>78</v>
      </c>
      <c r="AV317" s="15" t="s">
        <v>244</v>
      </c>
      <c r="AW317" s="15" t="s">
        <v>32</v>
      </c>
      <c r="AX317" s="15" t="s">
        <v>76</v>
      </c>
      <c r="AY317" s="265" t="s">
        <v>238</v>
      </c>
    </row>
    <row r="318" s="2" customFormat="1" ht="21.75" customHeight="1">
      <c r="A318" s="39"/>
      <c r="B318" s="40"/>
      <c r="C318" s="214" t="s">
        <v>385</v>
      </c>
      <c r="D318" s="214" t="s">
        <v>240</v>
      </c>
      <c r="E318" s="215" t="s">
        <v>5156</v>
      </c>
      <c r="F318" s="216" t="s">
        <v>5157</v>
      </c>
      <c r="G318" s="217" t="s">
        <v>281</v>
      </c>
      <c r="H318" s="218">
        <v>7</v>
      </c>
      <c r="I318" s="219"/>
      <c r="J318" s="220">
        <f>ROUND(I318*H318,2)</f>
        <v>0</v>
      </c>
      <c r="K318" s="216" t="s">
        <v>243</v>
      </c>
      <c r="L318" s="45"/>
      <c r="M318" s="221" t="s">
        <v>19</v>
      </c>
      <c r="N318" s="222" t="s">
        <v>40</v>
      </c>
      <c r="O318" s="85"/>
      <c r="P318" s="223">
        <f>O318*H318</f>
        <v>0</v>
      </c>
      <c r="Q318" s="223">
        <v>0.00061859999999999997</v>
      </c>
      <c r="R318" s="223">
        <f>Q318*H318</f>
        <v>0.0043301999999999993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244</v>
      </c>
      <c r="AT318" s="225" t="s">
        <v>240</v>
      </c>
      <c r="AU318" s="225" t="s">
        <v>78</v>
      </c>
      <c r="AY318" s="18" t="s">
        <v>238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76</v>
      </c>
      <c r="BK318" s="226">
        <f>ROUND(I318*H318,2)</f>
        <v>0</v>
      </c>
      <c r="BL318" s="18" t="s">
        <v>244</v>
      </c>
      <c r="BM318" s="225" t="s">
        <v>524</v>
      </c>
    </row>
    <row r="319" s="2" customFormat="1">
      <c r="A319" s="39"/>
      <c r="B319" s="40"/>
      <c r="C319" s="41"/>
      <c r="D319" s="227" t="s">
        <v>245</v>
      </c>
      <c r="E319" s="41"/>
      <c r="F319" s="228" t="s">
        <v>5157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245</v>
      </c>
      <c r="AU319" s="18" t="s">
        <v>78</v>
      </c>
    </row>
    <row r="320" s="2" customFormat="1">
      <c r="A320" s="39"/>
      <c r="B320" s="40"/>
      <c r="C320" s="41"/>
      <c r="D320" s="232" t="s">
        <v>246</v>
      </c>
      <c r="E320" s="41"/>
      <c r="F320" s="233" t="s">
        <v>5158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246</v>
      </c>
      <c r="AU320" s="18" t="s">
        <v>78</v>
      </c>
    </row>
    <row r="321" s="13" customFormat="1">
      <c r="A321" s="13"/>
      <c r="B321" s="234"/>
      <c r="C321" s="235"/>
      <c r="D321" s="227" t="s">
        <v>248</v>
      </c>
      <c r="E321" s="236" t="s">
        <v>19</v>
      </c>
      <c r="F321" s="237" t="s">
        <v>5015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248</v>
      </c>
      <c r="AU321" s="243" t="s">
        <v>78</v>
      </c>
      <c r="AV321" s="13" t="s">
        <v>76</v>
      </c>
      <c r="AW321" s="13" t="s">
        <v>32</v>
      </c>
      <c r="AX321" s="13" t="s">
        <v>69</v>
      </c>
      <c r="AY321" s="243" t="s">
        <v>238</v>
      </c>
    </row>
    <row r="322" s="14" customFormat="1">
      <c r="A322" s="14"/>
      <c r="B322" s="244"/>
      <c r="C322" s="245"/>
      <c r="D322" s="227" t="s">
        <v>248</v>
      </c>
      <c r="E322" s="246" t="s">
        <v>19</v>
      </c>
      <c r="F322" s="247" t="s">
        <v>5159</v>
      </c>
      <c r="G322" s="245"/>
      <c r="H322" s="248">
        <v>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248</v>
      </c>
      <c r="AU322" s="254" t="s">
        <v>78</v>
      </c>
      <c r="AV322" s="14" t="s">
        <v>78</v>
      </c>
      <c r="AW322" s="14" t="s">
        <v>32</v>
      </c>
      <c r="AX322" s="14" t="s">
        <v>69</v>
      </c>
      <c r="AY322" s="254" t="s">
        <v>238</v>
      </c>
    </row>
    <row r="323" s="14" customFormat="1">
      <c r="A323" s="14"/>
      <c r="B323" s="244"/>
      <c r="C323" s="245"/>
      <c r="D323" s="227" t="s">
        <v>248</v>
      </c>
      <c r="E323" s="246" t="s">
        <v>19</v>
      </c>
      <c r="F323" s="247" t="s">
        <v>5160</v>
      </c>
      <c r="G323" s="245"/>
      <c r="H323" s="248">
        <v>3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248</v>
      </c>
      <c r="AU323" s="254" t="s">
        <v>78</v>
      </c>
      <c r="AV323" s="14" t="s">
        <v>78</v>
      </c>
      <c r="AW323" s="14" t="s">
        <v>32</v>
      </c>
      <c r="AX323" s="14" t="s">
        <v>69</v>
      </c>
      <c r="AY323" s="254" t="s">
        <v>238</v>
      </c>
    </row>
    <row r="324" s="14" customFormat="1">
      <c r="A324" s="14"/>
      <c r="B324" s="244"/>
      <c r="C324" s="245"/>
      <c r="D324" s="227" t="s">
        <v>248</v>
      </c>
      <c r="E324" s="246" t="s">
        <v>19</v>
      </c>
      <c r="F324" s="247" t="s">
        <v>5161</v>
      </c>
      <c r="G324" s="245"/>
      <c r="H324" s="248">
        <v>2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248</v>
      </c>
      <c r="AU324" s="254" t="s">
        <v>78</v>
      </c>
      <c r="AV324" s="14" t="s">
        <v>78</v>
      </c>
      <c r="AW324" s="14" t="s">
        <v>32</v>
      </c>
      <c r="AX324" s="14" t="s">
        <v>69</v>
      </c>
      <c r="AY324" s="254" t="s">
        <v>238</v>
      </c>
    </row>
    <row r="325" s="15" customFormat="1">
      <c r="A325" s="15"/>
      <c r="B325" s="255"/>
      <c r="C325" s="256"/>
      <c r="D325" s="227" t="s">
        <v>248</v>
      </c>
      <c r="E325" s="257" t="s">
        <v>19</v>
      </c>
      <c r="F325" s="258" t="s">
        <v>253</v>
      </c>
      <c r="G325" s="256"/>
      <c r="H325" s="259">
        <v>7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248</v>
      </c>
      <c r="AU325" s="265" t="s">
        <v>78</v>
      </c>
      <c r="AV325" s="15" t="s">
        <v>244</v>
      </c>
      <c r="AW325" s="15" t="s">
        <v>32</v>
      </c>
      <c r="AX325" s="15" t="s">
        <v>76</v>
      </c>
      <c r="AY325" s="265" t="s">
        <v>238</v>
      </c>
    </row>
    <row r="326" s="2" customFormat="1" ht="24.15" customHeight="1">
      <c r="A326" s="39"/>
      <c r="B326" s="40"/>
      <c r="C326" s="214" t="s">
        <v>503</v>
      </c>
      <c r="D326" s="214" t="s">
        <v>240</v>
      </c>
      <c r="E326" s="215" t="s">
        <v>5162</v>
      </c>
      <c r="F326" s="216" t="s">
        <v>5163</v>
      </c>
      <c r="G326" s="217" t="s">
        <v>281</v>
      </c>
      <c r="H326" s="218">
        <v>3</v>
      </c>
      <c r="I326" s="219"/>
      <c r="J326" s="220">
        <f>ROUND(I326*H326,2)</f>
        <v>0</v>
      </c>
      <c r="K326" s="216" t="s">
        <v>243</v>
      </c>
      <c r="L326" s="45"/>
      <c r="M326" s="221" t="s">
        <v>19</v>
      </c>
      <c r="N326" s="222" t="s">
        <v>40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0.10000000000000001</v>
      </c>
      <c r="T326" s="224">
        <f>S326*H326</f>
        <v>0.30000000000000004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244</v>
      </c>
      <c r="AT326" s="225" t="s">
        <v>240</v>
      </c>
      <c r="AU326" s="225" t="s">
        <v>78</v>
      </c>
      <c r="AY326" s="18" t="s">
        <v>238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76</v>
      </c>
      <c r="BK326" s="226">
        <f>ROUND(I326*H326,2)</f>
        <v>0</v>
      </c>
      <c r="BL326" s="18" t="s">
        <v>244</v>
      </c>
      <c r="BM326" s="225" t="s">
        <v>537</v>
      </c>
    </row>
    <row r="327" s="2" customFormat="1">
      <c r="A327" s="39"/>
      <c r="B327" s="40"/>
      <c r="C327" s="41"/>
      <c r="D327" s="227" t="s">
        <v>245</v>
      </c>
      <c r="E327" s="41"/>
      <c r="F327" s="228" t="s">
        <v>5163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245</v>
      </c>
      <c r="AU327" s="18" t="s">
        <v>78</v>
      </c>
    </row>
    <row r="328" s="2" customFormat="1">
      <c r="A328" s="39"/>
      <c r="B328" s="40"/>
      <c r="C328" s="41"/>
      <c r="D328" s="232" t="s">
        <v>246</v>
      </c>
      <c r="E328" s="41"/>
      <c r="F328" s="233" t="s">
        <v>5164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246</v>
      </c>
      <c r="AU328" s="18" t="s">
        <v>78</v>
      </c>
    </row>
    <row r="329" s="13" customFormat="1">
      <c r="A329" s="13"/>
      <c r="B329" s="234"/>
      <c r="C329" s="235"/>
      <c r="D329" s="227" t="s">
        <v>248</v>
      </c>
      <c r="E329" s="236" t="s">
        <v>19</v>
      </c>
      <c r="F329" s="237" t="s">
        <v>5015</v>
      </c>
      <c r="G329" s="235"/>
      <c r="H329" s="236" t="s">
        <v>19</v>
      </c>
      <c r="I329" s="238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248</v>
      </c>
      <c r="AU329" s="243" t="s">
        <v>78</v>
      </c>
      <c r="AV329" s="13" t="s">
        <v>76</v>
      </c>
      <c r="AW329" s="13" t="s">
        <v>32</v>
      </c>
      <c r="AX329" s="13" t="s">
        <v>69</v>
      </c>
      <c r="AY329" s="243" t="s">
        <v>238</v>
      </c>
    </row>
    <row r="330" s="14" customFormat="1">
      <c r="A330" s="14"/>
      <c r="B330" s="244"/>
      <c r="C330" s="245"/>
      <c r="D330" s="227" t="s">
        <v>248</v>
      </c>
      <c r="E330" s="246" t="s">
        <v>19</v>
      </c>
      <c r="F330" s="247" t="s">
        <v>5165</v>
      </c>
      <c r="G330" s="245"/>
      <c r="H330" s="248">
        <v>3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248</v>
      </c>
      <c r="AU330" s="254" t="s">
        <v>78</v>
      </c>
      <c r="AV330" s="14" t="s">
        <v>78</v>
      </c>
      <c r="AW330" s="14" t="s">
        <v>32</v>
      </c>
      <c r="AX330" s="14" t="s">
        <v>69</v>
      </c>
      <c r="AY330" s="254" t="s">
        <v>238</v>
      </c>
    </row>
    <row r="331" s="15" customFormat="1">
      <c r="A331" s="15"/>
      <c r="B331" s="255"/>
      <c r="C331" s="256"/>
      <c r="D331" s="227" t="s">
        <v>248</v>
      </c>
      <c r="E331" s="257" t="s">
        <v>19</v>
      </c>
      <c r="F331" s="258" t="s">
        <v>253</v>
      </c>
      <c r="G331" s="256"/>
      <c r="H331" s="259">
        <v>3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248</v>
      </c>
      <c r="AU331" s="265" t="s">
        <v>78</v>
      </c>
      <c r="AV331" s="15" t="s">
        <v>244</v>
      </c>
      <c r="AW331" s="15" t="s">
        <v>32</v>
      </c>
      <c r="AX331" s="15" t="s">
        <v>76</v>
      </c>
      <c r="AY331" s="265" t="s">
        <v>238</v>
      </c>
    </row>
    <row r="332" s="2" customFormat="1" ht="16.5" customHeight="1">
      <c r="A332" s="39"/>
      <c r="B332" s="40"/>
      <c r="C332" s="214" t="s">
        <v>391</v>
      </c>
      <c r="D332" s="214" t="s">
        <v>240</v>
      </c>
      <c r="E332" s="215" t="s">
        <v>5166</v>
      </c>
      <c r="F332" s="216" t="s">
        <v>5167</v>
      </c>
      <c r="G332" s="217" t="s">
        <v>107</v>
      </c>
      <c r="H332" s="218">
        <v>73</v>
      </c>
      <c r="I332" s="219"/>
      <c r="J332" s="220">
        <f>ROUND(I332*H332,2)</f>
        <v>0</v>
      </c>
      <c r="K332" s="216" t="s">
        <v>243</v>
      </c>
      <c r="L332" s="45"/>
      <c r="M332" s="221" t="s">
        <v>19</v>
      </c>
      <c r="N332" s="222" t="s">
        <v>40</v>
      </c>
      <c r="O332" s="85"/>
      <c r="P332" s="223">
        <f>O332*H332</f>
        <v>0</v>
      </c>
      <c r="Q332" s="223">
        <v>0.00019236000000000001</v>
      </c>
      <c r="R332" s="223">
        <f>Q332*H332</f>
        <v>0.014042280000000001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244</v>
      </c>
      <c r="AT332" s="225" t="s">
        <v>240</v>
      </c>
      <c r="AU332" s="225" t="s">
        <v>78</v>
      </c>
      <c r="AY332" s="18" t="s">
        <v>238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76</v>
      </c>
      <c r="BK332" s="226">
        <f>ROUND(I332*H332,2)</f>
        <v>0</v>
      </c>
      <c r="BL332" s="18" t="s">
        <v>244</v>
      </c>
      <c r="BM332" s="225" t="s">
        <v>545</v>
      </c>
    </row>
    <row r="333" s="2" customFormat="1">
      <c r="A333" s="39"/>
      <c r="B333" s="40"/>
      <c r="C333" s="41"/>
      <c r="D333" s="227" t="s">
        <v>245</v>
      </c>
      <c r="E333" s="41"/>
      <c r="F333" s="228" t="s">
        <v>5167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245</v>
      </c>
      <c r="AU333" s="18" t="s">
        <v>78</v>
      </c>
    </row>
    <row r="334" s="2" customFormat="1">
      <c r="A334" s="39"/>
      <c r="B334" s="40"/>
      <c r="C334" s="41"/>
      <c r="D334" s="232" t="s">
        <v>246</v>
      </c>
      <c r="E334" s="41"/>
      <c r="F334" s="233" t="s">
        <v>5168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246</v>
      </c>
      <c r="AU334" s="18" t="s">
        <v>78</v>
      </c>
    </row>
    <row r="335" s="13" customFormat="1">
      <c r="A335" s="13"/>
      <c r="B335" s="234"/>
      <c r="C335" s="235"/>
      <c r="D335" s="227" t="s">
        <v>248</v>
      </c>
      <c r="E335" s="236" t="s">
        <v>19</v>
      </c>
      <c r="F335" s="237" t="s">
        <v>5169</v>
      </c>
      <c r="G335" s="235"/>
      <c r="H335" s="236" t="s">
        <v>19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248</v>
      </c>
      <c r="AU335" s="243" t="s">
        <v>78</v>
      </c>
      <c r="AV335" s="13" t="s">
        <v>76</v>
      </c>
      <c r="AW335" s="13" t="s">
        <v>32</v>
      </c>
      <c r="AX335" s="13" t="s">
        <v>69</v>
      </c>
      <c r="AY335" s="243" t="s">
        <v>238</v>
      </c>
    </row>
    <row r="336" s="14" customFormat="1">
      <c r="A336" s="14"/>
      <c r="B336" s="244"/>
      <c r="C336" s="245"/>
      <c r="D336" s="227" t="s">
        <v>248</v>
      </c>
      <c r="E336" s="246" t="s">
        <v>19</v>
      </c>
      <c r="F336" s="247" t="s">
        <v>5170</v>
      </c>
      <c r="G336" s="245"/>
      <c r="H336" s="248">
        <v>73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248</v>
      </c>
      <c r="AU336" s="254" t="s">
        <v>78</v>
      </c>
      <c r="AV336" s="14" t="s">
        <v>78</v>
      </c>
      <c r="AW336" s="14" t="s">
        <v>32</v>
      </c>
      <c r="AX336" s="14" t="s">
        <v>69</v>
      </c>
      <c r="AY336" s="254" t="s">
        <v>238</v>
      </c>
    </row>
    <row r="337" s="15" customFormat="1">
      <c r="A337" s="15"/>
      <c r="B337" s="255"/>
      <c r="C337" s="256"/>
      <c r="D337" s="227" t="s">
        <v>248</v>
      </c>
      <c r="E337" s="257" t="s">
        <v>19</v>
      </c>
      <c r="F337" s="258" t="s">
        <v>253</v>
      </c>
      <c r="G337" s="256"/>
      <c r="H337" s="259">
        <v>73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248</v>
      </c>
      <c r="AU337" s="265" t="s">
        <v>78</v>
      </c>
      <c r="AV337" s="15" t="s">
        <v>244</v>
      </c>
      <c r="AW337" s="15" t="s">
        <v>32</v>
      </c>
      <c r="AX337" s="15" t="s">
        <v>76</v>
      </c>
      <c r="AY337" s="265" t="s">
        <v>238</v>
      </c>
    </row>
    <row r="338" s="2" customFormat="1" ht="21.75" customHeight="1">
      <c r="A338" s="39"/>
      <c r="B338" s="40"/>
      <c r="C338" s="214" t="s">
        <v>515</v>
      </c>
      <c r="D338" s="214" t="s">
        <v>240</v>
      </c>
      <c r="E338" s="215" t="s">
        <v>3654</v>
      </c>
      <c r="F338" s="216" t="s">
        <v>5171</v>
      </c>
      <c r="G338" s="217" t="s">
        <v>107</v>
      </c>
      <c r="H338" s="218">
        <v>73</v>
      </c>
      <c r="I338" s="219"/>
      <c r="J338" s="220">
        <f>ROUND(I338*H338,2)</f>
        <v>0</v>
      </c>
      <c r="K338" s="216" t="s">
        <v>243</v>
      </c>
      <c r="L338" s="45"/>
      <c r="M338" s="221" t="s">
        <v>19</v>
      </c>
      <c r="N338" s="222" t="s">
        <v>40</v>
      </c>
      <c r="O338" s="85"/>
      <c r="P338" s="223">
        <f>O338*H338</f>
        <v>0</v>
      </c>
      <c r="Q338" s="223">
        <v>0.000126</v>
      </c>
      <c r="R338" s="223">
        <f>Q338*H338</f>
        <v>0.0091979999999999996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244</v>
      </c>
      <c r="AT338" s="225" t="s">
        <v>240</v>
      </c>
      <c r="AU338" s="225" t="s">
        <v>78</v>
      </c>
      <c r="AY338" s="18" t="s">
        <v>238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76</v>
      </c>
      <c r="BK338" s="226">
        <f>ROUND(I338*H338,2)</f>
        <v>0</v>
      </c>
      <c r="BL338" s="18" t="s">
        <v>244</v>
      </c>
      <c r="BM338" s="225" t="s">
        <v>553</v>
      </c>
    </row>
    <row r="339" s="2" customFormat="1">
      <c r="A339" s="39"/>
      <c r="B339" s="40"/>
      <c r="C339" s="41"/>
      <c r="D339" s="227" t="s">
        <v>245</v>
      </c>
      <c r="E339" s="41"/>
      <c r="F339" s="228" t="s">
        <v>5171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245</v>
      </c>
      <c r="AU339" s="18" t="s">
        <v>78</v>
      </c>
    </row>
    <row r="340" s="2" customFormat="1">
      <c r="A340" s="39"/>
      <c r="B340" s="40"/>
      <c r="C340" s="41"/>
      <c r="D340" s="232" t="s">
        <v>246</v>
      </c>
      <c r="E340" s="41"/>
      <c r="F340" s="233" t="s">
        <v>3656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246</v>
      </c>
      <c r="AU340" s="18" t="s">
        <v>78</v>
      </c>
    </row>
    <row r="341" s="13" customFormat="1">
      <c r="A341" s="13"/>
      <c r="B341" s="234"/>
      <c r="C341" s="235"/>
      <c r="D341" s="227" t="s">
        <v>248</v>
      </c>
      <c r="E341" s="236" t="s">
        <v>19</v>
      </c>
      <c r="F341" s="237" t="s">
        <v>5169</v>
      </c>
      <c r="G341" s="235"/>
      <c r="H341" s="236" t="s">
        <v>19</v>
      </c>
      <c r="I341" s="238"/>
      <c r="J341" s="235"/>
      <c r="K341" s="235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248</v>
      </c>
      <c r="AU341" s="243" t="s">
        <v>78</v>
      </c>
      <c r="AV341" s="13" t="s">
        <v>76</v>
      </c>
      <c r="AW341" s="13" t="s">
        <v>32</v>
      </c>
      <c r="AX341" s="13" t="s">
        <v>69</v>
      </c>
      <c r="AY341" s="243" t="s">
        <v>238</v>
      </c>
    </row>
    <row r="342" s="14" customFormat="1">
      <c r="A342" s="14"/>
      <c r="B342" s="244"/>
      <c r="C342" s="245"/>
      <c r="D342" s="227" t="s">
        <v>248</v>
      </c>
      <c r="E342" s="246" t="s">
        <v>19</v>
      </c>
      <c r="F342" s="247" t="s">
        <v>5170</v>
      </c>
      <c r="G342" s="245"/>
      <c r="H342" s="248">
        <v>73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248</v>
      </c>
      <c r="AU342" s="254" t="s">
        <v>78</v>
      </c>
      <c r="AV342" s="14" t="s">
        <v>78</v>
      </c>
      <c r="AW342" s="14" t="s">
        <v>32</v>
      </c>
      <c r="AX342" s="14" t="s">
        <v>69</v>
      </c>
      <c r="AY342" s="254" t="s">
        <v>238</v>
      </c>
    </row>
    <row r="343" s="15" customFormat="1">
      <c r="A343" s="15"/>
      <c r="B343" s="255"/>
      <c r="C343" s="256"/>
      <c r="D343" s="227" t="s">
        <v>248</v>
      </c>
      <c r="E343" s="257" t="s">
        <v>19</v>
      </c>
      <c r="F343" s="258" t="s">
        <v>253</v>
      </c>
      <c r="G343" s="256"/>
      <c r="H343" s="259">
        <v>73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248</v>
      </c>
      <c r="AU343" s="265" t="s">
        <v>78</v>
      </c>
      <c r="AV343" s="15" t="s">
        <v>244</v>
      </c>
      <c r="AW343" s="15" t="s">
        <v>32</v>
      </c>
      <c r="AX343" s="15" t="s">
        <v>76</v>
      </c>
      <c r="AY343" s="265" t="s">
        <v>238</v>
      </c>
    </row>
    <row r="344" s="12" customFormat="1" ht="22.8" customHeight="1">
      <c r="A344" s="12"/>
      <c r="B344" s="198"/>
      <c r="C344" s="199"/>
      <c r="D344" s="200" t="s">
        <v>68</v>
      </c>
      <c r="E344" s="212" t="s">
        <v>299</v>
      </c>
      <c r="F344" s="212" t="s">
        <v>1173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SUM(P345:P357)</f>
        <v>0</v>
      </c>
      <c r="Q344" s="206"/>
      <c r="R344" s="207">
        <f>SUM(R345:R357)</f>
        <v>0.00055800000000000001</v>
      </c>
      <c r="S344" s="206"/>
      <c r="T344" s="208">
        <f>SUM(T345:T357)</f>
        <v>0.011200000000000002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76</v>
      </c>
      <c r="AT344" s="210" t="s">
        <v>68</v>
      </c>
      <c r="AU344" s="210" t="s">
        <v>76</v>
      </c>
      <c r="AY344" s="209" t="s">
        <v>238</v>
      </c>
      <c r="BK344" s="211">
        <f>SUM(BK345:BK357)</f>
        <v>0</v>
      </c>
    </row>
    <row r="345" s="2" customFormat="1" ht="24.15" customHeight="1">
      <c r="A345" s="39"/>
      <c r="B345" s="40"/>
      <c r="C345" s="214" t="s">
        <v>396</v>
      </c>
      <c r="D345" s="214" t="s">
        <v>240</v>
      </c>
      <c r="E345" s="215" t="s">
        <v>1521</v>
      </c>
      <c r="F345" s="216" t="s">
        <v>1522</v>
      </c>
      <c r="G345" s="217" t="s">
        <v>107</v>
      </c>
      <c r="H345" s="218">
        <v>0.20000000000000001</v>
      </c>
      <c r="I345" s="219"/>
      <c r="J345" s="220">
        <f>ROUND(I345*H345,2)</f>
        <v>0</v>
      </c>
      <c r="K345" s="216" t="s">
        <v>243</v>
      </c>
      <c r="L345" s="45"/>
      <c r="M345" s="221" t="s">
        <v>19</v>
      </c>
      <c r="N345" s="222" t="s">
        <v>40</v>
      </c>
      <c r="O345" s="85"/>
      <c r="P345" s="223">
        <f>O345*H345</f>
        <v>0</v>
      </c>
      <c r="Q345" s="223">
        <v>0.0027899999999999999</v>
      </c>
      <c r="R345" s="223">
        <f>Q345*H345</f>
        <v>0.00055800000000000001</v>
      </c>
      <c r="S345" s="223">
        <v>0.056000000000000001</v>
      </c>
      <c r="T345" s="224">
        <f>S345*H345</f>
        <v>0.011200000000000002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244</v>
      </c>
      <c r="AT345" s="225" t="s">
        <v>240</v>
      </c>
      <c r="AU345" s="225" t="s">
        <v>78</v>
      </c>
      <c r="AY345" s="18" t="s">
        <v>238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76</v>
      </c>
      <c r="BK345" s="226">
        <f>ROUND(I345*H345,2)</f>
        <v>0</v>
      </c>
      <c r="BL345" s="18" t="s">
        <v>244</v>
      </c>
      <c r="BM345" s="225" t="s">
        <v>565</v>
      </c>
    </row>
    <row r="346" s="2" customFormat="1">
      <c r="A346" s="39"/>
      <c r="B346" s="40"/>
      <c r="C346" s="41"/>
      <c r="D346" s="227" t="s">
        <v>245</v>
      </c>
      <c r="E346" s="41"/>
      <c r="F346" s="228" t="s">
        <v>1522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245</v>
      </c>
      <c r="AU346" s="18" t="s">
        <v>78</v>
      </c>
    </row>
    <row r="347" s="2" customFormat="1">
      <c r="A347" s="39"/>
      <c r="B347" s="40"/>
      <c r="C347" s="41"/>
      <c r="D347" s="232" t="s">
        <v>246</v>
      </c>
      <c r="E347" s="41"/>
      <c r="F347" s="233" t="s">
        <v>1524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246</v>
      </c>
      <c r="AU347" s="18" t="s">
        <v>78</v>
      </c>
    </row>
    <row r="348" s="13" customFormat="1">
      <c r="A348" s="13"/>
      <c r="B348" s="234"/>
      <c r="C348" s="235"/>
      <c r="D348" s="227" t="s">
        <v>248</v>
      </c>
      <c r="E348" s="236" t="s">
        <v>19</v>
      </c>
      <c r="F348" s="237" t="s">
        <v>5015</v>
      </c>
      <c r="G348" s="235"/>
      <c r="H348" s="236" t="s">
        <v>19</v>
      </c>
      <c r="I348" s="238"/>
      <c r="J348" s="235"/>
      <c r="K348" s="235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248</v>
      </c>
      <c r="AU348" s="243" t="s">
        <v>78</v>
      </c>
      <c r="AV348" s="13" t="s">
        <v>76</v>
      </c>
      <c r="AW348" s="13" t="s">
        <v>32</v>
      </c>
      <c r="AX348" s="13" t="s">
        <v>69</v>
      </c>
      <c r="AY348" s="243" t="s">
        <v>238</v>
      </c>
    </row>
    <row r="349" s="13" customFormat="1">
      <c r="A349" s="13"/>
      <c r="B349" s="234"/>
      <c r="C349" s="235"/>
      <c r="D349" s="227" t="s">
        <v>248</v>
      </c>
      <c r="E349" s="236" t="s">
        <v>19</v>
      </c>
      <c r="F349" s="237" t="s">
        <v>5032</v>
      </c>
      <c r="G349" s="235"/>
      <c r="H349" s="236" t="s">
        <v>19</v>
      </c>
      <c r="I349" s="238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248</v>
      </c>
      <c r="AU349" s="243" t="s">
        <v>78</v>
      </c>
      <c r="AV349" s="13" t="s">
        <v>76</v>
      </c>
      <c r="AW349" s="13" t="s">
        <v>32</v>
      </c>
      <c r="AX349" s="13" t="s">
        <v>69</v>
      </c>
      <c r="AY349" s="243" t="s">
        <v>238</v>
      </c>
    </row>
    <row r="350" s="14" customFormat="1">
      <c r="A350" s="14"/>
      <c r="B350" s="244"/>
      <c r="C350" s="245"/>
      <c r="D350" s="227" t="s">
        <v>248</v>
      </c>
      <c r="E350" s="246" t="s">
        <v>19</v>
      </c>
      <c r="F350" s="247" t="s">
        <v>5172</v>
      </c>
      <c r="G350" s="245"/>
      <c r="H350" s="248">
        <v>0.20000000000000001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248</v>
      </c>
      <c r="AU350" s="254" t="s">
        <v>78</v>
      </c>
      <c r="AV350" s="14" t="s">
        <v>78</v>
      </c>
      <c r="AW350" s="14" t="s">
        <v>32</v>
      </c>
      <c r="AX350" s="14" t="s">
        <v>69</v>
      </c>
      <c r="AY350" s="254" t="s">
        <v>238</v>
      </c>
    </row>
    <row r="351" s="15" customFormat="1">
      <c r="A351" s="15"/>
      <c r="B351" s="255"/>
      <c r="C351" s="256"/>
      <c r="D351" s="227" t="s">
        <v>248</v>
      </c>
      <c r="E351" s="257" t="s">
        <v>19</v>
      </c>
      <c r="F351" s="258" t="s">
        <v>253</v>
      </c>
      <c r="G351" s="256"/>
      <c r="H351" s="259">
        <v>0.20000000000000001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248</v>
      </c>
      <c r="AU351" s="265" t="s">
        <v>78</v>
      </c>
      <c r="AV351" s="15" t="s">
        <v>244</v>
      </c>
      <c r="AW351" s="15" t="s">
        <v>32</v>
      </c>
      <c r="AX351" s="15" t="s">
        <v>76</v>
      </c>
      <c r="AY351" s="265" t="s">
        <v>238</v>
      </c>
    </row>
    <row r="352" s="2" customFormat="1" ht="24.15" customHeight="1">
      <c r="A352" s="39"/>
      <c r="B352" s="40"/>
      <c r="C352" s="214" t="s">
        <v>528</v>
      </c>
      <c r="D352" s="214" t="s">
        <v>240</v>
      </c>
      <c r="E352" s="215" t="s">
        <v>5173</v>
      </c>
      <c r="F352" s="216" t="s">
        <v>5174</v>
      </c>
      <c r="G352" s="217" t="s">
        <v>107</v>
      </c>
      <c r="H352" s="218">
        <v>0.20000000000000001</v>
      </c>
      <c r="I352" s="219"/>
      <c r="J352" s="220">
        <f>ROUND(I352*H352,2)</f>
        <v>0</v>
      </c>
      <c r="K352" s="216" t="s">
        <v>243</v>
      </c>
      <c r="L352" s="45"/>
      <c r="M352" s="221" t="s">
        <v>19</v>
      </c>
      <c r="N352" s="222" t="s">
        <v>40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244</v>
      </c>
      <c r="AT352" s="225" t="s">
        <v>240</v>
      </c>
      <c r="AU352" s="225" t="s">
        <v>78</v>
      </c>
      <c r="AY352" s="18" t="s">
        <v>238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76</v>
      </c>
      <c r="BK352" s="226">
        <f>ROUND(I352*H352,2)</f>
        <v>0</v>
      </c>
      <c r="BL352" s="18" t="s">
        <v>244</v>
      </c>
      <c r="BM352" s="225" t="s">
        <v>586</v>
      </c>
    </row>
    <row r="353" s="2" customFormat="1">
      <c r="A353" s="39"/>
      <c r="B353" s="40"/>
      <c r="C353" s="41"/>
      <c r="D353" s="227" t="s">
        <v>245</v>
      </c>
      <c r="E353" s="41"/>
      <c r="F353" s="228" t="s">
        <v>5174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245</v>
      </c>
      <c r="AU353" s="18" t="s">
        <v>78</v>
      </c>
    </row>
    <row r="354" s="2" customFormat="1">
      <c r="A354" s="39"/>
      <c r="B354" s="40"/>
      <c r="C354" s="41"/>
      <c r="D354" s="232" t="s">
        <v>246</v>
      </c>
      <c r="E354" s="41"/>
      <c r="F354" s="233" t="s">
        <v>5175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246</v>
      </c>
      <c r="AU354" s="18" t="s">
        <v>78</v>
      </c>
    </row>
    <row r="355" s="13" customFormat="1">
      <c r="A355" s="13"/>
      <c r="B355" s="234"/>
      <c r="C355" s="235"/>
      <c r="D355" s="227" t="s">
        <v>248</v>
      </c>
      <c r="E355" s="236" t="s">
        <v>19</v>
      </c>
      <c r="F355" s="237" t="s">
        <v>5176</v>
      </c>
      <c r="G355" s="235"/>
      <c r="H355" s="236" t="s">
        <v>19</v>
      </c>
      <c r="I355" s="238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248</v>
      </c>
      <c r="AU355" s="243" t="s">
        <v>78</v>
      </c>
      <c r="AV355" s="13" t="s">
        <v>76</v>
      </c>
      <c r="AW355" s="13" t="s">
        <v>32</v>
      </c>
      <c r="AX355" s="13" t="s">
        <v>69</v>
      </c>
      <c r="AY355" s="243" t="s">
        <v>238</v>
      </c>
    </row>
    <row r="356" s="14" customFormat="1">
      <c r="A356" s="14"/>
      <c r="B356" s="244"/>
      <c r="C356" s="245"/>
      <c r="D356" s="227" t="s">
        <v>248</v>
      </c>
      <c r="E356" s="246" t="s">
        <v>19</v>
      </c>
      <c r="F356" s="247" t="s">
        <v>5177</v>
      </c>
      <c r="G356" s="245"/>
      <c r="H356" s="248">
        <v>0.20000000000000001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248</v>
      </c>
      <c r="AU356" s="254" t="s">
        <v>78</v>
      </c>
      <c r="AV356" s="14" t="s">
        <v>78</v>
      </c>
      <c r="AW356" s="14" t="s">
        <v>32</v>
      </c>
      <c r="AX356" s="14" t="s">
        <v>69</v>
      </c>
      <c r="AY356" s="254" t="s">
        <v>238</v>
      </c>
    </row>
    <row r="357" s="15" customFormat="1">
      <c r="A357" s="15"/>
      <c r="B357" s="255"/>
      <c r="C357" s="256"/>
      <c r="D357" s="227" t="s">
        <v>248</v>
      </c>
      <c r="E357" s="257" t="s">
        <v>19</v>
      </c>
      <c r="F357" s="258" t="s">
        <v>253</v>
      </c>
      <c r="G357" s="256"/>
      <c r="H357" s="259">
        <v>0.20000000000000001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248</v>
      </c>
      <c r="AU357" s="265" t="s">
        <v>78</v>
      </c>
      <c r="AV357" s="15" t="s">
        <v>244</v>
      </c>
      <c r="AW357" s="15" t="s">
        <v>32</v>
      </c>
      <c r="AX357" s="15" t="s">
        <v>76</v>
      </c>
      <c r="AY357" s="265" t="s">
        <v>238</v>
      </c>
    </row>
    <row r="358" s="12" customFormat="1" ht="22.8" customHeight="1">
      <c r="A358" s="12"/>
      <c r="B358" s="198"/>
      <c r="C358" s="199"/>
      <c r="D358" s="200" t="s">
        <v>68</v>
      </c>
      <c r="E358" s="212" t="s">
        <v>1599</v>
      </c>
      <c r="F358" s="212" t="s">
        <v>1600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SUM(P359:P369)</f>
        <v>0</v>
      </c>
      <c r="Q358" s="206"/>
      <c r="R358" s="207">
        <f>SUM(R359:R369)</f>
        <v>0</v>
      </c>
      <c r="S358" s="206"/>
      <c r="T358" s="208">
        <f>SUM(T359:T369)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76</v>
      </c>
      <c r="AT358" s="210" t="s">
        <v>68</v>
      </c>
      <c r="AU358" s="210" t="s">
        <v>76</v>
      </c>
      <c r="AY358" s="209" t="s">
        <v>238</v>
      </c>
      <c r="BK358" s="211">
        <f>SUM(BK359:BK369)</f>
        <v>0</v>
      </c>
    </row>
    <row r="359" s="2" customFormat="1" ht="24.15" customHeight="1">
      <c r="A359" s="39"/>
      <c r="B359" s="40"/>
      <c r="C359" s="214" t="s">
        <v>407</v>
      </c>
      <c r="D359" s="214" t="s">
        <v>240</v>
      </c>
      <c r="E359" s="215" t="s">
        <v>1606</v>
      </c>
      <c r="F359" s="216" t="s">
        <v>1607</v>
      </c>
      <c r="G359" s="217" t="s">
        <v>384</v>
      </c>
      <c r="H359" s="218">
        <v>6.7999999999999998</v>
      </c>
      <c r="I359" s="219"/>
      <c r="J359" s="220">
        <f>ROUND(I359*H359,2)</f>
        <v>0</v>
      </c>
      <c r="K359" s="216" t="s">
        <v>243</v>
      </c>
      <c r="L359" s="45"/>
      <c r="M359" s="221" t="s">
        <v>19</v>
      </c>
      <c r="N359" s="222" t="s">
        <v>40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244</v>
      </c>
      <c r="AT359" s="225" t="s">
        <v>240</v>
      </c>
      <c r="AU359" s="225" t="s">
        <v>78</v>
      </c>
      <c r="AY359" s="18" t="s">
        <v>238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76</v>
      </c>
      <c r="BK359" s="226">
        <f>ROUND(I359*H359,2)</f>
        <v>0</v>
      </c>
      <c r="BL359" s="18" t="s">
        <v>244</v>
      </c>
      <c r="BM359" s="225" t="s">
        <v>594</v>
      </c>
    </row>
    <row r="360" s="2" customFormat="1">
      <c r="A360" s="39"/>
      <c r="B360" s="40"/>
      <c r="C360" s="41"/>
      <c r="D360" s="227" t="s">
        <v>245</v>
      </c>
      <c r="E360" s="41"/>
      <c r="F360" s="228" t="s">
        <v>1607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245</v>
      </c>
      <c r="AU360" s="18" t="s">
        <v>78</v>
      </c>
    </row>
    <row r="361" s="2" customFormat="1">
      <c r="A361" s="39"/>
      <c r="B361" s="40"/>
      <c r="C361" s="41"/>
      <c r="D361" s="232" t="s">
        <v>246</v>
      </c>
      <c r="E361" s="41"/>
      <c r="F361" s="233" t="s">
        <v>1609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246</v>
      </c>
      <c r="AU361" s="18" t="s">
        <v>78</v>
      </c>
    </row>
    <row r="362" s="2" customFormat="1" ht="24.15" customHeight="1">
      <c r="A362" s="39"/>
      <c r="B362" s="40"/>
      <c r="C362" s="214" t="s">
        <v>542</v>
      </c>
      <c r="D362" s="214" t="s">
        <v>240</v>
      </c>
      <c r="E362" s="215" t="s">
        <v>1610</v>
      </c>
      <c r="F362" s="216" t="s">
        <v>1611</v>
      </c>
      <c r="G362" s="217" t="s">
        <v>384</v>
      </c>
      <c r="H362" s="218">
        <v>61.200000000000003</v>
      </c>
      <c r="I362" s="219"/>
      <c r="J362" s="220">
        <f>ROUND(I362*H362,2)</f>
        <v>0</v>
      </c>
      <c r="K362" s="216" t="s">
        <v>243</v>
      </c>
      <c r="L362" s="45"/>
      <c r="M362" s="221" t="s">
        <v>19</v>
      </c>
      <c r="N362" s="222" t="s">
        <v>40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244</v>
      </c>
      <c r="AT362" s="225" t="s">
        <v>240</v>
      </c>
      <c r="AU362" s="225" t="s">
        <v>78</v>
      </c>
      <c r="AY362" s="18" t="s">
        <v>238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76</v>
      </c>
      <c r="BK362" s="226">
        <f>ROUND(I362*H362,2)</f>
        <v>0</v>
      </c>
      <c r="BL362" s="18" t="s">
        <v>244</v>
      </c>
      <c r="BM362" s="225" t="s">
        <v>602</v>
      </c>
    </row>
    <row r="363" s="2" customFormat="1">
      <c r="A363" s="39"/>
      <c r="B363" s="40"/>
      <c r="C363" s="41"/>
      <c r="D363" s="227" t="s">
        <v>245</v>
      </c>
      <c r="E363" s="41"/>
      <c r="F363" s="228" t="s">
        <v>1611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245</v>
      </c>
      <c r="AU363" s="18" t="s">
        <v>78</v>
      </c>
    </row>
    <row r="364" s="2" customFormat="1">
      <c r="A364" s="39"/>
      <c r="B364" s="40"/>
      <c r="C364" s="41"/>
      <c r="D364" s="232" t="s">
        <v>246</v>
      </c>
      <c r="E364" s="41"/>
      <c r="F364" s="233" t="s">
        <v>1613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246</v>
      </c>
      <c r="AU364" s="18" t="s">
        <v>78</v>
      </c>
    </row>
    <row r="365" s="14" customFormat="1">
      <c r="A365" s="14"/>
      <c r="B365" s="244"/>
      <c r="C365" s="245"/>
      <c r="D365" s="227" t="s">
        <v>248</v>
      </c>
      <c r="E365" s="246" t="s">
        <v>19</v>
      </c>
      <c r="F365" s="247" t="s">
        <v>5178</v>
      </c>
      <c r="G365" s="245"/>
      <c r="H365" s="248">
        <v>61.200000000000003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248</v>
      </c>
      <c r="AU365" s="254" t="s">
        <v>78</v>
      </c>
      <c r="AV365" s="14" t="s">
        <v>78</v>
      </c>
      <c r="AW365" s="14" t="s">
        <v>32</v>
      </c>
      <c r="AX365" s="14" t="s">
        <v>69</v>
      </c>
      <c r="AY365" s="254" t="s">
        <v>238</v>
      </c>
    </row>
    <row r="366" s="15" customFormat="1">
      <c r="A366" s="15"/>
      <c r="B366" s="255"/>
      <c r="C366" s="256"/>
      <c r="D366" s="227" t="s">
        <v>248</v>
      </c>
      <c r="E366" s="257" t="s">
        <v>19</v>
      </c>
      <c r="F366" s="258" t="s">
        <v>253</v>
      </c>
      <c r="G366" s="256"/>
      <c r="H366" s="259">
        <v>61.200000000000003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248</v>
      </c>
      <c r="AU366" s="265" t="s">
        <v>78</v>
      </c>
      <c r="AV366" s="15" t="s">
        <v>244</v>
      </c>
      <c r="AW366" s="15" t="s">
        <v>32</v>
      </c>
      <c r="AX366" s="15" t="s">
        <v>76</v>
      </c>
      <c r="AY366" s="265" t="s">
        <v>238</v>
      </c>
    </row>
    <row r="367" s="2" customFormat="1" ht="37.8" customHeight="1">
      <c r="A367" s="39"/>
      <c r="B367" s="40"/>
      <c r="C367" s="214" t="s">
        <v>414</v>
      </c>
      <c r="D367" s="214" t="s">
        <v>240</v>
      </c>
      <c r="E367" s="215" t="s">
        <v>5179</v>
      </c>
      <c r="F367" s="216" t="s">
        <v>4850</v>
      </c>
      <c r="G367" s="217" t="s">
        <v>384</v>
      </c>
      <c r="H367" s="218">
        <v>6.7999999999999998</v>
      </c>
      <c r="I367" s="219"/>
      <c r="J367" s="220">
        <f>ROUND(I367*H367,2)</f>
        <v>0</v>
      </c>
      <c r="K367" s="216" t="s">
        <v>243</v>
      </c>
      <c r="L367" s="45"/>
      <c r="M367" s="221" t="s">
        <v>19</v>
      </c>
      <c r="N367" s="222" t="s">
        <v>40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244</v>
      </c>
      <c r="AT367" s="225" t="s">
        <v>240</v>
      </c>
      <c r="AU367" s="225" t="s">
        <v>78</v>
      </c>
      <c r="AY367" s="18" t="s">
        <v>238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76</v>
      </c>
      <c r="BK367" s="226">
        <f>ROUND(I367*H367,2)</f>
        <v>0</v>
      </c>
      <c r="BL367" s="18" t="s">
        <v>244</v>
      </c>
      <c r="BM367" s="225" t="s">
        <v>610</v>
      </c>
    </row>
    <row r="368" s="2" customFormat="1">
      <c r="A368" s="39"/>
      <c r="B368" s="40"/>
      <c r="C368" s="41"/>
      <c r="D368" s="227" t="s">
        <v>245</v>
      </c>
      <c r="E368" s="41"/>
      <c r="F368" s="228" t="s">
        <v>4850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245</v>
      </c>
      <c r="AU368" s="18" t="s">
        <v>78</v>
      </c>
    </row>
    <row r="369" s="2" customFormat="1">
      <c r="A369" s="39"/>
      <c r="B369" s="40"/>
      <c r="C369" s="41"/>
      <c r="D369" s="232" t="s">
        <v>246</v>
      </c>
      <c r="E369" s="41"/>
      <c r="F369" s="233" t="s">
        <v>5180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246</v>
      </c>
      <c r="AU369" s="18" t="s">
        <v>78</v>
      </c>
    </row>
    <row r="370" s="12" customFormat="1" ht="22.8" customHeight="1">
      <c r="A370" s="12"/>
      <c r="B370" s="198"/>
      <c r="C370" s="199"/>
      <c r="D370" s="200" t="s">
        <v>68</v>
      </c>
      <c r="E370" s="212" t="s">
        <v>1621</v>
      </c>
      <c r="F370" s="212" t="s">
        <v>1622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SUM(P371:P376)</f>
        <v>0</v>
      </c>
      <c r="Q370" s="206"/>
      <c r="R370" s="207">
        <f>SUM(R371:R376)</f>
        <v>0</v>
      </c>
      <c r="S370" s="206"/>
      <c r="T370" s="208">
        <f>SUM(T371:T376)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76</v>
      </c>
      <c r="AT370" s="210" t="s">
        <v>68</v>
      </c>
      <c r="AU370" s="210" t="s">
        <v>76</v>
      </c>
      <c r="AY370" s="209" t="s">
        <v>238</v>
      </c>
      <c r="BK370" s="211">
        <f>SUM(BK371:BK376)</f>
        <v>0</v>
      </c>
    </row>
    <row r="371" s="2" customFormat="1" ht="24.15" customHeight="1">
      <c r="A371" s="39"/>
      <c r="B371" s="40"/>
      <c r="C371" s="214" t="s">
        <v>562</v>
      </c>
      <c r="D371" s="214" t="s">
        <v>240</v>
      </c>
      <c r="E371" s="215" t="s">
        <v>5181</v>
      </c>
      <c r="F371" s="216" t="s">
        <v>5182</v>
      </c>
      <c r="G371" s="217" t="s">
        <v>384</v>
      </c>
      <c r="H371" s="218">
        <v>37.585000000000001</v>
      </c>
      <c r="I371" s="219"/>
      <c r="J371" s="220">
        <f>ROUND(I371*H371,2)</f>
        <v>0</v>
      </c>
      <c r="K371" s="216" t="s">
        <v>243</v>
      </c>
      <c r="L371" s="45"/>
      <c r="M371" s="221" t="s">
        <v>19</v>
      </c>
      <c r="N371" s="222" t="s">
        <v>40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244</v>
      </c>
      <c r="AT371" s="225" t="s">
        <v>240</v>
      </c>
      <c r="AU371" s="225" t="s">
        <v>78</v>
      </c>
      <c r="AY371" s="18" t="s">
        <v>238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76</v>
      </c>
      <c r="BK371" s="226">
        <f>ROUND(I371*H371,2)</f>
        <v>0</v>
      </c>
      <c r="BL371" s="18" t="s">
        <v>244</v>
      </c>
      <c r="BM371" s="225" t="s">
        <v>618</v>
      </c>
    </row>
    <row r="372" s="2" customFormat="1">
      <c r="A372" s="39"/>
      <c r="B372" s="40"/>
      <c r="C372" s="41"/>
      <c r="D372" s="227" t="s">
        <v>245</v>
      </c>
      <c r="E372" s="41"/>
      <c r="F372" s="228" t="s">
        <v>5182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245</v>
      </c>
      <c r="AU372" s="18" t="s">
        <v>78</v>
      </c>
    </row>
    <row r="373" s="2" customFormat="1">
      <c r="A373" s="39"/>
      <c r="B373" s="40"/>
      <c r="C373" s="41"/>
      <c r="D373" s="232" t="s">
        <v>246</v>
      </c>
      <c r="E373" s="41"/>
      <c r="F373" s="233" t="s">
        <v>5183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246</v>
      </c>
      <c r="AU373" s="18" t="s">
        <v>78</v>
      </c>
    </row>
    <row r="374" s="2" customFormat="1" ht="33" customHeight="1">
      <c r="A374" s="39"/>
      <c r="B374" s="40"/>
      <c r="C374" s="214" t="s">
        <v>419</v>
      </c>
      <c r="D374" s="214" t="s">
        <v>240</v>
      </c>
      <c r="E374" s="215" t="s">
        <v>5184</v>
      </c>
      <c r="F374" s="216" t="s">
        <v>5185</v>
      </c>
      <c r="G374" s="217" t="s">
        <v>384</v>
      </c>
      <c r="H374" s="218">
        <v>37.585000000000001</v>
      </c>
      <c r="I374" s="219"/>
      <c r="J374" s="220">
        <f>ROUND(I374*H374,2)</f>
        <v>0</v>
      </c>
      <c r="K374" s="216" t="s">
        <v>243</v>
      </c>
      <c r="L374" s="45"/>
      <c r="M374" s="221" t="s">
        <v>19</v>
      </c>
      <c r="N374" s="222" t="s">
        <v>40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244</v>
      </c>
      <c r="AT374" s="225" t="s">
        <v>240</v>
      </c>
      <c r="AU374" s="225" t="s">
        <v>78</v>
      </c>
      <c r="AY374" s="18" t="s">
        <v>238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76</v>
      </c>
      <c r="BK374" s="226">
        <f>ROUND(I374*H374,2)</f>
        <v>0</v>
      </c>
      <c r="BL374" s="18" t="s">
        <v>244</v>
      </c>
      <c r="BM374" s="225" t="s">
        <v>637</v>
      </c>
    </row>
    <row r="375" s="2" customFormat="1">
      <c r="A375" s="39"/>
      <c r="B375" s="40"/>
      <c r="C375" s="41"/>
      <c r="D375" s="227" t="s">
        <v>245</v>
      </c>
      <c r="E375" s="41"/>
      <c r="F375" s="228" t="s">
        <v>5185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245</v>
      </c>
      <c r="AU375" s="18" t="s">
        <v>78</v>
      </c>
    </row>
    <row r="376" s="2" customFormat="1">
      <c r="A376" s="39"/>
      <c r="B376" s="40"/>
      <c r="C376" s="41"/>
      <c r="D376" s="232" t="s">
        <v>246</v>
      </c>
      <c r="E376" s="41"/>
      <c r="F376" s="233" t="s">
        <v>5186</v>
      </c>
      <c r="G376" s="41"/>
      <c r="H376" s="41"/>
      <c r="I376" s="229"/>
      <c r="J376" s="41"/>
      <c r="K376" s="41"/>
      <c r="L376" s="45"/>
      <c r="M376" s="287"/>
      <c r="N376" s="288"/>
      <c r="O376" s="289"/>
      <c r="P376" s="289"/>
      <c r="Q376" s="289"/>
      <c r="R376" s="289"/>
      <c r="S376" s="289"/>
      <c r="T376" s="290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246</v>
      </c>
      <c r="AU376" s="18" t="s">
        <v>78</v>
      </c>
    </row>
    <row r="377" s="2" customFormat="1" ht="6.96" customHeight="1">
      <c r="A377" s="39"/>
      <c r="B377" s="60"/>
      <c r="C377" s="61"/>
      <c r="D377" s="61"/>
      <c r="E377" s="61"/>
      <c r="F377" s="61"/>
      <c r="G377" s="61"/>
      <c r="H377" s="61"/>
      <c r="I377" s="61"/>
      <c r="J377" s="61"/>
      <c r="K377" s="61"/>
      <c r="L377" s="45"/>
      <c r="M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</sheetData>
  <sheetProtection sheet="1" autoFilter="0" formatColumns="0" formatRows="0" objects="1" scenarios="1" spinCount="100000" saltValue="JdF+xoaVaIIMXr6i1YZKSn+tXkbHLGCaiIr+Q1p1BaE67iUfo+o8o8z+jTMI74G/6EmAunghIoBZ8lG776v4YA==" hashValue="8W9v5sIIK2NlgaWLrhFTm1HKBTAk++YUeWY723rSOQV2SqLhkshMyfA8MKEmnhIj0FDSPVyOP+Np6tPHEJeTQg==" algorithmName="SHA-512" password="CC35"/>
  <autoFilter ref="C86:K3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119001402"/>
    <hyperlink ref="F98" r:id="rId2" display="https://podminky.urs.cz/item/CS_URS_2022_01/119001421"/>
    <hyperlink ref="F105" r:id="rId3" display="https://podminky.urs.cz/item/CS_URS_2022_01/132254103"/>
    <hyperlink ref="F108" r:id="rId4" display="https://podminky.urs.cz/item/CS_URS_2022_01/139001101"/>
    <hyperlink ref="F117" r:id="rId5" display="https://podminky.urs.cz/item/CS_URS_2022_01/151811131"/>
    <hyperlink ref="F133" r:id="rId6" display="https://podminky.urs.cz/item/CS_URS_2022_01/151811231"/>
    <hyperlink ref="F139" r:id="rId7" display="https://podminky.urs.cz/item/CS_URS_2022_01/162351103"/>
    <hyperlink ref="F144" r:id="rId8" display="https://podminky.urs.cz/item/CS_URS_2022_01/162751117"/>
    <hyperlink ref="F149" r:id="rId9" display="https://podminky.urs.cz/item/CS_URS_2022_01/167151101"/>
    <hyperlink ref="F154" r:id="rId10" display="https://podminky.urs.cz/item/CS_URS_2022_01/171201231"/>
    <hyperlink ref="F159" r:id="rId11" display="https://podminky.urs.cz/item/CS_URS_2022_01/171251201"/>
    <hyperlink ref="F165" r:id="rId12" display="https://podminky.urs.cz/item/CS_URS_2022_01/174151101"/>
    <hyperlink ref="F168" r:id="rId13" display="https://podminky.urs.cz/item/CS_URS_2022_01/175111101"/>
    <hyperlink ref="F192" r:id="rId14" display="https://podminky.urs.cz/item/CS_URS_2022_01/359901211"/>
    <hyperlink ref="F205" r:id="rId15" display="https://podminky.urs.cz/item/CS_URS_2022_01/451573111"/>
    <hyperlink ref="F219" r:id="rId16" display="https://podminky.urs.cz/item/CS_URS_2022_01/452311131"/>
    <hyperlink ref="F225" r:id="rId17" display="https://podminky.urs.cz/item/CS_URS_2022_01/452351101"/>
    <hyperlink ref="F232" r:id="rId18" display="https://podminky.urs.cz/item/CS_URS_2022_01/871275211"/>
    <hyperlink ref="F240" r:id="rId19" display="https://podminky.urs.cz/item/CS_URS_2022_01/871315211"/>
    <hyperlink ref="F247" r:id="rId20" display="https://podminky.urs.cz/item/CS_URS_2022_01/877275211"/>
    <hyperlink ref="F258" r:id="rId21" display="https://podminky.urs.cz/item/CS_URS_2022_01/877275221"/>
    <hyperlink ref="F265" r:id="rId22" display="https://podminky.urs.cz/item/CS_URS_2022_01/877315211"/>
    <hyperlink ref="F276" r:id="rId23" display="https://podminky.urs.cz/item/CS_URS_2022_01/877315221"/>
    <hyperlink ref="F283" r:id="rId24" display="https://podminky.urs.cz/item/CS_URS_2022_01/890351851"/>
    <hyperlink ref="F289" r:id="rId25" display="https://podminky.urs.cz/item/CS_URS_2022_01/894812312"/>
    <hyperlink ref="F296" r:id="rId26" display="https://podminky.urs.cz/item/CS_URS_2022_01/894812313"/>
    <hyperlink ref="F302" r:id="rId27" display="https://podminky.urs.cz/item/CS_URS_2022_01/894812332"/>
    <hyperlink ref="F308" r:id="rId28" display="https://podminky.urs.cz/item/CS_URS_2022_01/894812339"/>
    <hyperlink ref="F314" r:id="rId29" display="https://podminky.urs.cz/item/CS_URS_2022_01/894812354"/>
    <hyperlink ref="F320" r:id="rId30" display="https://podminky.urs.cz/item/CS_URS_2022_01/894812612"/>
    <hyperlink ref="F328" r:id="rId31" display="https://podminky.urs.cz/item/CS_URS_2022_01/899102211"/>
    <hyperlink ref="F334" r:id="rId32" display="https://podminky.urs.cz/item/CS_URS_2022_01/899721111"/>
    <hyperlink ref="F340" r:id="rId33" display="https://podminky.urs.cz/item/CS_URS_2022_01/899722114"/>
    <hyperlink ref="F347" r:id="rId34" display="https://podminky.urs.cz/item/CS_URS_2022_01/977151124"/>
    <hyperlink ref="F354" r:id="rId35" display="https://podminky.urs.cz/item/CS_URS_2022_01/977151911"/>
    <hyperlink ref="F361" r:id="rId36" display="https://podminky.urs.cz/item/CS_URS_2022_01/997013501"/>
    <hyperlink ref="F364" r:id="rId37" display="https://podminky.urs.cz/item/CS_URS_2022_01/997013509"/>
    <hyperlink ref="F369" r:id="rId38" display="https://podminky.urs.cz/item/CS_URS_2022_01/997013602"/>
    <hyperlink ref="F373" r:id="rId39" display="https://podminky.urs.cz/item/CS_URS_2022_01/998276101"/>
    <hyperlink ref="F376" r:id="rId40" display="https://podminky.urs.cz/item/CS_URS_2022_01/9982761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78</v>
      </c>
    </row>
    <row r="4" hidden="1" s="1" customFormat="1" ht="24.96" customHeight="1">
      <c r="B4" s="21"/>
      <c r="D4" s="142" t="s">
        <v>114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26.25" customHeight="1">
      <c r="B7" s="21"/>
      <c r="E7" s="145" t="str">
        <f>'Rekapitulace stavby'!K6</f>
        <v>RZP_revize_R01_Stavebni upravy objektu c.p. 1800-27, ul. Na Nivach</v>
      </c>
      <c r="F7" s="144"/>
      <c r="G7" s="144"/>
      <c r="H7" s="144"/>
      <c r="L7" s="21"/>
    </row>
    <row r="8" hidden="1" s="2" customFormat="1" ht="12" customHeight="1">
      <c r="A8" s="39"/>
      <c r="B8" s="45"/>
      <c r="C8" s="39"/>
      <c r="D8" s="144" t="s">
        <v>127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7" t="s">
        <v>5187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4" t="s">
        <v>18</v>
      </c>
      <c r="E11" s="39"/>
      <c r="F11" s="134" t="s">
        <v>19</v>
      </c>
      <c r="G11" s="39"/>
      <c r="H11" s="39"/>
      <c r="I11" s="144" t="s">
        <v>20</v>
      </c>
      <c r="J11" s="134" t="s">
        <v>19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21</v>
      </c>
      <c r="E12" s="39"/>
      <c r="F12" s="134" t="s">
        <v>22</v>
      </c>
      <c r="G12" s="39"/>
      <c r="H12" s="39"/>
      <c r="I12" s="144" t="s">
        <v>23</v>
      </c>
      <c r="J12" s="148" t="str">
        <f>'Rekapitulace stavby'!AN8</f>
        <v>6. 6. 2022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25</v>
      </c>
      <c r="E14" s="39"/>
      <c r="F14" s="39"/>
      <c r="G14" s="39"/>
      <c r="H14" s="39"/>
      <c r="I14" s="144" t="s">
        <v>26</v>
      </c>
      <c r="J14" s="134" t="str">
        <f>IF('Rekapitulace stavby'!AN10="","",'Rekapitulace stavby'!AN10)</f>
        <v/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44" t="s">
        <v>27</v>
      </c>
      <c r="J15" s="134" t="str">
        <f>IF('Rekapitulace stavby'!AN11="","",'Rekapitulace stavby'!AN11)</f>
        <v/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4" t="s">
        <v>28</v>
      </c>
      <c r="E17" s="39"/>
      <c r="F17" s="39"/>
      <c r="G17" s="39"/>
      <c r="H17" s="39"/>
      <c r="I17" s="144" t="s">
        <v>26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27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4" t="s">
        <v>30</v>
      </c>
      <c r="E20" s="39"/>
      <c r="F20" s="39"/>
      <c r="G20" s="39"/>
      <c r="H20" s="39"/>
      <c r="I20" s="144" t="s">
        <v>26</v>
      </c>
      <c r="J20" s="134" t="str">
        <f>IF('Rekapitulace stavby'!AN16="","",'Rekapitulace stavby'!AN16)</f>
        <v/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4" t="s">
        <v>27</v>
      </c>
      <c r="J21" s="134" t="str">
        <f>IF('Rekapitulace stavby'!AN17="","",'Rekapitulace stavby'!AN17)</f>
        <v/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4" t="s">
        <v>31</v>
      </c>
      <c r="E23" s="39"/>
      <c r="F23" s="39"/>
      <c r="G23" s="39"/>
      <c r="H23" s="39"/>
      <c r="I23" s="144" t="s">
        <v>26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27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4" t="s">
        <v>33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4" t="s">
        <v>35</v>
      </c>
      <c r="E30" s="39"/>
      <c r="F30" s="39"/>
      <c r="G30" s="39"/>
      <c r="H30" s="39"/>
      <c r="I30" s="39"/>
      <c r="J30" s="155">
        <f>ROUND(J83,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6" t="s">
        <v>37</v>
      </c>
      <c r="G32" s="39"/>
      <c r="H32" s="39"/>
      <c r="I32" s="156" t="s">
        <v>36</v>
      </c>
      <c r="J32" s="156" t="s">
        <v>38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7" t="s">
        <v>39</v>
      </c>
      <c r="E33" s="144" t="s">
        <v>40</v>
      </c>
      <c r="F33" s="158">
        <f>ROUND((SUM(BE83:BE111)),  2)</f>
        <v>0</v>
      </c>
      <c r="G33" s="39"/>
      <c r="H33" s="39"/>
      <c r="I33" s="159">
        <v>0.20999999999999999</v>
      </c>
      <c r="J33" s="158">
        <f>ROUND(((SUM(BE83:BE111))*I33),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4" t="s">
        <v>41</v>
      </c>
      <c r="F34" s="158">
        <f>ROUND((SUM(BF83:BF111)),  2)</f>
        <v>0</v>
      </c>
      <c r="G34" s="39"/>
      <c r="H34" s="39"/>
      <c r="I34" s="159">
        <v>0.14999999999999999</v>
      </c>
      <c r="J34" s="158">
        <f>ROUND(((SUM(BF83:BF111))*I34),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42</v>
      </c>
      <c r="F35" s="158">
        <f>ROUND((SUM(BG83:BG111)),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43</v>
      </c>
      <c r="F36" s="158">
        <f>ROUND((SUM(BH83:BH111)),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44</v>
      </c>
      <c r="F37" s="158">
        <f>ROUND((SUM(BI83:BI111)),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0"/>
      <c r="D39" s="161" t="s">
        <v>45</v>
      </c>
      <c r="E39" s="162"/>
      <c r="F39" s="162"/>
      <c r="G39" s="163" t="s">
        <v>46</v>
      </c>
      <c r="H39" s="164" t="s">
        <v>47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188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71" t="str">
        <f>E7</f>
        <v>RZP_revize_R01_Stavebni upravy objektu c.p. 1800-27, ul. Na Nivach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...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6. 6. 2022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31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189</v>
      </c>
      <c r="D57" s="173"/>
      <c r="E57" s="173"/>
      <c r="F57" s="173"/>
      <c r="G57" s="173"/>
      <c r="H57" s="173"/>
      <c r="I57" s="173"/>
      <c r="J57" s="174" t="s">
        <v>190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191</v>
      </c>
    </row>
    <row r="60" s="9" customFormat="1" ht="24.96" customHeight="1">
      <c r="A60" s="9"/>
      <c r="B60" s="176"/>
      <c r="C60" s="177"/>
      <c r="D60" s="178" t="s">
        <v>5188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5189</v>
      </c>
      <c r="E61" s="184"/>
      <c r="F61" s="184"/>
      <c r="G61" s="184"/>
      <c r="H61" s="184"/>
      <c r="I61" s="184"/>
      <c r="J61" s="185">
        <f>J85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5190</v>
      </c>
      <c r="E62" s="184"/>
      <c r="F62" s="184"/>
      <c r="G62" s="184"/>
      <c r="H62" s="184"/>
      <c r="I62" s="184"/>
      <c r="J62" s="185">
        <f>J95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5191</v>
      </c>
      <c r="E63" s="184"/>
      <c r="F63" s="184"/>
      <c r="G63" s="184"/>
      <c r="H63" s="184"/>
      <c r="I63" s="184"/>
      <c r="J63" s="185">
        <f>J102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223</v>
      </c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71" t="str">
        <f>E7</f>
        <v>RZP_revize_R01_Stavebni upravy objektu c.p. 1800-27, ul. Na Nivach</v>
      </c>
      <c r="F73" s="33"/>
      <c r="G73" s="33"/>
      <c r="H73" s="33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127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...</v>
      </c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6. 6. 2022</v>
      </c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31</v>
      </c>
      <c r="J80" s="37" t="str">
        <f>E24</f>
        <v xml:space="preserve"> 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7"/>
      <c r="B82" s="188"/>
      <c r="C82" s="189" t="s">
        <v>224</v>
      </c>
      <c r="D82" s="190" t="s">
        <v>54</v>
      </c>
      <c r="E82" s="190" t="s">
        <v>50</v>
      </c>
      <c r="F82" s="190" t="s">
        <v>51</v>
      </c>
      <c r="G82" s="190" t="s">
        <v>225</v>
      </c>
      <c r="H82" s="190" t="s">
        <v>226</v>
      </c>
      <c r="I82" s="190" t="s">
        <v>227</v>
      </c>
      <c r="J82" s="190" t="s">
        <v>190</v>
      </c>
      <c r="K82" s="191" t="s">
        <v>228</v>
      </c>
      <c r="L82" s="192"/>
      <c r="M82" s="93" t="s">
        <v>19</v>
      </c>
      <c r="N82" s="94" t="s">
        <v>39</v>
      </c>
      <c r="O82" s="94" t="s">
        <v>229</v>
      </c>
      <c r="P82" s="94" t="s">
        <v>230</v>
      </c>
      <c r="Q82" s="94" t="s">
        <v>231</v>
      </c>
      <c r="R82" s="94" t="s">
        <v>232</v>
      </c>
      <c r="S82" s="94" t="s">
        <v>233</v>
      </c>
      <c r="T82" s="95" t="s">
        <v>234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39"/>
      <c r="B83" s="40"/>
      <c r="C83" s="100" t="s">
        <v>235</v>
      </c>
      <c r="D83" s="41"/>
      <c r="E83" s="41"/>
      <c r="F83" s="41"/>
      <c r="G83" s="41"/>
      <c r="H83" s="41"/>
      <c r="I83" s="41"/>
      <c r="J83" s="193">
        <f>BK83</f>
        <v>0</v>
      </c>
      <c r="K83" s="41"/>
      <c r="L83" s="45"/>
      <c r="M83" s="96"/>
      <c r="N83" s="194"/>
      <c r="O83" s="97"/>
      <c r="P83" s="195">
        <f>P84</f>
        <v>0</v>
      </c>
      <c r="Q83" s="97"/>
      <c r="R83" s="195">
        <f>R84</f>
        <v>0</v>
      </c>
      <c r="S83" s="97"/>
      <c r="T83" s="196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191</v>
      </c>
      <c r="BK83" s="197">
        <f>BK84</f>
        <v>0</v>
      </c>
    </row>
    <row r="84" s="12" customFormat="1" ht="25.92" customHeight="1">
      <c r="A84" s="12"/>
      <c r="B84" s="198"/>
      <c r="C84" s="199"/>
      <c r="D84" s="200" t="s">
        <v>68</v>
      </c>
      <c r="E84" s="201" t="s">
        <v>3874</v>
      </c>
      <c r="F84" s="201" t="s">
        <v>5192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P85+P95+P102</f>
        <v>0</v>
      </c>
      <c r="Q84" s="206"/>
      <c r="R84" s="207">
        <f>R85+R95+R102</f>
        <v>0</v>
      </c>
      <c r="S84" s="206"/>
      <c r="T84" s="208">
        <f>T85+T95+T102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273</v>
      </c>
      <c r="AT84" s="210" t="s">
        <v>68</v>
      </c>
      <c r="AU84" s="210" t="s">
        <v>69</v>
      </c>
      <c r="AY84" s="209" t="s">
        <v>238</v>
      </c>
      <c r="BK84" s="211">
        <f>BK85+BK95+BK102</f>
        <v>0</v>
      </c>
    </row>
    <row r="85" s="12" customFormat="1" ht="22.8" customHeight="1">
      <c r="A85" s="12"/>
      <c r="B85" s="198"/>
      <c r="C85" s="199"/>
      <c r="D85" s="200" t="s">
        <v>68</v>
      </c>
      <c r="E85" s="212" t="s">
        <v>3876</v>
      </c>
      <c r="F85" s="212" t="s">
        <v>5193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SUM(P86:P94)</f>
        <v>0</v>
      </c>
      <c r="Q85" s="206"/>
      <c r="R85" s="207">
        <f>SUM(R86:R94)</f>
        <v>0</v>
      </c>
      <c r="S85" s="206"/>
      <c r="T85" s="208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273</v>
      </c>
      <c r="AT85" s="210" t="s">
        <v>68</v>
      </c>
      <c r="AU85" s="210" t="s">
        <v>76</v>
      </c>
      <c r="AY85" s="209" t="s">
        <v>238</v>
      </c>
      <c r="BK85" s="211">
        <f>SUM(BK86:BK94)</f>
        <v>0</v>
      </c>
    </row>
    <row r="86" s="2" customFormat="1" ht="66.75" customHeight="1">
      <c r="A86" s="39"/>
      <c r="B86" s="40"/>
      <c r="C86" s="214" t="s">
        <v>76</v>
      </c>
      <c r="D86" s="214" t="s">
        <v>240</v>
      </c>
      <c r="E86" s="215" t="s">
        <v>5194</v>
      </c>
      <c r="F86" s="216" t="s">
        <v>5195</v>
      </c>
      <c r="G86" s="217" t="s">
        <v>5196</v>
      </c>
      <c r="H86" s="218">
        <v>1</v>
      </c>
      <c r="I86" s="219"/>
      <c r="J86" s="220">
        <f>ROUND(I86*H86,2)</f>
        <v>0</v>
      </c>
      <c r="K86" s="216" t="s">
        <v>243</v>
      </c>
      <c r="L86" s="45"/>
      <c r="M86" s="221" t="s">
        <v>19</v>
      </c>
      <c r="N86" s="222" t="s">
        <v>40</v>
      </c>
      <c r="O86" s="85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5" t="s">
        <v>244</v>
      </c>
      <c r="AT86" s="225" t="s">
        <v>240</v>
      </c>
      <c r="AU86" s="225" t="s">
        <v>78</v>
      </c>
      <c r="AY86" s="18" t="s">
        <v>238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8" t="s">
        <v>76</v>
      </c>
      <c r="BK86" s="226">
        <f>ROUND(I86*H86,2)</f>
        <v>0</v>
      </c>
      <c r="BL86" s="18" t="s">
        <v>244</v>
      </c>
      <c r="BM86" s="225" t="s">
        <v>78</v>
      </c>
    </row>
    <row r="87" s="2" customFormat="1">
      <c r="A87" s="39"/>
      <c r="B87" s="40"/>
      <c r="C87" s="41"/>
      <c r="D87" s="227" t="s">
        <v>245</v>
      </c>
      <c r="E87" s="41"/>
      <c r="F87" s="228" t="s">
        <v>5195</v>
      </c>
      <c r="G87" s="41"/>
      <c r="H87" s="41"/>
      <c r="I87" s="229"/>
      <c r="J87" s="41"/>
      <c r="K87" s="41"/>
      <c r="L87" s="45"/>
      <c r="M87" s="230"/>
      <c r="N87" s="23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245</v>
      </c>
      <c r="AU87" s="18" t="s">
        <v>78</v>
      </c>
    </row>
    <row r="88" s="2" customFormat="1">
      <c r="A88" s="39"/>
      <c r="B88" s="40"/>
      <c r="C88" s="41"/>
      <c r="D88" s="232" t="s">
        <v>246</v>
      </c>
      <c r="E88" s="41"/>
      <c r="F88" s="233" t="s">
        <v>5197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246</v>
      </c>
      <c r="AU88" s="18" t="s">
        <v>78</v>
      </c>
    </row>
    <row r="89" s="2" customFormat="1" ht="37.8" customHeight="1">
      <c r="A89" s="39"/>
      <c r="B89" s="40"/>
      <c r="C89" s="214" t="s">
        <v>78</v>
      </c>
      <c r="D89" s="214" t="s">
        <v>240</v>
      </c>
      <c r="E89" s="215" t="s">
        <v>5198</v>
      </c>
      <c r="F89" s="216" t="s">
        <v>5199</v>
      </c>
      <c r="G89" s="217" t="s">
        <v>5196</v>
      </c>
      <c r="H89" s="218">
        <v>1</v>
      </c>
      <c r="I89" s="219"/>
      <c r="J89" s="220">
        <f>ROUND(I89*H89,2)</f>
        <v>0</v>
      </c>
      <c r="K89" s="216" t="s">
        <v>243</v>
      </c>
      <c r="L89" s="45"/>
      <c r="M89" s="221" t="s">
        <v>19</v>
      </c>
      <c r="N89" s="222" t="s">
        <v>40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244</v>
      </c>
      <c r="AT89" s="225" t="s">
        <v>240</v>
      </c>
      <c r="AU89" s="225" t="s">
        <v>78</v>
      </c>
      <c r="AY89" s="18" t="s">
        <v>238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76</v>
      </c>
      <c r="BK89" s="226">
        <f>ROUND(I89*H89,2)</f>
        <v>0</v>
      </c>
      <c r="BL89" s="18" t="s">
        <v>244</v>
      </c>
      <c r="BM89" s="225" t="s">
        <v>244</v>
      </c>
    </row>
    <row r="90" s="2" customFormat="1">
      <c r="A90" s="39"/>
      <c r="B90" s="40"/>
      <c r="C90" s="41"/>
      <c r="D90" s="227" t="s">
        <v>245</v>
      </c>
      <c r="E90" s="41"/>
      <c r="F90" s="228" t="s">
        <v>5199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245</v>
      </c>
      <c r="AU90" s="18" t="s">
        <v>78</v>
      </c>
    </row>
    <row r="91" s="2" customFormat="1">
      <c r="A91" s="39"/>
      <c r="B91" s="40"/>
      <c r="C91" s="41"/>
      <c r="D91" s="232" t="s">
        <v>246</v>
      </c>
      <c r="E91" s="41"/>
      <c r="F91" s="233" t="s">
        <v>5200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246</v>
      </c>
      <c r="AU91" s="18" t="s">
        <v>78</v>
      </c>
    </row>
    <row r="92" s="2" customFormat="1" ht="49.05" customHeight="1">
      <c r="A92" s="39"/>
      <c r="B92" s="40"/>
      <c r="C92" s="214" t="s">
        <v>109</v>
      </c>
      <c r="D92" s="214" t="s">
        <v>240</v>
      </c>
      <c r="E92" s="215" t="s">
        <v>3878</v>
      </c>
      <c r="F92" s="216" t="s">
        <v>5201</v>
      </c>
      <c r="G92" s="217" t="s">
        <v>5196</v>
      </c>
      <c r="H92" s="218">
        <v>1</v>
      </c>
      <c r="I92" s="219"/>
      <c r="J92" s="220">
        <f>ROUND(I92*H92,2)</f>
        <v>0</v>
      </c>
      <c r="K92" s="216" t="s">
        <v>243</v>
      </c>
      <c r="L92" s="45"/>
      <c r="M92" s="221" t="s">
        <v>19</v>
      </c>
      <c r="N92" s="222" t="s">
        <v>40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244</v>
      </c>
      <c r="AT92" s="225" t="s">
        <v>240</v>
      </c>
      <c r="AU92" s="225" t="s">
        <v>78</v>
      </c>
      <c r="AY92" s="18" t="s">
        <v>238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76</v>
      </c>
      <c r="BK92" s="226">
        <f>ROUND(I92*H92,2)</f>
        <v>0</v>
      </c>
      <c r="BL92" s="18" t="s">
        <v>244</v>
      </c>
      <c r="BM92" s="225" t="s">
        <v>260</v>
      </c>
    </row>
    <row r="93" s="2" customFormat="1">
      <c r="A93" s="39"/>
      <c r="B93" s="40"/>
      <c r="C93" s="41"/>
      <c r="D93" s="227" t="s">
        <v>245</v>
      </c>
      <c r="E93" s="41"/>
      <c r="F93" s="228" t="s">
        <v>5201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245</v>
      </c>
      <c r="AU93" s="18" t="s">
        <v>78</v>
      </c>
    </row>
    <row r="94" s="2" customFormat="1">
      <c r="A94" s="39"/>
      <c r="B94" s="40"/>
      <c r="C94" s="41"/>
      <c r="D94" s="232" t="s">
        <v>246</v>
      </c>
      <c r="E94" s="41"/>
      <c r="F94" s="233" t="s">
        <v>3881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246</v>
      </c>
      <c r="AU94" s="18" t="s">
        <v>78</v>
      </c>
    </row>
    <row r="95" s="12" customFormat="1" ht="22.8" customHeight="1">
      <c r="A95" s="12"/>
      <c r="B95" s="198"/>
      <c r="C95" s="199"/>
      <c r="D95" s="200" t="s">
        <v>68</v>
      </c>
      <c r="E95" s="212" t="s">
        <v>5202</v>
      </c>
      <c r="F95" s="212" t="s">
        <v>5203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SUM(P96:P101)</f>
        <v>0</v>
      </c>
      <c r="Q95" s="206"/>
      <c r="R95" s="207">
        <f>SUM(R96:R101)</f>
        <v>0</v>
      </c>
      <c r="S95" s="206"/>
      <c r="T95" s="208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273</v>
      </c>
      <c r="AT95" s="210" t="s">
        <v>68</v>
      </c>
      <c r="AU95" s="210" t="s">
        <v>76</v>
      </c>
      <c r="AY95" s="209" t="s">
        <v>238</v>
      </c>
      <c r="BK95" s="211">
        <f>SUM(BK96:BK101)</f>
        <v>0</v>
      </c>
    </row>
    <row r="96" s="2" customFormat="1" ht="49.05" customHeight="1">
      <c r="A96" s="39"/>
      <c r="B96" s="40"/>
      <c r="C96" s="214" t="s">
        <v>244</v>
      </c>
      <c r="D96" s="214" t="s">
        <v>240</v>
      </c>
      <c r="E96" s="215" t="s">
        <v>5204</v>
      </c>
      <c r="F96" s="216" t="s">
        <v>5205</v>
      </c>
      <c r="G96" s="217" t="s">
        <v>5196</v>
      </c>
      <c r="H96" s="218">
        <v>1</v>
      </c>
      <c r="I96" s="219"/>
      <c r="J96" s="220">
        <f>ROUND(I96*H96,2)</f>
        <v>0</v>
      </c>
      <c r="K96" s="216" t="s">
        <v>243</v>
      </c>
      <c r="L96" s="45"/>
      <c r="M96" s="221" t="s">
        <v>19</v>
      </c>
      <c r="N96" s="222" t="s">
        <v>40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244</v>
      </c>
      <c r="AT96" s="225" t="s">
        <v>240</v>
      </c>
      <c r="AU96" s="225" t="s">
        <v>78</v>
      </c>
      <c r="AY96" s="18" t="s">
        <v>238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76</v>
      </c>
      <c r="BK96" s="226">
        <f>ROUND(I96*H96,2)</f>
        <v>0</v>
      </c>
      <c r="BL96" s="18" t="s">
        <v>244</v>
      </c>
      <c r="BM96" s="225" t="s">
        <v>267</v>
      </c>
    </row>
    <row r="97" s="2" customFormat="1">
      <c r="A97" s="39"/>
      <c r="B97" s="40"/>
      <c r="C97" s="41"/>
      <c r="D97" s="227" t="s">
        <v>245</v>
      </c>
      <c r="E97" s="41"/>
      <c r="F97" s="228" t="s">
        <v>5205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245</v>
      </c>
      <c r="AU97" s="18" t="s">
        <v>78</v>
      </c>
    </row>
    <row r="98" s="2" customFormat="1">
      <c r="A98" s="39"/>
      <c r="B98" s="40"/>
      <c r="C98" s="41"/>
      <c r="D98" s="232" t="s">
        <v>246</v>
      </c>
      <c r="E98" s="41"/>
      <c r="F98" s="233" t="s">
        <v>5206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246</v>
      </c>
      <c r="AU98" s="18" t="s">
        <v>78</v>
      </c>
    </row>
    <row r="99" s="2" customFormat="1" ht="49.05" customHeight="1">
      <c r="A99" s="39"/>
      <c r="B99" s="40"/>
      <c r="C99" s="214" t="s">
        <v>273</v>
      </c>
      <c r="D99" s="214" t="s">
        <v>240</v>
      </c>
      <c r="E99" s="215" t="s">
        <v>5207</v>
      </c>
      <c r="F99" s="216" t="s">
        <v>5208</v>
      </c>
      <c r="G99" s="217" t="s">
        <v>5196</v>
      </c>
      <c r="H99" s="218">
        <v>1</v>
      </c>
      <c r="I99" s="219"/>
      <c r="J99" s="220">
        <f>ROUND(I99*H99,2)</f>
        <v>0</v>
      </c>
      <c r="K99" s="216" t="s">
        <v>243</v>
      </c>
      <c r="L99" s="45"/>
      <c r="M99" s="221" t="s">
        <v>19</v>
      </c>
      <c r="N99" s="222" t="s">
        <v>40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244</v>
      </c>
      <c r="AT99" s="225" t="s">
        <v>240</v>
      </c>
      <c r="AU99" s="225" t="s">
        <v>78</v>
      </c>
      <c r="AY99" s="18" t="s">
        <v>238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76</v>
      </c>
      <c r="BK99" s="226">
        <f>ROUND(I99*H99,2)</f>
        <v>0</v>
      </c>
      <c r="BL99" s="18" t="s">
        <v>244</v>
      </c>
      <c r="BM99" s="225" t="s">
        <v>276</v>
      </c>
    </row>
    <row r="100" s="2" customFormat="1">
      <c r="A100" s="39"/>
      <c r="B100" s="40"/>
      <c r="C100" s="41"/>
      <c r="D100" s="227" t="s">
        <v>245</v>
      </c>
      <c r="E100" s="41"/>
      <c r="F100" s="228" t="s">
        <v>5208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245</v>
      </c>
      <c r="AU100" s="18" t="s">
        <v>78</v>
      </c>
    </row>
    <row r="101" s="2" customFormat="1">
      <c r="A101" s="39"/>
      <c r="B101" s="40"/>
      <c r="C101" s="41"/>
      <c r="D101" s="232" t="s">
        <v>246</v>
      </c>
      <c r="E101" s="41"/>
      <c r="F101" s="233" t="s">
        <v>5209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246</v>
      </c>
      <c r="AU101" s="18" t="s">
        <v>78</v>
      </c>
    </row>
    <row r="102" s="12" customFormat="1" ht="22.8" customHeight="1">
      <c r="A102" s="12"/>
      <c r="B102" s="198"/>
      <c r="C102" s="199"/>
      <c r="D102" s="200" t="s">
        <v>68</v>
      </c>
      <c r="E102" s="212" t="s">
        <v>3882</v>
      </c>
      <c r="F102" s="212" t="s">
        <v>5210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SUM(P103:P111)</f>
        <v>0</v>
      </c>
      <c r="Q102" s="206"/>
      <c r="R102" s="207">
        <f>SUM(R103:R111)</f>
        <v>0</v>
      </c>
      <c r="S102" s="206"/>
      <c r="T102" s="208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273</v>
      </c>
      <c r="AT102" s="210" t="s">
        <v>68</v>
      </c>
      <c r="AU102" s="210" t="s">
        <v>76</v>
      </c>
      <c r="AY102" s="209" t="s">
        <v>238</v>
      </c>
      <c r="BK102" s="211">
        <f>SUM(BK103:BK111)</f>
        <v>0</v>
      </c>
    </row>
    <row r="103" s="2" customFormat="1" ht="16.5" customHeight="1">
      <c r="A103" s="39"/>
      <c r="B103" s="40"/>
      <c r="C103" s="214" t="s">
        <v>260</v>
      </c>
      <c r="D103" s="214" t="s">
        <v>240</v>
      </c>
      <c r="E103" s="215" t="s">
        <v>5211</v>
      </c>
      <c r="F103" s="216" t="s">
        <v>5212</v>
      </c>
      <c r="G103" s="217" t="s">
        <v>5196</v>
      </c>
      <c r="H103" s="218">
        <v>1</v>
      </c>
      <c r="I103" s="219"/>
      <c r="J103" s="220">
        <f>ROUND(I103*H103,2)</f>
        <v>0</v>
      </c>
      <c r="K103" s="216" t="s">
        <v>243</v>
      </c>
      <c r="L103" s="45"/>
      <c r="M103" s="221" t="s">
        <v>19</v>
      </c>
      <c r="N103" s="222" t="s">
        <v>40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244</v>
      </c>
      <c r="AT103" s="225" t="s">
        <v>240</v>
      </c>
      <c r="AU103" s="225" t="s">
        <v>78</v>
      </c>
      <c r="AY103" s="18" t="s">
        <v>238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76</v>
      </c>
      <c r="BK103" s="226">
        <f>ROUND(I103*H103,2)</f>
        <v>0</v>
      </c>
      <c r="BL103" s="18" t="s">
        <v>244</v>
      </c>
      <c r="BM103" s="225" t="s">
        <v>184</v>
      </c>
    </row>
    <row r="104" s="2" customFormat="1">
      <c r="A104" s="39"/>
      <c r="B104" s="40"/>
      <c r="C104" s="41"/>
      <c r="D104" s="227" t="s">
        <v>245</v>
      </c>
      <c r="E104" s="41"/>
      <c r="F104" s="228" t="s">
        <v>5212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245</v>
      </c>
      <c r="AU104" s="18" t="s">
        <v>78</v>
      </c>
    </row>
    <row r="105" s="2" customFormat="1">
      <c r="A105" s="39"/>
      <c r="B105" s="40"/>
      <c r="C105" s="41"/>
      <c r="D105" s="232" t="s">
        <v>246</v>
      </c>
      <c r="E105" s="41"/>
      <c r="F105" s="233" t="s">
        <v>5213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246</v>
      </c>
      <c r="AU105" s="18" t="s">
        <v>78</v>
      </c>
    </row>
    <row r="106" s="2" customFormat="1" ht="16.5" customHeight="1">
      <c r="A106" s="39"/>
      <c r="B106" s="40"/>
      <c r="C106" s="214" t="s">
        <v>286</v>
      </c>
      <c r="D106" s="214" t="s">
        <v>240</v>
      </c>
      <c r="E106" s="215" t="s">
        <v>5214</v>
      </c>
      <c r="F106" s="216" t="s">
        <v>5215</v>
      </c>
      <c r="G106" s="217" t="s">
        <v>5196</v>
      </c>
      <c r="H106" s="218">
        <v>1</v>
      </c>
      <c r="I106" s="219"/>
      <c r="J106" s="220">
        <f>ROUND(I106*H106,2)</f>
        <v>0</v>
      </c>
      <c r="K106" s="216" t="s">
        <v>243</v>
      </c>
      <c r="L106" s="45"/>
      <c r="M106" s="221" t="s">
        <v>19</v>
      </c>
      <c r="N106" s="222" t="s">
        <v>40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244</v>
      </c>
      <c r="AT106" s="225" t="s">
        <v>240</v>
      </c>
      <c r="AU106" s="225" t="s">
        <v>78</v>
      </c>
      <c r="AY106" s="18" t="s">
        <v>238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76</v>
      </c>
      <c r="BK106" s="226">
        <f>ROUND(I106*H106,2)</f>
        <v>0</v>
      </c>
      <c r="BL106" s="18" t="s">
        <v>244</v>
      </c>
      <c r="BM106" s="225" t="s">
        <v>289</v>
      </c>
    </row>
    <row r="107" s="2" customFormat="1">
      <c r="A107" s="39"/>
      <c r="B107" s="40"/>
      <c r="C107" s="41"/>
      <c r="D107" s="227" t="s">
        <v>245</v>
      </c>
      <c r="E107" s="41"/>
      <c r="F107" s="228" t="s">
        <v>5215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245</v>
      </c>
      <c r="AU107" s="18" t="s">
        <v>78</v>
      </c>
    </row>
    <row r="108" s="2" customFormat="1">
      <c r="A108" s="39"/>
      <c r="B108" s="40"/>
      <c r="C108" s="41"/>
      <c r="D108" s="232" t="s">
        <v>246</v>
      </c>
      <c r="E108" s="41"/>
      <c r="F108" s="233" t="s">
        <v>5216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246</v>
      </c>
      <c r="AU108" s="18" t="s">
        <v>78</v>
      </c>
    </row>
    <row r="109" s="2" customFormat="1" ht="16.5" customHeight="1">
      <c r="A109" s="39"/>
      <c r="B109" s="40"/>
      <c r="C109" s="214" t="s">
        <v>267</v>
      </c>
      <c r="D109" s="214" t="s">
        <v>240</v>
      </c>
      <c r="E109" s="215" t="s">
        <v>5217</v>
      </c>
      <c r="F109" s="216" t="s">
        <v>5218</v>
      </c>
      <c r="G109" s="217" t="s">
        <v>5196</v>
      </c>
      <c r="H109" s="218">
        <v>1</v>
      </c>
      <c r="I109" s="219"/>
      <c r="J109" s="220">
        <f>ROUND(I109*H109,2)</f>
        <v>0</v>
      </c>
      <c r="K109" s="216" t="s">
        <v>243</v>
      </c>
      <c r="L109" s="45"/>
      <c r="M109" s="221" t="s">
        <v>19</v>
      </c>
      <c r="N109" s="222" t="s">
        <v>40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244</v>
      </c>
      <c r="AT109" s="225" t="s">
        <v>240</v>
      </c>
      <c r="AU109" s="225" t="s">
        <v>78</v>
      </c>
      <c r="AY109" s="18" t="s">
        <v>238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76</v>
      </c>
      <c r="BK109" s="226">
        <f>ROUND(I109*H109,2)</f>
        <v>0</v>
      </c>
      <c r="BL109" s="18" t="s">
        <v>244</v>
      </c>
      <c r="BM109" s="225" t="s">
        <v>295</v>
      </c>
    </row>
    <row r="110" s="2" customFormat="1">
      <c r="A110" s="39"/>
      <c r="B110" s="40"/>
      <c r="C110" s="41"/>
      <c r="D110" s="227" t="s">
        <v>245</v>
      </c>
      <c r="E110" s="41"/>
      <c r="F110" s="228" t="s">
        <v>5218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245</v>
      </c>
      <c r="AU110" s="18" t="s">
        <v>78</v>
      </c>
    </row>
    <row r="111" s="2" customFormat="1">
      <c r="A111" s="39"/>
      <c r="B111" s="40"/>
      <c r="C111" s="41"/>
      <c r="D111" s="232" t="s">
        <v>246</v>
      </c>
      <c r="E111" s="41"/>
      <c r="F111" s="233" t="s">
        <v>5219</v>
      </c>
      <c r="G111" s="41"/>
      <c r="H111" s="41"/>
      <c r="I111" s="229"/>
      <c r="J111" s="41"/>
      <c r="K111" s="41"/>
      <c r="L111" s="45"/>
      <c r="M111" s="287"/>
      <c r="N111" s="288"/>
      <c r="O111" s="289"/>
      <c r="P111" s="289"/>
      <c r="Q111" s="289"/>
      <c r="R111" s="289"/>
      <c r="S111" s="289"/>
      <c r="T111" s="290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246</v>
      </c>
      <c r="AU111" s="18" t="s">
        <v>78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yTT0zcvtbORIm7+eCjUYy4Fu2yflqRgSgvSOmwJf9LW4qrsHwXdb+Ny6EHbksifw0g4hrf974BT08kD2paYKNA==" hashValue="zZ3OgR2r/zR+aUY0MHTXPPsjnnsZoIo9Nsgd55QjR5UVhKW37WHA7x2BIlGNV2X0c183WXzpos5HEdL2pPxfdw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203000"/>
    <hyperlink ref="F91" r:id="rId2" display="https://podminky.urs.cz/item/CS_URS_2022_01/012303000"/>
    <hyperlink ref="F94" r:id="rId3" display="https://podminky.urs.cz/item/CS_URS_2022_01/013254000"/>
    <hyperlink ref="F98" r:id="rId4" display="https://podminky.urs.cz/item/CS_URS_2022_01/032103000"/>
    <hyperlink ref="F101" r:id="rId5" display="https://podminky.urs.cz/item/CS_URS_2022_01/034503000"/>
    <hyperlink ref="F105" r:id="rId6" display="https://podminky.urs.cz/item/CS_URS_2022_01/042503000"/>
    <hyperlink ref="F108" r:id="rId7" display="https://podminky.urs.cz/item/CS_URS_2022_01/042703000"/>
    <hyperlink ref="F111" r:id="rId8" display="https://podminky.urs.cz/item/CS_URS_2022_01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1"/>
    </row>
    <row r="4" s="1" customFormat="1" ht="24.96" customHeight="1">
      <c r="B4" s="21"/>
      <c r="C4" s="142" t="s">
        <v>5220</v>
      </c>
      <c r="H4" s="21"/>
    </row>
    <row r="5" s="1" customFormat="1" ht="12" customHeight="1">
      <c r="B5" s="21"/>
      <c r="C5" s="296" t="s">
        <v>13</v>
      </c>
      <c r="D5" s="151" t="s">
        <v>14</v>
      </c>
      <c r="E5" s="1"/>
      <c r="F5" s="1"/>
      <c r="H5" s="21"/>
    </row>
    <row r="6" s="1" customFormat="1" ht="36.96" customHeight="1">
      <c r="B6" s="21"/>
      <c r="C6" s="297" t="s">
        <v>16</v>
      </c>
      <c r="D6" s="298" t="s">
        <v>17</v>
      </c>
      <c r="E6" s="1"/>
      <c r="F6" s="1"/>
      <c r="H6" s="21"/>
    </row>
    <row r="7" s="1" customFormat="1" ht="16.5" customHeight="1">
      <c r="B7" s="21"/>
      <c r="C7" s="144" t="s">
        <v>23</v>
      </c>
      <c r="D7" s="148" t="str">
        <f>'Rekapitulace stavby'!AN8</f>
        <v>6. 6. 2022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99"/>
      <c r="C9" s="300" t="s">
        <v>50</v>
      </c>
      <c r="D9" s="301" t="s">
        <v>51</v>
      </c>
      <c r="E9" s="301" t="s">
        <v>225</v>
      </c>
      <c r="F9" s="302" t="s">
        <v>5221</v>
      </c>
      <c r="G9" s="187"/>
      <c r="H9" s="299"/>
    </row>
    <row r="10" s="2" customFormat="1" ht="26.4" customHeight="1">
      <c r="A10" s="39"/>
      <c r="B10" s="45"/>
      <c r="C10" s="303" t="s">
        <v>5222</v>
      </c>
      <c r="D10" s="303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04" t="s">
        <v>105</v>
      </c>
      <c r="D11" s="305" t="s">
        <v>106</v>
      </c>
      <c r="E11" s="306" t="s">
        <v>107</v>
      </c>
      <c r="F11" s="307">
        <v>68.219999999999999</v>
      </c>
      <c r="G11" s="39"/>
      <c r="H11" s="45"/>
    </row>
    <row r="12" s="2" customFormat="1" ht="16.8" customHeight="1">
      <c r="A12" s="39"/>
      <c r="B12" s="45"/>
      <c r="C12" s="308" t="s">
        <v>19</v>
      </c>
      <c r="D12" s="308" t="s">
        <v>5223</v>
      </c>
      <c r="E12" s="18" t="s">
        <v>19</v>
      </c>
      <c r="F12" s="309">
        <v>68.219999999999999</v>
      </c>
      <c r="G12" s="39"/>
      <c r="H12" s="45"/>
    </row>
    <row r="13" s="2" customFormat="1" ht="16.8" customHeight="1">
      <c r="A13" s="39"/>
      <c r="B13" s="45"/>
      <c r="C13" s="308" t="s">
        <v>19</v>
      </c>
      <c r="D13" s="308" t="s">
        <v>253</v>
      </c>
      <c r="E13" s="18" t="s">
        <v>19</v>
      </c>
      <c r="F13" s="309">
        <v>68.219999999999999</v>
      </c>
      <c r="G13" s="39"/>
      <c r="H13" s="45"/>
    </row>
    <row r="14" s="2" customFormat="1" ht="16.8" customHeight="1">
      <c r="A14" s="39"/>
      <c r="B14" s="45"/>
      <c r="C14" s="310" t="s">
        <v>5224</v>
      </c>
      <c r="D14" s="39"/>
      <c r="E14" s="39"/>
      <c r="F14" s="39"/>
      <c r="G14" s="39"/>
      <c r="H14" s="45"/>
    </row>
    <row r="15" s="2" customFormat="1">
      <c r="A15" s="39"/>
      <c r="B15" s="45"/>
      <c r="C15" s="308" t="s">
        <v>529</v>
      </c>
      <c r="D15" s="308" t="s">
        <v>530</v>
      </c>
      <c r="E15" s="18" t="s">
        <v>112</v>
      </c>
      <c r="F15" s="309">
        <v>17.055</v>
      </c>
      <c r="G15" s="39"/>
      <c r="H15" s="45"/>
    </row>
    <row r="16" s="2" customFormat="1">
      <c r="A16" s="39"/>
      <c r="B16" s="45"/>
      <c r="C16" s="308" t="s">
        <v>2212</v>
      </c>
      <c r="D16" s="308" t="s">
        <v>2213</v>
      </c>
      <c r="E16" s="18" t="s">
        <v>107</v>
      </c>
      <c r="F16" s="309">
        <v>68.219999999999999</v>
      </c>
      <c r="G16" s="39"/>
      <c r="H16" s="45"/>
    </row>
    <row r="17" s="2" customFormat="1">
      <c r="A17" s="39"/>
      <c r="B17" s="45"/>
      <c r="C17" s="308" t="s">
        <v>2217</v>
      </c>
      <c r="D17" s="308" t="s">
        <v>2218</v>
      </c>
      <c r="E17" s="18" t="s">
        <v>112</v>
      </c>
      <c r="F17" s="309">
        <v>79.135000000000005</v>
      </c>
      <c r="G17" s="39"/>
      <c r="H17" s="45"/>
    </row>
    <row r="18" s="2" customFormat="1" ht="16.8" customHeight="1">
      <c r="A18" s="39"/>
      <c r="B18" s="45"/>
      <c r="C18" s="308" t="s">
        <v>1562</v>
      </c>
      <c r="D18" s="308" t="s">
        <v>1563</v>
      </c>
      <c r="E18" s="18" t="s">
        <v>107</v>
      </c>
      <c r="F18" s="309">
        <v>54.576000000000001</v>
      </c>
      <c r="G18" s="39"/>
      <c r="H18" s="45"/>
    </row>
    <row r="19" s="2" customFormat="1" ht="16.8" customHeight="1">
      <c r="A19" s="39"/>
      <c r="B19" s="45"/>
      <c r="C19" s="308" t="s">
        <v>1568</v>
      </c>
      <c r="D19" s="308" t="s">
        <v>1569</v>
      </c>
      <c r="E19" s="18" t="s">
        <v>384</v>
      </c>
      <c r="F19" s="309">
        <v>0.088999999999999996</v>
      </c>
      <c r="G19" s="39"/>
      <c r="H19" s="45"/>
    </row>
    <row r="20" s="2" customFormat="1" ht="16.8" customHeight="1">
      <c r="A20" s="39"/>
      <c r="B20" s="45"/>
      <c r="C20" s="304" t="s">
        <v>110</v>
      </c>
      <c r="D20" s="305" t="s">
        <v>111</v>
      </c>
      <c r="E20" s="306" t="s">
        <v>112</v>
      </c>
      <c r="F20" s="307">
        <v>32.207999999999998</v>
      </c>
      <c r="G20" s="39"/>
      <c r="H20" s="45"/>
    </row>
    <row r="21" s="2" customFormat="1" ht="16.8" customHeight="1">
      <c r="A21" s="39"/>
      <c r="B21" s="45"/>
      <c r="C21" s="308" t="s">
        <v>19</v>
      </c>
      <c r="D21" s="308" t="s">
        <v>3507</v>
      </c>
      <c r="E21" s="18" t="s">
        <v>19</v>
      </c>
      <c r="F21" s="309">
        <v>0</v>
      </c>
      <c r="G21" s="39"/>
      <c r="H21" s="45"/>
    </row>
    <row r="22" s="2" customFormat="1" ht="16.8" customHeight="1">
      <c r="A22" s="39"/>
      <c r="B22" s="45"/>
      <c r="C22" s="308" t="s">
        <v>19</v>
      </c>
      <c r="D22" s="308" t="s">
        <v>3508</v>
      </c>
      <c r="E22" s="18" t="s">
        <v>19</v>
      </c>
      <c r="F22" s="309">
        <v>0</v>
      </c>
      <c r="G22" s="39"/>
      <c r="H22" s="45"/>
    </row>
    <row r="23" s="2" customFormat="1" ht="16.8" customHeight="1">
      <c r="A23" s="39"/>
      <c r="B23" s="45"/>
      <c r="C23" s="308" t="s">
        <v>19</v>
      </c>
      <c r="D23" s="308" t="s">
        <v>533</v>
      </c>
      <c r="E23" s="18" t="s">
        <v>19</v>
      </c>
      <c r="F23" s="309">
        <v>0</v>
      </c>
      <c r="G23" s="39"/>
      <c r="H23" s="45"/>
    </row>
    <row r="24" s="2" customFormat="1" ht="16.8" customHeight="1">
      <c r="A24" s="39"/>
      <c r="B24" s="45"/>
      <c r="C24" s="308" t="s">
        <v>19</v>
      </c>
      <c r="D24" s="308" t="s">
        <v>2597</v>
      </c>
      <c r="E24" s="18" t="s">
        <v>19</v>
      </c>
      <c r="F24" s="309">
        <v>0</v>
      </c>
      <c r="G24" s="39"/>
      <c r="H24" s="45"/>
    </row>
    <row r="25" s="2" customFormat="1" ht="16.8" customHeight="1">
      <c r="A25" s="39"/>
      <c r="B25" s="45"/>
      <c r="C25" s="308" t="s">
        <v>19</v>
      </c>
      <c r="D25" s="308" t="s">
        <v>3509</v>
      </c>
      <c r="E25" s="18" t="s">
        <v>19</v>
      </c>
      <c r="F25" s="309">
        <v>14.784000000000001</v>
      </c>
      <c r="G25" s="39"/>
      <c r="H25" s="45"/>
    </row>
    <row r="26" s="2" customFormat="1" ht="16.8" customHeight="1">
      <c r="A26" s="39"/>
      <c r="B26" s="45"/>
      <c r="C26" s="308" t="s">
        <v>19</v>
      </c>
      <c r="D26" s="308" t="s">
        <v>3510</v>
      </c>
      <c r="E26" s="18" t="s">
        <v>19</v>
      </c>
      <c r="F26" s="309">
        <v>1.3200000000000001</v>
      </c>
      <c r="G26" s="39"/>
      <c r="H26" s="45"/>
    </row>
    <row r="27" s="2" customFormat="1" ht="16.8" customHeight="1">
      <c r="A27" s="39"/>
      <c r="B27" s="45"/>
      <c r="C27" s="308" t="s">
        <v>19</v>
      </c>
      <c r="D27" s="308" t="s">
        <v>2598</v>
      </c>
      <c r="E27" s="18" t="s">
        <v>19</v>
      </c>
      <c r="F27" s="309">
        <v>0</v>
      </c>
      <c r="G27" s="39"/>
      <c r="H27" s="45"/>
    </row>
    <row r="28" s="2" customFormat="1" ht="16.8" customHeight="1">
      <c r="A28" s="39"/>
      <c r="B28" s="45"/>
      <c r="C28" s="308" t="s">
        <v>19</v>
      </c>
      <c r="D28" s="308" t="s">
        <v>3509</v>
      </c>
      <c r="E28" s="18" t="s">
        <v>19</v>
      </c>
      <c r="F28" s="309">
        <v>14.784000000000001</v>
      </c>
      <c r="G28" s="39"/>
      <c r="H28" s="45"/>
    </row>
    <row r="29" s="2" customFormat="1" ht="16.8" customHeight="1">
      <c r="A29" s="39"/>
      <c r="B29" s="45"/>
      <c r="C29" s="308" t="s">
        <v>19</v>
      </c>
      <c r="D29" s="308" t="s">
        <v>3510</v>
      </c>
      <c r="E29" s="18" t="s">
        <v>19</v>
      </c>
      <c r="F29" s="309">
        <v>1.3200000000000001</v>
      </c>
      <c r="G29" s="39"/>
      <c r="H29" s="45"/>
    </row>
    <row r="30" s="2" customFormat="1" ht="16.8" customHeight="1">
      <c r="A30" s="39"/>
      <c r="B30" s="45"/>
      <c r="C30" s="308" t="s">
        <v>110</v>
      </c>
      <c r="D30" s="308" t="s">
        <v>561</v>
      </c>
      <c r="E30" s="18" t="s">
        <v>19</v>
      </c>
      <c r="F30" s="309">
        <v>32.207999999999998</v>
      </c>
      <c r="G30" s="39"/>
      <c r="H30" s="45"/>
    </row>
    <row r="31" s="2" customFormat="1" ht="16.8" customHeight="1">
      <c r="A31" s="39"/>
      <c r="B31" s="45"/>
      <c r="C31" s="310" t="s">
        <v>5224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08" t="s">
        <v>3480</v>
      </c>
      <c r="D32" s="308" t="s">
        <v>3481</v>
      </c>
      <c r="E32" s="18" t="s">
        <v>112</v>
      </c>
      <c r="F32" s="309">
        <v>150.8725</v>
      </c>
      <c r="G32" s="39"/>
      <c r="H32" s="45"/>
    </row>
    <row r="33" s="2" customFormat="1" ht="16.8" customHeight="1">
      <c r="A33" s="39"/>
      <c r="B33" s="45"/>
      <c r="C33" s="308" t="s">
        <v>3464</v>
      </c>
      <c r="D33" s="308" t="s">
        <v>3465</v>
      </c>
      <c r="E33" s="18" t="s">
        <v>112</v>
      </c>
      <c r="F33" s="309">
        <v>82.156999999999996</v>
      </c>
      <c r="G33" s="39"/>
      <c r="H33" s="45"/>
    </row>
    <row r="34" s="2" customFormat="1" ht="16.8" customHeight="1">
      <c r="A34" s="39"/>
      <c r="B34" s="45"/>
      <c r="C34" s="308" t="s">
        <v>3468</v>
      </c>
      <c r="D34" s="308" t="s">
        <v>3469</v>
      </c>
      <c r="E34" s="18" t="s">
        <v>112</v>
      </c>
      <c r="F34" s="309">
        <v>91.781999999999996</v>
      </c>
      <c r="G34" s="39"/>
      <c r="H34" s="45"/>
    </row>
    <row r="35" s="2" customFormat="1" ht="16.8" customHeight="1">
      <c r="A35" s="39"/>
      <c r="B35" s="45"/>
      <c r="C35" s="308" t="s">
        <v>3474</v>
      </c>
      <c r="D35" s="308" t="s">
        <v>3475</v>
      </c>
      <c r="E35" s="18" t="s">
        <v>112</v>
      </c>
      <c r="F35" s="309">
        <v>123.477</v>
      </c>
      <c r="G35" s="39"/>
      <c r="H35" s="45"/>
    </row>
    <row r="36" s="2" customFormat="1" ht="16.8" customHeight="1">
      <c r="A36" s="39"/>
      <c r="B36" s="45"/>
      <c r="C36" s="304" t="s">
        <v>115</v>
      </c>
      <c r="D36" s="305" t="s">
        <v>116</v>
      </c>
      <c r="E36" s="306" t="s">
        <v>112</v>
      </c>
      <c r="F36" s="307">
        <v>49.948999999999998</v>
      </c>
      <c r="G36" s="39"/>
      <c r="H36" s="45"/>
    </row>
    <row r="37" s="2" customFormat="1" ht="16.8" customHeight="1">
      <c r="A37" s="39"/>
      <c r="B37" s="45"/>
      <c r="C37" s="308" t="s">
        <v>19</v>
      </c>
      <c r="D37" s="308" t="s">
        <v>118</v>
      </c>
      <c r="E37" s="18" t="s">
        <v>19</v>
      </c>
      <c r="F37" s="309">
        <v>18.254000000000001</v>
      </c>
      <c r="G37" s="39"/>
      <c r="H37" s="45"/>
    </row>
    <row r="38" s="2" customFormat="1" ht="16.8" customHeight="1">
      <c r="A38" s="39"/>
      <c r="B38" s="45"/>
      <c r="C38" s="308" t="s">
        <v>19</v>
      </c>
      <c r="D38" s="308" t="s">
        <v>121</v>
      </c>
      <c r="E38" s="18" t="s">
        <v>19</v>
      </c>
      <c r="F38" s="309">
        <v>23.399999999999999</v>
      </c>
      <c r="G38" s="39"/>
      <c r="H38" s="45"/>
    </row>
    <row r="39" s="2" customFormat="1" ht="16.8" customHeight="1">
      <c r="A39" s="39"/>
      <c r="B39" s="45"/>
      <c r="C39" s="308" t="s">
        <v>19</v>
      </c>
      <c r="D39" s="308" t="s">
        <v>124</v>
      </c>
      <c r="E39" s="18" t="s">
        <v>19</v>
      </c>
      <c r="F39" s="309">
        <v>8.2949999999999999</v>
      </c>
      <c r="G39" s="39"/>
      <c r="H39" s="45"/>
    </row>
    <row r="40" s="2" customFormat="1" ht="16.8" customHeight="1">
      <c r="A40" s="39"/>
      <c r="B40" s="45"/>
      <c r="C40" s="308" t="s">
        <v>19</v>
      </c>
      <c r="D40" s="308" t="s">
        <v>253</v>
      </c>
      <c r="E40" s="18" t="s">
        <v>19</v>
      </c>
      <c r="F40" s="309">
        <v>49.948999999999998</v>
      </c>
      <c r="G40" s="39"/>
      <c r="H40" s="45"/>
    </row>
    <row r="41" s="2" customFormat="1" ht="16.8" customHeight="1">
      <c r="A41" s="39"/>
      <c r="B41" s="45"/>
      <c r="C41" s="310" t="s">
        <v>5224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08" t="s">
        <v>3464</v>
      </c>
      <c r="D42" s="308" t="s">
        <v>3465</v>
      </c>
      <c r="E42" s="18" t="s">
        <v>112</v>
      </c>
      <c r="F42" s="309">
        <v>82.156999999999996</v>
      </c>
      <c r="G42" s="39"/>
      <c r="H42" s="45"/>
    </row>
    <row r="43" s="2" customFormat="1" ht="16.8" customHeight="1">
      <c r="A43" s="39"/>
      <c r="B43" s="45"/>
      <c r="C43" s="308" t="s">
        <v>3468</v>
      </c>
      <c r="D43" s="308" t="s">
        <v>3469</v>
      </c>
      <c r="E43" s="18" t="s">
        <v>112</v>
      </c>
      <c r="F43" s="309">
        <v>91.781999999999996</v>
      </c>
      <c r="G43" s="39"/>
      <c r="H43" s="45"/>
    </row>
    <row r="44" s="2" customFormat="1" ht="16.8" customHeight="1">
      <c r="A44" s="39"/>
      <c r="B44" s="45"/>
      <c r="C44" s="304" t="s">
        <v>118</v>
      </c>
      <c r="D44" s="305" t="s">
        <v>119</v>
      </c>
      <c r="E44" s="306" t="s">
        <v>112</v>
      </c>
      <c r="F44" s="307">
        <v>18.254000000000001</v>
      </c>
      <c r="G44" s="39"/>
      <c r="H44" s="45"/>
    </row>
    <row r="45" s="2" customFormat="1" ht="16.8" customHeight="1">
      <c r="A45" s="39"/>
      <c r="B45" s="45"/>
      <c r="C45" s="308" t="s">
        <v>19</v>
      </c>
      <c r="D45" s="308" t="s">
        <v>533</v>
      </c>
      <c r="E45" s="18" t="s">
        <v>19</v>
      </c>
      <c r="F45" s="309">
        <v>0</v>
      </c>
      <c r="G45" s="39"/>
      <c r="H45" s="45"/>
    </row>
    <row r="46" s="2" customFormat="1" ht="16.8" customHeight="1">
      <c r="A46" s="39"/>
      <c r="B46" s="45"/>
      <c r="C46" s="308" t="s">
        <v>19</v>
      </c>
      <c r="D46" s="308" t="s">
        <v>3484</v>
      </c>
      <c r="E46" s="18" t="s">
        <v>19</v>
      </c>
      <c r="F46" s="309">
        <v>0</v>
      </c>
      <c r="G46" s="39"/>
      <c r="H46" s="45"/>
    </row>
    <row r="47" s="2" customFormat="1" ht="16.8" customHeight="1">
      <c r="A47" s="39"/>
      <c r="B47" s="45"/>
      <c r="C47" s="308" t="s">
        <v>19</v>
      </c>
      <c r="D47" s="308" t="s">
        <v>3485</v>
      </c>
      <c r="E47" s="18" t="s">
        <v>19</v>
      </c>
      <c r="F47" s="309">
        <v>0</v>
      </c>
      <c r="G47" s="39"/>
      <c r="H47" s="45"/>
    </row>
    <row r="48" s="2" customFormat="1" ht="16.8" customHeight="1">
      <c r="A48" s="39"/>
      <c r="B48" s="45"/>
      <c r="C48" s="308" t="s">
        <v>19</v>
      </c>
      <c r="D48" s="308" t="s">
        <v>3486</v>
      </c>
      <c r="E48" s="18" t="s">
        <v>19</v>
      </c>
      <c r="F48" s="309">
        <v>1.8560000000000001</v>
      </c>
      <c r="G48" s="39"/>
      <c r="H48" s="45"/>
    </row>
    <row r="49" s="2" customFormat="1" ht="16.8" customHeight="1">
      <c r="A49" s="39"/>
      <c r="B49" s="45"/>
      <c r="C49" s="308" t="s">
        <v>19</v>
      </c>
      <c r="D49" s="308" t="s">
        <v>3487</v>
      </c>
      <c r="E49" s="18" t="s">
        <v>19</v>
      </c>
      <c r="F49" s="309">
        <v>4.6399999999999997</v>
      </c>
      <c r="G49" s="39"/>
      <c r="H49" s="45"/>
    </row>
    <row r="50" s="2" customFormat="1" ht="16.8" customHeight="1">
      <c r="A50" s="39"/>
      <c r="B50" s="45"/>
      <c r="C50" s="308" t="s">
        <v>19</v>
      </c>
      <c r="D50" s="308" t="s">
        <v>3488</v>
      </c>
      <c r="E50" s="18" t="s">
        <v>19</v>
      </c>
      <c r="F50" s="309">
        <v>0.92800000000000005</v>
      </c>
      <c r="G50" s="39"/>
      <c r="H50" s="45"/>
    </row>
    <row r="51" s="2" customFormat="1" ht="16.8" customHeight="1">
      <c r="A51" s="39"/>
      <c r="B51" s="45"/>
      <c r="C51" s="308" t="s">
        <v>19</v>
      </c>
      <c r="D51" s="308" t="s">
        <v>3489</v>
      </c>
      <c r="E51" s="18" t="s">
        <v>19</v>
      </c>
      <c r="F51" s="309">
        <v>2.8439999999999999</v>
      </c>
      <c r="G51" s="39"/>
      <c r="H51" s="45"/>
    </row>
    <row r="52" s="2" customFormat="1" ht="16.8" customHeight="1">
      <c r="A52" s="39"/>
      <c r="B52" s="45"/>
      <c r="C52" s="308" t="s">
        <v>19</v>
      </c>
      <c r="D52" s="308" t="s">
        <v>3490</v>
      </c>
      <c r="E52" s="18" t="s">
        <v>19</v>
      </c>
      <c r="F52" s="309">
        <v>0.96799999999999997</v>
      </c>
      <c r="G52" s="39"/>
      <c r="H52" s="45"/>
    </row>
    <row r="53" s="2" customFormat="1" ht="16.8" customHeight="1">
      <c r="A53" s="39"/>
      <c r="B53" s="45"/>
      <c r="C53" s="308" t="s">
        <v>19</v>
      </c>
      <c r="D53" s="308" t="s">
        <v>3491</v>
      </c>
      <c r="E53" s="18" t="s">
        <v>19</v>
      </c>
      <c r="F53" s="309">
        <v>2.9039999999999999</v>
      </c>
      <c r="G53" s="39"/>
      <c r="H53" s="45"/>
    </row>
    <row r="54" s="2" customFormat="1" ht="16.8" customHeight="1">
      <c r="A54" s="39"/>
      <c r="B54" s="45"/>
      <c r="C54" s="308" t="s">
        <v>19</v>
      </c>
      <c r="D54" s="308" t="s">
        <v>3492</v>
      </c>
      <c r="E54" s="18" t="s">
        <v>19</v>
      </c>
      <c r="F54" s="309">
        <v>0.96799999999999997</v>
      </c>
      <c r="G54" s="39"/>
      <c r="H54" s="45"/>
    </row>
    <row r="55" s="2" customFormat="1" ht="16.8" customHeight="1">
      <c r="A55" s="39"/>
      <c r="B55" s="45"/>
      <c r="C55" s="308" t="s">
        <v>19</v>
      </c>
      <c r="D55" s="308" t="s">
        <v>3493</v>
      </c>
      <c r="E55" s="18" t="s">
        <v>19</v>
      </c>
      <c r="F55" s="309">
        <v>0.96799999999999997</v>
      </c>
      <c r="G55" s="39"/>
      <c r="H55" s="45"/>
    </row>
    <row r="56" s="2" customFormat="1" ht="16.8" customHeight="1">
      <c r="A56" s="39"/>
      <c r="B56" s="45"/>
      <c r="C56" s="308" t="s">
        <v>19</v>
      </c>
      <c r="D56" s="308" t="s">
        <v>3494</v>
      </c>
      <c r="E56" s="18" t="s">
        <v>19</v>
      </c>
      <c r="F56" s="309">
        <v>1.21</v>
      </c>
      <c r="G56" s="39"/>
      <c r="H56" s="45"/>
    </row>
    <row r="57" s="2" customFormat="1" ht="16.8" customHeight="1">
      <c r="A57" s="39"/>
      <c r="B57" s="45"/>
      <c r="C57" s="308" t="s">
        <v>19</v>
      </c>
      <c r="D57" s="308" t="s">
        <v>3495</v>
      </c>
      <c r="E57" s="18" t="s">
        <v>19</v>
      </c>
      <c r="F57" s="309">
        <v>0.96799999999999997</v>
      </c>
      <c r="G57" s="39"/>
      <c r="H57" s="45"/>
    </row>
    <row r="58" s="2" customFormat="1" ht="16.8" customHeight="1">
      <c r="A58" s="39"/>
      <c r="B58" s="45"/>
      <c r="C58" s="308" t="s">
        <v>118</v>
      </c>
      <c r="D58" s="308" t="s">
        <v>561</v>
      </c>
      <c r="E58" s="18" t="s">
        <v>19</v>
      </c>
      <c r="F58" s="309">
        <v>18.254000000000001</v>
      </c>
      <c r="G58" s="39"/>
      <c r="H58" s="45"/>
    </row>
    <row r="59" s="2" customFormat="1" ht="16.8" customHeight="1">
      <c r="A59" s="39"/>
      <c r="B59" s="45"/>
      <c r="C59" s="310" t="s">
        <v>5224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308" t="s">
        <v>3480</v>
      </c>
      <c r="D60" s="308" t="s">
        <v>3481</v>
      </c>
      <c r="E60" s="18" t="s">
        <v>112</v>
      </c>
      <c r="F60" s="309">
        <v>150.8725</v>
      </c>
      <c r="G60" s="39"/>
      <c r="H60" s="45"/>
    </row>
    <row r="61" s="2" customFormat="1" ht="16.8" customHeight="1">
      <c r="A61" s="39"/>
      <c r="B61" s="45"/>
      <c r="C61" s="308" t="s">
        <v>3474</v>
      </c>
      <c r="D61" s="308" t="s">
        <v>3475</v>
      </c>
      <c r="E61" s="18" t="s">
        <v>112</v>
      </c>
      <c r="F61" s="309">
        <v>123.477</v>
      </c>
      <c r="G61" s="39"/>
      <c r="H61" s="45"/>
    </row>
    <row r="62" s="2" customFormat="1" ht="16.8" customHeight="1">
      <c r="A62" s="39"/>
      <c r="B62" s="45"/>
      <c r="C62" s="304" t="s">
        <v>121</v>
      </c>
      <c r="D62" s="305" t="s">
        <v>122</v>
      </c>
      <c r="E62" s="306" t="s">
        <v>112</v>
      </c>
      <c r="F62" s="307">
        <v>23.399999999999999</v>
      </c>
      <c r="G62" s="39"/>
      <c r="H62" s="45"/>
    </row>
    <row r="63" s="2" customFormat="1" ht="16.8" customHeight="1">
      <c r="A63" s="39"/>
      <c r="B63" s="45"/>
      <c r="C63" s="308" t="s">
        <v>19</v>
      </c>
      <c r="D63" s="308" t="s">
        <v>3496</v>
      </c>
      <c r="E63" s="18" t="s">
        <v>19</v>
      </c>
      <c r="F63" s="309">
        <v>0</v>
      </c>
      <c r="G63" s="39"/>
      <c r="H63" s="45"/>
    </row>
    <row r="64" s="2" customFormat="1" ht="16.8" customHeight="1">
      <c r="A64" s="39"/>
      <c r="B64" s="45"/>
      <c r="C64" s="308" t="s">
        <v>19</v>
      </c>
      <c r="D64" s="308" t="s">
        <v>3497</v>
      </c>
      <c r="E64" s="18" t="s">
        <v>19</v>
      </c>
      <c r="F64" s="309">
        <v>5.4480000000000004</v>
      </c>
      <c r="G64" s="39"/>
      <c r="H64" s="45"/>
    </row>
    <row r="65" s="2" customFormat="1" ht="16.8" customHeight="1">
      <c r="A65" s="39"/>
      <c r="B65" s="45"/>
      <c r="C65" s="308" t="s">
        <v>19</v>
      </c>
      <c r="D65" s="308" t="s">
        <v>3498</v>
      </c>
      <c r="E65" s="18" t="s">
        <v>19</v>
      </c>
      <c r="F65" s="309">
        <v>3.7120000000000002</v>
      </c>
      <c r="G65" s="39"/>
      <c r="H65" s="45"/>
    </row>
    <row r="66" s="2" customFormat="1" ht="16.8" customHeight="1">
      <c r="A66" s="39"/>
      <c r="B66" s="45"/>
      <c r="C66" s="308" t="s">
        <v>19</v>
      </c>
      <c r="D66" s="308" t="s">
        <v>3499</v>
      </c>
      <c r="E66" s="18" t="s">
        <v>19</v>
      </c>
      <c r="F66" s="309">
        <v>0.92800000000000005</v>
      </c>
      <c r="G66" s="39"/>
      <c r="H66" s="45"/>
    </row>
    <row r="67" s="2" customFormat="1" ht="16.8" customHeight="1">
      <c r="A67" s="39"/>
      <c r="B67" s="45"/>
      <c r="C67" s="308" t="s">
        <v>19</v>
      </c>
      <c r="D67" s="308" t="s">
        <v>3500</v>
      </c>
      <c r="E67" s="18" t="s">
        <v>19</v>
      </c>
      <c r="F67" s="309">
        <v>1.8560000000000001</v>
      </c>
      <c r="G67" s="39"/>
      <c r="H67" s="45"/>
    </row>
    <row r="68" s="2" customFormat="1" ht="16.8" customHeight="1">
      <c r="A68" s="39"/>
      <c r="B68" s="45"/>
      <c r="C68" s="308" t="s">
        <v>19</v>
      </c>
      <c r="D68" s="308" t="s">
        <v>3501</v>
      </c>
      <c r="E68" s="18" t="s">
        <v>19</v>
      </c>
      <c r="F68" s="309">
        <v>6.6360000000000001</v>
      </c>
      <c r="G68" s="39"/>
      <c r="H68" s="45"/>
    </row>
    <row r="69" s="2" customFormat="1" ht="16.8" customHeight="1">
      <c r="A69" s="39"/>
      <c r="B69" s="45"/>
      <c r="C69" s="308" t="s">
        <v>19</v>
      </c>
      <c r="D69" s="308" t="s">
        <v>3502</v>
      </c>
      <c r="E69" s="18" t="s">
        <v>19</v>
      </c>
      <c r="F69" s="309">
        <v>0.94799999999999995</v>
      </c>
      <c r="G69" s="39"/>
      <c r="H69" s="45"/>
    </row>
    <row r="70" s="2" customFormat="1" ht="16.8" customHeight="1">
      <c r="A70" s="39"/>
      <c r="B70" s="45"/>
      <c r="C70" s="308" t="s">
        <v>19</v>
      </c>
      <c r="D70" s="308" t="s">
        <v>3503</v>
      </c>
      <c r="E70" s="18" t="s">
        <v>19</v>
      </c>
      <c r="F70" s="309">
        <v>3.8719999999999999</v>
      </c>
      <c r="G70" s="39"/>
      <c r="H70" s="45"/>
    </row>
    <row r="71" s="2" customFormat="1" ht="16.8" customHeight="1">
      <c r="A71" s="39"/>
      <c r="B71" s="45"/>
      <c r="C71" s="308" t="s">
        <v>121</v>
      </c>
      <c r="D71" s="308" t="s">
        <v>561</v>
      </c>
      <c r="E71" s="18" t="s">
        <v>19</v>
      </c>
      <c r="F71" s="309">
        <v>23.399999999999999</v>
      </c>
      <c r="G71" s="39"/>
      <c r="H71" s="45"/>
    </row>
    <row r="72" s="2" customFormat="1" ht="16.8" customHeight="1">
      <c r="A72" s="39"/>
      <c r="B72" s="45"/>
      <c r="C72" s="310" t="s">
        <v>5224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08" t="s">
        <v>3480</v>
      </c>
      <c r="D73" s="308" t="s">
        <v>3481</v>
      </c>
      <c r="E73" s="18" t="s">
        <v>112</v>
      </c>
      <c r="F73" s="309">
        <v>150.8725</v>
      </c>
      <c r="G73" s="39"/>
      <c r="H73" s="45"/>
    </row>
    <row r="74" s="2" customFormat="1" ht="16.8" customHeight="1">
      <c r="A74" s="39"/>
      <c r="B74" s="45"/>
      <c r="C74" s="308" t="s">
        <v>3474</v>
      </c>
      <c r="D74" s="308" t="s">
        <v>3475</v>
      </c>
      <c r="E74" s="18" t="s">
        <v>112</v>
      </c>
      <c r="F74" s="309">
        <v>123.477</v>
      </c>
      <c r="G74" s="39"/>
      <c r="H74" s="45"/>
    </row>
    <row r="75" s="2" customFormat="1" ht="16.8" customHeight="1">
      <c r="A75" s="39"/>
      <c r="B75" s="45"/>
      <c r="C75" s="304" t="s">
        <v>124</v>
      </c>
      <c r="D75" s="305" t="s">
        <v>125</v>
      </c>
      <c r="E75" s="306" t="s">
        <v>112</v>
      </c>
      <c r="F75" s="307">
        <v>8.2949999999999999</v>
      </c>
      <c r="G75" s="39"/>
      <c r="H75" s="45"/>
    </row>
    <row r="76" s="2" customFormat="1" ht="16.8" customHeight="1">
      <c r="A76" s="39"/>
      <c r="B76" s="45"/>
      <c r="C76" s="308" t="s">
        <v>19</v>
      </c>
      <c r="D76" s="308" t="s">
        <v>3504</v>
      </c>
      <c r="E76" s="18" t="s">
        <v>19</v>
      </c>
      <c r="F76" s="309">
        <v>0</v>
      </c>
      <c r="G76" s="39"/>
      <c r="H76" s="45"/>
    </row>
    <row r="77" s="2" customFormat="1" ht="16.8" customHeight="1">
      <c r="A77" s="39"/>
      <c r="B77" s="45"/>
      <c r="C77" s="308" t="s">
        <v>124</v>
      </c>
      <c r="D77" s="308" t="s">
        <v>3505</v>
      </c>
      <c r="E77" s="18" t="s">
        <v>19</v>
      </c>
      <c r="F77" s="309">
        <v>8.2949999999999999</v>
      </c>
      <c r="G77" s="39"/>
      <c r="H77" s="45"/>
    </row>
    <row r="78" s="2" customFormat="1" ht="16.8" customHeight="1">
      <c r="A78" s="39"/>
      <c r="B78" s="45"/>
      <c r="C78" s="310" t="s">
        <v>5224</v>
      </c>
      <c r="D78" s="39"/>
      <c r="E78" s="39"/>
      <c r="F78" s="39"/>
      <c r="G78" s="39"/>
      <c r="H78" s="45"/>
    </row>
    <row r="79" s="2" customFormat="1" ht="16.8" customHeight="1">
      <c r="A79" s="39"/>
      <c r="B79" s="45"/>
      <c r="C79" s="308" t="s">
        <v>3480</v>
      </c>
      <c r="D79" s="308" t="s">
        <v>3481</v>
      </c>
      <c r="E79" s="18" t="s">
        <v>112</v>
      </c>
      <c r="F79" s="309">
        <v>150.8725</v>
      </c>
      <c r="G79" s="39"/>
      <c r="H79" s="45"/>
    </row>
    <row r="80" s="2" customFormat="1" ht="16.8" customHeight="1">
      <c r="A80" s="39"/>
      <c r="B80" s="45"/>
      <c r="C80" s="308" t="s">
        <v>3474</v>
      </c>
      <c r="D80" s="308" t="s">
        <v>3475</v>
      </c>
      <c r="E80" s="18" t="s">
        <v>112</v>
      </c>
      <c r="F80" s="309">
        <v>123.477</v>
      </c>
      <c r="G80" s="39"/>
      <c r="H80" s="45"/>
    </row>
    <row r="81" s="2" customFormat="1" ht="16.8" customHeight="1">
      <c r="A81" s="39"/>
      <c r="B81" s="45"/>
      <c r="C81" s="304" t="s">
        <v>128</v>
      </c>
      <c r="D81" s="305" t="s">
        <v>129</v>
      </c>
      <c r="E81" s="306" t="s">
        <v>107</v>
      </c>
      <c r="F81" s="307">
        <v>153.56</v>
      </c>
      <c r="G81" s="39"/>
      <c r="H81" s="45"/>
    </row>
    <row r="82" s="2" customFormat="1" ht="16.8" customHeight="1">
      <c r="A82" s="39"/>
      <c r="B82" s="45"/>
      <c r="C82" s="308" t="s">
        <v>19</v>
      </c>
      <c r="D82" s="308" t="s">
        <v>5225</v>
      </c>
      <c r="E82" s="18" t="s">
        <v>19</v>
      </c>
      <c r="F82" s="309">
        <v>5.3399999999999999</v>
      </c>
      <c r="G82" s="39"/>
      <c r="H82" s="45"/>
    </row>
    <row r="83" s="2" customFormat="1" ht="16.8" customHeight="1">
      <c r="A83" s="39"/>
      <c r="B83" s="45"/>
      <c r="C83" s="308" t="s">
        <v>19</v>
      </c>
      <c r="D83" s="308" t="s">
        <v>5226</v>
      </c>
      <c r="E83" s="18" t="s">
        <v>19</v>
      </c>
      <c r="F83" s="309">
        <v>13.35</v>
      </c>
      <c r="G83" s="39"/>
      <c r="H83" s="45"/>
    </row>
    <row r="84" s="2" customFormat="1" ht="16.8" customHeight="1">
      <c r="A84" s="39"/>
      <c r="B84" s="45"/>
      <c r="C84" s="308" t="s">
        <v>19</v>
      </c>
      <c r="D84" s="308" t="s">
        <v>5227</v>
      </c>
      <c r="E84" s="18" t="s">
        <v>19</v>
      </c>
      <c r="F84" s="309">
        <v>2.6699999999999999</v>
      </c>
      <c r="G84" s="39"/>
      <c r="H84" s="45"/>
    </row>
    <row r="85" s="2" customFormat="1" ht="16.8" customHeight="1">
      <c r="A85" s="39"/>
      <c r="B85" s="45"/>
      <c r="C85" s="308" t="s">
        <v>19</v>
      </c>
      <c r="D85" s="308" t="s">
        <v>5228</v>
      </c>
      <c r="E85" s="18" t="s">
        <v>19</v>
      </c>
      <c r="F85" s="309">
        <v>8.3100000000000005</v>
      </c>
      <c r="G85" s="39"/>
      <c r="H85" s="45"/>
    </row>
    <row r="86" s="2" customFormat="1" ht="16.8" customHeight="1">
      <c r="A86" s="39"/>
      <c r="B86" s="45"/>
      <c r="C86" s="308" t="s">
        <v>19</v>
      </c>
      <c r="D86" s="308" t="s">
        <v>5229</v>
      </c>
      <c r="E86" s="18" t="s">
        <v>19</v>
      </c>
      <c r="F86" s="309">
        <v>2.8700000000000001</v>
      </c>
      <c r="G86" s="39"/>
      <c r="H86" s="45"/>
    </row>
    <row r="87" s="2" customFormat="1" ht="16.8" customHeight="1">
      <c r="A87" s="39"/>
      <c r="B87" s="45"/>
      <c r="C87" s="308" t="s">
        <v>19</v>
      </c>
      <c r="D87" s="308" t="s">
        <v>5230</v>
      </c>
      <c r="E87" s="18" t="s">
        <v>19</v>
      </c>
      <c r="F87" s="309">
        <v>8.6099999999999994</v>
      </c>
      <c r="G87" s="39"/>
      <c r="H87" s="45"/>
    </row>
    <row r="88" s="2" customFormat="1" ht="16.8" customHeight="1">
      <c r="A88" s="39"/>
      <c r="B88" s="45"/>
      <c r="C88" s="308" t="s">
        <v>19</v>
      </c>
      <c r="D88" s="308" t="s">
        <v>5231</v>
      </c>
      <c r="E88" s="18" t="s">
        <v>19</v>
      </c>
      <c r="F88" s="309">
        <v>2.8700000000000001</v>
      </c>
      <c r="G88" s="39"/>
      <c r="H88" s="45"/>
    </row>
    <row r="89" s="2" customFormat="1" ht="16.8" customHeight="1">
      <c r="A89" s="39"/>
      <c r="B89" s="45"/>
      <c r="C89" s="308" t="s">
        <v>19</v>
      </c>
      <c r="D89" s="308" t="s">
        <v>5232</v>
      </c>
      <c r="E89" s="18" t="s">
        <v>19</v>
      </c>
      <c r="F89" s="309">
        <v>2.8700000000000001</v>
      </c>
      <c r="G89" s="39"/>
      <c r="H89" s="45"/>
    </row>
    <row r="90" s="2" customFormat="1" ht="16.8" customHeight="1">
      <c r="A90" s="39"/>
      <c r="B90" s="45"/>
      <c r="C90" s="308" t="s">
        <v>19</v>
      </c>
      <c r="D90" s="308" t="s">
        <v>5233</v>
      </c>
      <c r="E90" s="18" t="s">
        <v>19</v>
      </c>
      <c r="F90" s="309">
        <v>2.8700000000000001</v>
      </c>
      <c r="G90" s="39"/>
      <c r="H90" s="45"/>
    </row>
    <row r="91" s="2" customFormat="1" ht="16.8" customHeight="1">
      <c r="A91" s="39"/>
      <c r="B91" s="45"/>
      <c r="C91" s="308" t="s">
        <v>19</v>
      </c>
      <c r="D91" s="308" t="s">
        <v>5234</v>
      </c>
      <c r="E91" s="18" t="s">
        <v>19</v>
      </c>
      <c r="F91" s="309">
        <v>2.8700000000000001</v>
      </c>
      <c r="G91" s="39"/>
      <c r="H91" s="45"/>
    </row>
    <row r="92" s="2" customFormat="1" ht="16.8" customHeight="1">
      <c r="A92" s="39"/>
      <c r="B92" s="45"/>
      <c r="C92" s="308" t="s">
        <v>19</v>
      </c>
      <c r="D92" s="308" t="s">
        <v>561</v>
      </c>
      <c r="E92" s="18" t="s">
        <v>19</v>
      </c>
      <c r="F92" s="309">
        <v>52.630000000000003</v>
      </c>
      <c r="G92" s="39"/>
      <c r="H92" s="45"/>
    </row>
    <row r="93" s="2" customFormat="1" ht="16.8" customHeight="1">
      <c r="A93" s="39"/>
      <c r="B93" s="45"/>
      <c r="C93" s="308" t="s">
        <v>19</v>
      </c>
      <c r="D93" s="308" t="s">
        <v>5235</v>
      </c>
      <c r="E93" s="18" t="s">
        <v>19</v>
      </c>
      <c r="F93" s="309">
        <v>15.42</v>
      </c>
      <c r="G93" s="39"/>
      <c r="H93" s="45"/>
    </row>
    <row r="94" s="2" customFormat="1" ht="16.8" customHeight="1">
      <c r="A94" s="39"/>
      <c r="B94" s="45"/>
      <c r="C94" s="308" t="s">
        <v>19</v>
      </c>
      <c r="D94" s="308" t="s">
        <v>5236</v>
      </c>
      <c r="E94" s="18" t="s">
        <v>19</v>
      </c>
      <c r="F94" s="309">
        <v>10.68</v>
      </c>
      <c r="G94" s="39"/>
      <c r="H94" s="45"/>
    </row>
    <row r="95" s="2" customFormat="1" ht="16.8" customHeight="1">
      <c r="A95" s="39"/>
      <c r="B95" s="45"/>
      <c r="C95" s="308" t="s">
        <v>19</v>
      </c>
      <c r="D95" s="308" t="s">
        <v>5237</v>
      </c>
      <c r="E95" s="18" t="s">
        <v>19</v>
      </c>
      <c r="F95" s="309">
        <v>2.6699999999999999</v>
      </c>
      <c r="G95" s="39"/>
      <c r="H95" s="45"/>
    </row>
    <row r="96" s="2" customFormat="1" ht="16.8" customHeight="1">
      <c r="A96" s="39"/>
      <c r="B96" s="45"/>
      <c r="C96" s="308" t="s">
        <v>19</v>
      </c>
      <c r="D96" s="308" t="s">
        <v>5238</v>
      </c>
      <c r="E96" s="18" t="s">
        <v>19</v>
      </c>
      <c r="F96" s="309">
        <v>5.3399999999999999</v>
      </c>
      <c r="G96" s="39"/>
      <c r="H96" s="45"/>
    </row>
    <row r="97" s="2" customFormat="1" ht="16.8" customHeight="1">
      <c r="A97" s="39"/>
      <c r="B97" s="45"/>
      <c r="C97" s="308" t="s">
        <v>19</v>
      </c>
      <c r="D97" s="308" t="s">
        <v>5239</v>
      </c>
      <c r="E97" s="18" t="s">
        <v>19</v>
      </c>
      <c r="F97" s="309">
        <v>19.390000000000001</v>
      </c>
      <c r="G97" s="39"/>
      <c r="H97" s="45"/>
    </row>
    <row r="98" s="2" customFormat="1" ht="16.8" customHeight="1">
      <c r="A98" s="39"/>
      <c r="B98" s="45"/>
      <c r="C98" s="308" t="s">
        <v>19</v>
      </c>
      <c r="D98" s="308" t="s">
        <v>5240</v>
      </c>
      <c r="E98" s="18" t="s">
        <v>19</v>
      </c>
      <c r="F98" s="309">
        <v>2.77</v>
      </c>
      <c r="G98" s="39"/>
      <c r="H98" s="45"/>
    </row>
    <row r="99" s="2" customFormat="1" ht="16.8" customHeight="1">
      <c r="A99" s="39"/>
      <c r="B99" s="45"/>
      <c r="C99" s="308" t="s">
        <v>19</v>
      </c>
      <c r="D99" s="308" t="s">
        <v>5241</v>
      </c>
      <c r="E99" s="18" t="s">
        <v>19</v>
      </c>
      <c r="F99" s="309">
        <v>11.48</v>
      </c>
      <c r="G99" s="39"/>
      <c r="H99" s="45"/>
    </row>
    <row r="100" s="2" customFormat="1" ht="16.8" customHeight="1">
      <c r="A100" s="39"/>
      <c r="B100" s="45"/>
      <c r="C100" s="308" t="s">
        <v>19</v>
      </c>
      <c r="D100" s="308" t="s">
        <v>561</v>
      </c>
      <c r="E100" s="18" t="s">
        <v>19</v>
      </c>
      <c r="F100" s="309">
        <v>67.75</v>
      </c>
      <c r="G100" s="39"/>
      <c r="H100" s="45"/>
    </row>
    <row r="101" s="2" customFormat="1" ht="16.8" customHeight="1">
      <c r="A101" s="39"/>
      <c r="B101" s="45"/>
      <c r="C101" s="308" t="s">
        <v>19</v>
      </c>
      <c r="D101" s="308" t="s">
        <v>5242</v>
      </c>
      <c r="E101" s="18" t="s">
        <v>19</v>
      </c>
      <c r="F101" s="309">
        <v>33.18</v>
      </c>
      <c r="G101" s="39"/>
      <c r="H101" s="45"/>
    </row>
    <row r="102" s="2" customFormat="1" ht="16.8" customHeight="1">
      <c r="A102" s="39"/>
      <c r="B102" s="45"/>
      <c r="C102" s="308" t="s">
        <v>19</v>
      </c>
      <c r="D102" s="308" t="s">
        <v>561</v>
      </c>
      <c r="E102" s="18" t="s">
        <v>19</v>
      </c>
      <c r="F102" s="309">
        <v>33.18</v>
      </c>
      <c r="G102" s="39"/>
      <c r="H102" s="45"/>
    </row>
    <row r="103" s="2" customFormat="1" ht="16.8" customHeight="1">
      <c r="A103" s="39"/>
      <c r="B103" s="45"/>
      <c r="C103" s="308" t="s">
        <v>19</v>
      </c>
      <c r="D103" s="308" t="s">
        <v>253</v>
      </c>
      <c r="E103" s="18" t="s">
        <v>19</v>
      </c>
      <c r="F103" s="309">
        <v>153.56</v>
      </c>
      <c r="G103" s="39"/>
      <c r="H103" s="45"/>
    </row>
    <row r="104" s="2" customFormat="1" ht="16.8" customHeight="1">
      <c r="A104" s="39"/>
      <c r="B104" s="45"/>
      <c r="C104" s="310" t="s">
        <v>5224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308" t="s">
        <v>3454</v>
      </c>
      <c r="D105" s="308" t="s">
        <v>3455</v>
      </c>
      <c r="E105" s="18" t="s">
        <v>107</v>
      </c>
      <c r="F105" s="309">
        <v>307.12</v>
      </c>
      <c r="G105" s="39"/>
      <c r="H105" s="45"/>
    </row>
    <row r="106" s="2" customFormat="1" ht="16.8" customHeight="1">
      <c r="A106" s="39"/>
      <c r="B106" s="45"/>
      <c r="C106" s="308" t="s">
        <v>3459</v>
      </c>
      <c r="D106" s="308" t="s">
        <v>3460</v>
      </c>
      <c r="E106" s="18" t="s">
        <v>107</v>
      </c>
      <c r="F106" s="309">
        <v>322.476</v>
      </c>
      <c r="G106" s="39"/>
      <c r="H106" s="45"/>
    </row>
    <row r="107" s="2" customFormat="1" ht="16.8" customHeight="1">
      <c r="A107" s="39"/>
      <c r="B107" s="45"/>
      <c r="C107" s="304" t="s">
        <v>132</v>
      </c>
      <c r="D107" s="305" t="s">
        <v>133</v>
      </c>
      <c r="E107" s="306" t="s">
        <v>112</v>
      </c>
      <c r="F107" s="307">
        <v>9.1199999999999992</v>
      </c>
      <c r="G107" s="39"/>
      <c r="H107" s="45"/>
    </row>
    <row r="108" s="2" customFormat="1" ht="16.8" customHeight="1">
      <c r="A108" s="39"/>
      <c r="B108" s="45"/>
      <c r="C108" s="308" t="s">
        <v>19</v>
      </c>
      <c r="D108" s="308" t="s">
        <v>321</v>
      </c>
      <c r="E108" s="18" t="s">
        <v>19</v>
      </c>
      <c r="F108" s="309">
        <v>0</v>
      </c>
      <c r="G108" s="39"/>
      <c r="H108" s="45"/>
    </row>
    <row r="109" s="2" customFormat="1" ht="16.8" customHeight="1">
      <c r="A109" s="39"/>
      <c r="B109" s="45"/>
      <c r="C109" s="308" t="s">
        <v>19</v>
      </c>
      <c r="D109" s="308" t="s">
        <v>3240</v>
      </c>
      <c r="E109" s="18" t="s">
        <v>19</v>
      </c>
      <c r="F109" s="309">
        <v>0</v>
      </c>
      <c r="G109" s="39"/>
      <c r="H109" s="45"/>
    </row>
    <row r="110" s="2" customFormat="1" ht="16.8" customHeight="1">
      <c r="A110" s="39"/>
      <c r="B110" s="45"/>
      <c r="C110" s="308" t="s">
        <v>19</v>
      </c>
      <c r="D110" s="308" t="s">
        <v>3241</v>
      </c>
      <c r="E110" s="18" t="s">
        <v>19</v>
      </c>
      <c r="F110" s="309">
        <v>9.1199999999999992</v>
      </c>
      <c r="G110" s="39"/>
      <c r="H110" s="45"/>
    </row>
    <row r="111" s="2" customFormat="1" ht="16.8" customHeight="1">
      <c r="A111" s="39"/>
      <c r="B111" s="45"/>
      <c r="C111" s="308" t="s">
        <v>132</v>
      </c>
      <c r="D111" s="308" t="s">
        <v>561</v>
      </c>
      <c r="E111" s="18" t="s">
        <v>19</v>
      </c>
      <c r="F111" s="309">
        <v>9.1199999999999992</v>
      </c>
      <c r="G111" s="39"/>
      <c r="H111" s="45"/>
    </row>
    <row r="112" s="2" customFormat="1" ht="16.8" customHeight="1">
      <c r="A112" s="39"/>
      <c r="B112" s="45"/>
      <c r="C112" s="310" t="s">
        <v>5224</v>
      </c>
      <c r="D112" s="39"/>
      <c r="E112" s="39"/>
      <c r="F112" s="39"/>
      <c r="G112" s="39"/>
      <c r="H112" s="45"/>
    </row>
    <row r="113" s="2" customFormat="1" ht="16.8" customHeight="1">
      <c r="A113" s="39"/>
      <c r="B113" s="45"/>
      <c r="C113" s="308" t="s">
        <v>3213</v>
      </c>
      <c r="D113" s="308" t="s">
        <v>3214</v>
      </c>
      <c r="E113" s="18" t="s">
        <v>112</v>
      </c>
      <c r="F113" s="309">
        <v>276.92399999999998</v>
      </c>
      <c r="G113" s="39"/>
      <c r="H113" s="45"/>
    </row>
    <row r="114" s="2" customFormat="1" ht="16.8" customHeight="1">
      <c r="A114" s="39"/>
      <c r="B114" s="45"/>
      <c r="C114" s="308" t="s">
        <v>3242</v>
      </c>
      <c r="D114" s="308" t="s">
        <v>3243</v>
      </c>
      <c r="E114" s="18" t="s">
        <v>112</v>
      </c>
      <c r="F114" s="309">
        <v>276.92399999999998</v>
      </c>
      <c r="G114" s="39"/>
      <c r="H114" s="45"/>
    </row>
    <row r="115" s="2" customFormat="1" ht="16.8" customHeight="1">
      <c r="A115" s="39"/>
      <c r="B115" s="45"/>
      <c r="C115" s="308" t="s">
        <v>3249</v>
      </c>
      <c r="D115" s="308" t="s">
        <v>3250</v>
      </c>
      <c r="E115" s="18" t="s">
        <v>112</v>
      </c>
      <c r="F115" s="309">
        <v>41.877000000000002</v>
      </c>
      <c r="G115" s="39"/>
      <c r="H115" s="45"/>
    </row>
    <row r="116" s="2" customFormat="1" ht="16.8" customHeight="1">
      <c r="A116" s="39"/>
      <c r="B116" s="45"/>
      <c r="C116" s="308" t="s">
        <v>3257</v>
      </c>
      <c r="D116" s="308" t="s">
        <v>3258</v>
      </c>
      <c r="E116" s="18" t="s">
        <v>112</v>
      </c>
      <c r="F116" s="309">
        <v>276.92399999999998</v>
      </c>
      <c r="G116" s="39"/>
      <c r="H116" s="45"/>
    </row>
    <row r="117" s="2" customFormat="1">
      <c r="A117" s="39"/>
      <c r="B117" s="45"/>
      <c r="C117" s="308" t="s">
        <v>3283</v>
      </c>
      <c r="D117" s="308" t="s">
        <v>3284</v>
      </c>
      <c r="E117" s="18" t="s">
        <v>112</v>
      </c>
      <c r="F117" s="309">
        <v>276.92399999999998</v>
      </c>
      <c r="G117" s="39"/>
      <c r="H117" s="45"/>
    </row>
    <row r="118" s="2" customFormat="1" ht="16.8" customHeight="1">
      <c r="A118" s="39"/>
      <c r="B118" s="45"/>
      <c r="C118" s="308" t="s">
        <v>3293</v>
      </c>
      <c r="D118" s="308" t="s">
        <v>3294</v>
      </c>
      <c r="E118" s="18" t="s">
        <v>112</v>
      </c>
      <c r="F118" s="309">
        <v>101.74</v>
      </c>
      <c r="G118" s="39"/>
      <c r="H118" s="45"/>
    </row>
    <row r="119" s="2" customFormat="1" ht="16.8" customHeight="1">
      <c r="A119" s="39"/>
      <c r="B119" s="45"/>
      <c r="C119" s="308" t="s">
        <v>3408</v>
      </c>
      <c r="D119" s="308" t="s">
        <v>3409</v>
      </c>
      <c r="E119" s="18" t="s">
        <v>107</v>
      </c>
      <c r="F119" s="309">
        <v>353.702</v>
      </c>
      <c r="G119" s="39"/>
      <c r="H119" s="45"/>
    </row>
    <row r="120" s="2" customFormat="1" ht="16.8" customHeight="1">
      <c r="A120" s="39"/>
      <c r="B120" s="45"/>
      <c r="C120" s="308" t="s">
        <v>3438</v>
      </c>
      <c r="D120" s="308" t="s">
        <v>3439</v>
      </c>
      <c r="E120" s="18" t="s">
        <v>112</v>
      </c>
      <c r="F120" s="309">
        <v>276.92399999999998</v>
      </c>
      <c r="G120" s="39"/>
      <c r="H120" s="45"/>
    </row>
    <row r="121" s="2" customFormat="1" ht="16.8" customHeight="1">
      <c r="A121" s="39"/>
      <c r="B121" s="45"/>
      <c r="C121" s="308" t="s">
        <v>3288</v>
      </c>
      <c r="D121" s="308" t="s">
        <v>3289</v>
      </c>
      <c r="E121" s="18" t="s">
        <v>112</v>
      </c>
      <c r="F121" s="309">
        <v>318.46300000000002</v>
      </c>
      <c r="G121" s="39"/>
      <c r="H121" s="45"/>
    </row>
    <row r="122" s="2" customFormat="1" ht="16.8" customHeight="1">
      <c r="A122" s="39"/>
      <c r="B122" s="45"/>
      <c r="C122" s="304" t="s">
        <v>136</v>
      </c>
      <c r="D122" s="305" t="s">
        <v>137</v>
      </c>
      <c r="E122" s="306" t="s">
        <v>112</v>
      </c>
      <c r="F122" s="307">
        <v>2115.2620000000002</v>
      </c>
      <c r="G122" s="39"/>
      <c r="H122" s="45"/>
    </row>
    <row r="123" s="2" customFormat="1" ht="16.8" customHeight="1">
      <c r="A123" s="39"/>
      <c r="B123" s="45"/>
      <c r="C123" s="308" t="s">
        <v>19</v>
      </c>
      <c r="D123" s="308" t="s">
        <v>140</v>
      </c>
      <c r="E123" s="18" t="s">
        <v>19</v>
      </c>
      <c r="F123" s="309">
        <v>1399.932</v>
      </c>
      <c r="G123" s="39"/>
      <c r="H123" s="45"/>
    </row>
    <row r="124" s="2" customFormat="1" ht="16.8" customHeight="1">
      <c r="A124" s="39"/>
      <c r="B124" s="45"/>
      <c r="C124" s="308" t="s">
        <v>19</v>
      </c>
      <c r="D124" s="308" t="s">
        <v>143</v>
      </c>
      <c r="E124" s="18" t="s">
        <v>19</v>
      </c>
      <c r="F124" s="309">
        <v>715.33000000000004</v>
      </c>
      <c r="G124" s="39"/>
      <c r="H124" s="45"/>
    </row>
    <row r="125" s="2" customFormat="1" ht="16.8" customHeight="1">
      <c r="A125" s="39"/>
      <c r="B125" s="45"/>
      <c r="C125" s="308" t="s">
        <v>19</v>
      </c>
      <c r="D125" s="308" t="s">
        <v>253</v>
      </c>
      <c r="E125" s="18" t="s">
        <v>19</v>
      </c>
      <c r="F125" s="309">
        <v>2115.2620000000002</v>
      </c>
      <c r="G125" s="39"/>
      <c r="H125" s="45"/>
    </row>
    <row r="126" s="2" customFormat="1" ht="16.8" customHeight="1">
      <c r="A126" s="39"/>
      <c r="B126" s="45"/>
      <c r="C126" s="310" t="s">
        <v>5224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08" t="s">
        <v>3571</v>
      </c>
      <c r="D127" s="308" t="s">
        <v>3572</v>
      </c>
      <c r="E127" s="18" t="s">
        <v>112</v>
      </c>
      <c r="F127" s="309">
        <v>2115.2620000000002</v>
      </c>
      <c r="G127" s="39"/>
      <c r="H127" s="45"/>
    </row>
    <row r="128" s="2" customFormat="1" ht="16.8" customHeight="1">
      <c r="A128" s="39"/>
      <c r="B128" s="45"/>
      <c r="C128" s="308" t="s">
        <v>3575</v>
      </c>
      <c r="D128" s="308" t="s">
        <v>3576</v>
      </c>
      <c r="E128" s="18" t="s">
        <v>112</v>
      </c>
      <c r="F128" s="309">
        <v>2115.2620000000002</v>
      </c>
      <c r="G128" s="39"/>
      <c r="H128" s="45"/>
    </row>
    <row r="129" s="2" customFormat="1" ht="16.8" customHeight="1">
      <c r="A129" s="39"/>
      <c r="B129" s="45"/>
      <c r="C129" s="308" t="s">
        <v>3602</v>
      </c>
      <c r="D129" s="308" t="s">
        <v>3603</v>
      </c>
      <c r="E129" s="18" t="s">
        <v>112</v>
      </c>
      <c r="F129" s="309">
        <v>2115.2620000000002</v>
      </c>
      <c r="G129" s="39"/>
      <c r="H129" s="45"/>
    </row>
    <row r="130" s="2" customFormat="1" ht="16.8" customHeight="1">
      <c r="A130" s="39"/>
      <c r="B130" s="45"/>
      <c r="C130" s="308" t="s">
        <v>3606</v>
      </c>
      <c r="D130" s="308" t="s">
        <v>3607</v>
      </c>
      <c r="E130" s="18" t="s">
        <v>112</v>
      </c>
      <c r="F130" s="309">
        <v>2115.2620000000002</v>
      </c>
      <c r="G130" s="39"/>
      <c r="H130" s="45"/>
    </row>
    <row r="131" s="2" customFormat="1" ht="16.8" customHeight="1">
      <c r="A131" s="39"/>
      <c r="B131" s="45"/>
      <c r="C131" s="304" t="s">
        <v>140</v>
      </c>
      <c r="D131" s="305" t="s">
        <v>141</v>
      </c>
      <c r="E131" s="306" t="s">
        <v>112</v>
      </c>
      <c r="F131" s="307">
        <v>1399.932</v>
      </c>
      <c r="G131" s="39"/>
      <c r="H131" s="45"/>
    </row>
    <row r="132" s="2" customFormat="1" ht="16.8" customHeight="1">
      <c r="A132" s="39"/>
      <c r="B132" s="45"/>
      <c r="C132" s="308" t="s">
        <v>19</v>
      </c>
      <c r="D132" s="308" t="s">
        <v>321</v>
      </c>
      <c r="E132" s="18" t="s">
        <v>19</v>
      </c>
      <c r="F132" s="309">
        <v>0</v>
      </c>
      <c r="G132" s="39"/>
      <c r="H132" s="45"/>
    </row>
    <row r="133" s="2" customFormat="1" ht="16.8" customHeight="1">
      <c r="A133" s="39"/>
      <c r="B133" s="45"/>
      <c r="C133" s="308" t="s">
        <v>19</v>
      </c>
      <c r="D133" s="308" t="s">
        <v>830</v>
      </c>
      <c r="E133" s="18" t="s">
        <v>19</v>
      </c>
      <c r="F133" s="309">
        <v>0</v>
      </c>
      <c r="G133" s="39"/>
      <c r="H133" s="45"/>
    </row>
    <row r="134" s="2" customFormat="1" ht="16.8" customHeight="1">
      <c r="A134" s="39"/>
      <c r="B134" s="45"/>
      <c r="C134" s="308" t="s">
        <v>19</v>
      </c>
      <c r="D134" s="308" t="s">
        <v>5243</v>
      </c>
      <c r="E134" s="18" t="s">
        <v>19</v>
      </c>
      <c r="F134" s="309">
        <v>20.8005</v>
      </c>
      <c r="G134" s="39"/>
      <c r="H134" s="45"/>
    </row>
    <row r="135" s="2" customFormat="1" ht="16.8" customHeight="1">
      <c r="A135" s="39"/>
      <c r="B135" s="45"/>
      <c r="C135" s="308" t="s">
        <v>19</v>
      </c>
      <c r="D135" s="308" t="s">
        <v>5244</v>
      </c>
      <c r="E135" s="18" t="s">
        <v>19</v>
      </c>
      <c r="F135" s="309">
        <v>48.619399999999999</v>
      </c>
      <c r="G135" s="39"/>
      <c r="H135" s="45"/>
    </row>
    <row r="136" s="2" customFormat="1" ht="16.8" customHeight="1">
      <c r="A136" s="39"/>
      <c r="B136" s="45"/>
      <c r="C136" s="308" t="s">
        <v>19</v>
      </c>
      <c r="D136" s="308" t="s">
        <v>5245</v>
      </c>
      <c r="E136" s="18" t="s">
        <v>19</v>
      </c>
      <c r="F136" s="309">
        <v>90.598799999999997</v>
      </c>
      <c r="G136" s="39"/>
      <c r="H136" s="45"/>
    </row>
    <row r="137" s="2" customFormat="1" ht="16.8" customHeight="1">
      <c r="A137" s="39"/>
      <c r="B137" s="45"/>
      <c r="C137" s="308" t="s">
        <v>19</v>
      </c>
      <c r="D137" s="308" t="s">
        <v>5246</v>
      </c>
      <c r="E137" s="18" t="s">
        <v>19</v>
      </c>
      <c r="F137" s="309">
        <v>31.4696</v>
      </c>
      <c r="G137" s="39"/>
      <c r="H137" s="45"/>
    </row>
    <row r="138" s="2" customFormat="1" ht="16.8" customHeight="1">
      <c r="A138" s="39"/>
      <c r="B138" s="45"/>
      <c r="C138" s="308" t="s">
        <v>19</v>
      </c>
      <c r="D138" s="308" t="s">
        <v>5247</v>
      </c>
      <c r="E138" s="18" t="s">
        <v>19</v>
      </c>
      <c r="F138" s="309">
        <v>17.1252</v>
      </c>
      <c r="G138" s="39"/>
      <c r="H138" s="45"/>
    </row>
    <row r="139" s="2" customFormat="1" ht="16.8" customHeight="1">
      <c r="A139" s="39"/>
      <c r="B139" s="45"/>
      <c r="C139" s="308" t="s">
        <v>19</v>
      </c>
      <c r="D139" s="308" t="s">
        <v>5248</v>
      </c>
      <c r="E139" s="18" t="s">
        <v>19</v>
      </c>
      <c r="F139" s="309">
        <v>34.579999999999998</v>
      </c>
      <c r="G139" s="39"/>
      <c r="H139" s="45"/>
    </row>
    <row r="140" s="2" customFormat="1" ht="16.8" customHeight="1">
      <c r="A140" s="39"/>
      <c r="B140" s="45"/>
      <c r="C140" s="308" t="s">
        <v>19</v>
      </c>
      <c r="D140" s="308" t="s">
        <v>5249</v>
      </c>
      <c r="E140" s="18" t="s">
        <v>19</v>
      </c>
      <c r="F140" s="309">
        <v>20.475000000000001</v>
      </c>
      <c r="G140" s="39"/>
      <c r="H140" s="45"/>
    </row>
    <row r="141" s="2" customFormat="1" ht="16.8" customHeight="1">
      <c r="A141" s="39"/>
      <c r="B141" s="45"/>
      <c r="C141" s="308" t="s">
        <v>19</v>
      </c>
      <c r="D141" s="308" t="s">
        <v>5250</v>
      </c>
      <c r="E141" s="18" t="s">
        <v>19</v>
      </c>
      <c r="F141" s="309">
        <v>13.074999999999999</v>
      </c>
      <c r="G141" s="39"/>
      <c r="H141" s="45"/>
    </row>
    <row r="142" s="2" customFormat="1" ht="16.8" customHeight="1">
      <c r="A142" s="39"/>
      <c r="B142" s="45"/>
      <c r="C142" s="308" t="s">
        <v>19</v>
      </c>
      <c r="D142" s="308" t="s">
        <v>5251</v>
      </c>
      <c r="E142" s="18" t="s">
        <v>19</v>
      </c>
      <c r="F142" s="309">
        <v>23.475000000000001</v>
      </c>
      <c r="G142" s="39"/>
      <c r="H142" s="45"/>
    </row>
    <row r="143" s="2" customFormat="1" ht="16.8" customHeight="1">
      <c r="A143" s="39"/>
      <c r="B143" s="45"/>
      <c r="C143" s="308" t="s">
        <v>19</v>
      </c>
      <c r="D143" s="308" t="s">
        <v>5252</v>
      </c>
      <c r="E143" s="18" t="s">
        <v>19</v>
      </c>
      <c r="F143" s="309">
        <v>40.014000000000003</v>
      </c>
      <c r="G143" s="39"/>
      <c r="H143" s="45"/>
    </row>
    <row r="144" s="2" customFormat="1" ht="16.8" customHeight="1">
      <c r="A144" s="39"/>
      <c r="B144" s="45"/>
      <c r="C144" s="308" t="s">
        <v>19</v>
      </c>
      <c r="D144" s="308" t="s">
        <v>5253</v>
      </c>
      <c r="E144" s="18" t="s">
        <v>19</v>
      </c>
      <c r="F144" s="309">
        <v>59.280000000000001</v>
      </c>
      <c r="G144" s="39"/>
      <c r="H144" s="45"/>
    </row>
    <row r="145" s="2" customFormat="1" ht="16.8" customHeight="1">
      <c r="A145" s="39"/>
      <c r="B145" s="45"/>
      <c r="C145" s="308" t="s">
        <v>19</v>
      </c>
      <c r="D145" s="308" t="s">
        <v>5254</v>
      </c>
      <c r="E145" s="18" t="s">
        <v>19</v>
      </c>
      <c r="F145" s="309">
        <v>56.444000000000003</v>
      </c>
      <c r="G145" s="39"/>
      <c r="H145" s="45"/>
    </row>
    <row r="146" s="2" customFormat="1" ht="16.8" customHeight="1">
      <c r="A146" s="39"/>
      <c r="B146" s="45"/>
      <c r="C146" s="308" t="s">
        <v>19</v>
      </c>
      <c r="D146" s="308" t="s">
        <v>5255</v>
      </c>
      <c r="E146" s="18" t="s">
        <v>19</v>
      </c>
      <c r="F146" s="309">
        <v>14.025</v>
      </c>
      <c r="G146" s="39"/>
      <c r="H146" s="45"/>
    </row>
    <row r="147" s="2" customFormat="1" ht="16.8" customHeight="1">
      <c r="A147" s="39"/>
      <c r="B147" s="45"/>
      <c r="C147" s="308" t="s">
        <v>19</v>
      </c>
      <c r="D147" s="308" t="s">
        <v>5256</v>
      </c>
      <c r="E147" s="18" t="s">
        <v>19</v>
      </c>
      <c r="F147" s="309">
        <v>14.15</v>
      </c>
      <c r="G147" s="39"/>
      <c r="H147" s="45"/>
    </row>
    <row r="148" s="2" customFormat="1" ht="16.8" customHeight="1">
      <c r="A148" s="39"/>
      <c r="B148" s="45"/>
      <c r="C148" s="308" t="s">
        <v>19</v>
      </c>
      <c r="D148" s="308" t="s">
        <v>5257</v>
      </c>
      <c r="E148" s="18" t="s">
        <v>19</v>
      </c>
      <c r="F148" s="309">
        <v>29.024799999999999</v>
      </c>
      <c r="G148" s="39"/>
      <c r="H148" s="45"/>
    </row>
    <row r="149" s="2" customFormat="1" ht="16.8" customHeight="1">
      <c r="A149" s="39"/>
      <c r="B149" s="45"/>
      <c r="C149" s="308" t="s">
        <v>19</v>
      </c>
      <c r="D149" s="308" t="s">
        <v>5258</v>
      </c>
      <c r="E149" s="18" t="s">
        <v>19</v>
      </c>
      <c r="F149" s="309">
        <v>24.3672</v>
      </c>
      <c r="G149" s="39"/>
      <c r="H149" s="45"/>
    </row>
    <row r="150" s="2" customFormat="1" ht="16.8" customHeight="1">
      <c r="A150" s="39"/>
      <c r="B150" s="45"/>
      <c r="C150" s="308" t="s">
        <v>19</v>
      </c>
      <c r="D150" s="308" t="s">
        <v>5259</v>
      </c>
      <c r="E150" s="18" t="s">
        <v>19</v>
      </c>
      <c r="F150" s="309">
        <v>22.308</v>
      </c>
      <c r="G150" s="39"/>
      <c r="H150" s="45"/>
    </row>
    <row r="151" s="2" customFormat="1" ht="16.8" customHeight="1">
      <c r="A151" s="39"/>
      <c r="B151" s="45"/>
      <c r="C151" s="308" t="s">
        <v>19</v>
      </c>
      <c r="D151" s="308" t="s">
        <v>5260</v>
      </c>
      <c r="E151" s="18" t="s">
        <v>19</v>
      </c>
      <c r="F151" s="309">
        <v>32.448</v>
      </c>
      <c r="G151" s="39"/>
      <c r="H151" s="45"/>
    </row>
    <row r="152" s="2" customFormat="1" ht="16.8" customHeight="1">
      <c r="A152" s="39"/>
      <c r="B152" s="45"/>
      <c r="C152" s="308" t="s">
        <v>19</v>
      </c>
      <c r="D152" s="308" t="s">
        <v>5261</v>
      </c>
      <c r="E152" s="18" t="s">
        <v>19</v>
      </c>
      <c r="F152" s="309">
        <v>31.866199999999999</v>
      </c>
      <c r="G152" s="39"/>
      <c r="H152" s="45"/>
    </row>
    <row r="153" s="2" customFormat="1" ht="16.8" customHeight="1">
      <c r="A153" s="39"/>
      <c r="B153" s="45"/>
      <c r="C153" s="308" t="s">
        <v>19</v>
      </c>
      <c r="D153" s="308" t="s">
        <v>5262</v>
      </c>
      <c r="E153" s="18" t="s">
        <v>19</v>
      </c>
      <c r="F153" s="309">
        <v>12.428000000000001</v>
      </c>
      <c r="G153" s="39"/>
      <c r="H153" s="45"/>
    </row>
    <row r="154" s="2" customFormat="1" ht="16.8" customHeight="1">
      <c r="A154" s="39"/>
      <c r="B154" s="45"/>
      <c r="C154" s="308" t="s">
        <v>19</v>
      </c>
      <c r="D154" s="308" t="s">
        <v>5263</v>
      </c>
      <c r="E154" s="18" t="s">
        <v>19</v>
      </c>
      <c r="F154" s="309">
        <v>64.439599999999999</v>
      </c>
      <c r="G154" s="39"/>
      <c r="H154" s="45"/>
    </row>
    <row r="155" s="2" customFormat="1" ht="16.8" customHeight="1">
      <c r="A155" s="39"/>
      <c r="B155" s="45"/>
      <c r="C155" s="308" t="s">
        <v>19</v>
      </c>
      <c r="D155" s="308" t="s">
        <v>5264</v>
      </c>
      <c r="E155" s="18" t="s">
        <v>19</v>
      </c>
      <c r="F155" s="309">
        <v>36.767400000000002</v>
      </c>
      <c r="G155" s="39"/>
      <c r="H155" s="45"/>
    </row>
    <row r="156" s="2" customFormat="1" ht="16.8" customHeight="1">
      <c r="A156" s="39"/>
      <c r="B156" s="45"/>
      <c r="C156" s="308" t="s">
        <v>19</v>
      </c>
      <c r="D156" s="308" t="s">
        <v>5265</v>
      </c>
      <c r="E156" s="18" t="s">
        <v>19</v>
      </c>
      <c r="F156" s="309">
        <v>31.004999999999999</v>
      </c>
      <c r="G156" s="39"/>
      <c r="H156" s="45"/>
    </row>
    <row r="157" s="2" customFormat="1" ht="16.8" customHeight="1">
      <c r="A157" s="39"/>
      <c r="B157" s="45"/>
      <c r="C157" s="308" t="s">
        <v>19</v>
      </c>
      <c r="D157" s="308" t="s">
        <v>5266</v>
      </c>
      <c r="E157" s="18" t="s">
        <v>19</v>
      </c>
      <c r="F157" s="309">
        <v>44.758499999999998</v>
      </c>
      <c r="G157" s="39"/>
      <c r="H157" s="45"/>
    </row>
    <row r="158" s="2" customFormat="1" ht="16.8" customHeight="1">
      <c r="A158" s="39"/>
      <c r="B158" s="45"/>
      <c r="C158" s="308" t="s">
        <v>19</v>
      </c>
      <c r="D158" s="308" t="s">
        <v>5267</v>
      </c>
      <c r="E158" s="18" t="s">
        <v>19</v>
      </c>
      <c r="F158" s="309">
        <v>12.720000000000001</v>
      </c>
      <c r="G158" s="39"/>
      <c r="H158" s="45"/>
    </row>
    <row r="159" s="2" customFormat="1" ht="16.8" customHeight="1">
      <c r="A159" s="39"/>
      <c r="B159" s="45"/>
      <c r="C159" s="308" t="s">
        <v>19</v>
      </c>
      <c r="D159" s="308" t="s">
        <v>5268</v>
      </c>
      <c r="E159" s="18" t="s">
        <v>19</v>
      </c>
      <c r="F159" s="309">
        <v>26.658999999999999</v>
      </c>
      <c r="G159" s="39"/>
      <c r="H159" s="45"/>
    </row>
    <row r="160" s="2" customFormat="1" ht="16.8" customHeight="1">
      <c r="A160" s="39"/>
      <c r="B160" s="45"/>
      <c r="C160" s="308" t="s">
        <v>19</v>
      </c>
      <c r="D160" s="308" t="s">
        <v>5269</v>
      </c>
      <c r="E160" s="18" t="s">
        <v>19</v>
      </c>
      <c r="F160" s="309">
        <v>63.944499999999998</v>
      </c>
      <c r="G160" s="39"/>
      <c r="H160" s="45"/>
    </row>
    <row r="161" s="2" customFormat="1" ht="16.8" customHeight="1">
      <c r="A161" s="39"/>
      <c r="B161" s="45"/>
      <c r="C161" s="308" t="s">
        <v>19</v>
      </c>
      <c r="D161" s="308" t="s">
        <v>5270</v>
      </c>
      <c r="E161" s="18" t="s">
        <v>19</v>
      </c>
      <c r="F161" s="309">
        <v>42.399999999999999</v>
      </c>
      <c r="G161" s="39"/>
      <c r="H161" s="45"/>
    </row>
    <row r="162" s="2" customFormat="1" ht="16.8" customHeight="1">
      <c r="A162" s="39"/>
      <c r="B162" s="45"/>
      <c r="C162" s="308" t="s">
        <v>19</v>
      </c>
      <c r="D162" s="308" t="s">
        <v>5271</v>
      </c>
      <c r="E162" s="18" t="s">
        <v>19</v>
      </c>
      <c r="F162" s="309">
        <v>44.042999999999999</v>
      </c>
      <c r="G162" s="39"/>
      <c r="H162" s="45"/>
    </row>
    <row r="163" s="2" customFormat="1" ht="16.8" customHeight="1">
      <c r="A163" s="39"/>
      <c r="B163" s="45"/>
      <c r="C163" s="308" t="s">
        <v>19</v>
      </c>
      <c r="D163" s="308" t="s">
        <v>5272</v>
      </c>
      <c r="E163" s="18" t="s">
        <v>19</v>
      </c>
      <c r="F163" s="309">
        <v>63.944499999999998</v>
      </c>
      <c r="G163" s="39"/>
      <c r="H163" s="45"/>
    </row>
    <row r="164" s="2" customFormat="1" ht="16.8" customHeight="1">
      <c r="A164" s="39"/>
      <c r="B164" s="45"/>
      <c r="C164" s="308" t="s">
        <v>19</v>
      </c>
      <c r="D164" s="308" t="s">
        <v>5273</v>
      </c>
      <c r="E164" s="18" t="s">
        <v>19</v>
      </c>
      <c r="F164" s="309">
        <v>22.0215</v>
      </c>
      <c r="G164" s="39"/>
      <c r="H164" s="45"/>
    </row>
    <row r="165" s="2" customFormat="1" ht="16.8" customHeight="1">
      <c r="A165" s="39"/>
      <c r="B165" s="45"/>
      <c r="C165" s="308" t="s">
        <v>19</v>
      </c>
      <c r="D165" s="308" t="s">
        <v>5274</v>
      </c>
      <c r="E165" s="18" t="s">
        <v>19</v>
      </c>
      <c r="F165" s="309">
        <v>14.680999999999999</v>
      </c>
      <c r="G165" s="39"/>
      <c r="H165" s="45"/>
    </row>
    <row r="166" s="2" customFormat="1" ht="16.8" customHeight="1">
      <c r="A166" s="39"/>
      <c r="B166" s="45"/>
      <c r="C166" s="308" t="s">
        <v>19</v>
      </c>
      <c r="D166" s="308" t="s">
        <v>5275</v>
      </c>
      <c r="E166" s="18" t="s">
        <v>19</v>
      </c>
      <c r="F166" s="309">
        <v>13.647500000000001</v>
      </c>
      <c r="G166" s="39"/>
      <c r="H166" s="45"/>
    </row>
    <row r="167" s="2" customFormat="1" ht="16.8" customHeight="1">
      <c r="A167" s="39"/>
      <c r="B167" s="45"/>
      <c r="C167" s="308" t="s">
        <v>19</v>
      </c>
      <c r="D167" s="308" t="s">
        <v>5276</v>
      </c>
      <c r="E167" s="18" t="s">
        <v>19</v>
      </c>
      <c r="F167" s="309">
        <v>14.999000000000001</v>
      </c>
      <c r="G167" s="39"/>
      <c r="H167" s="45"/>
    </row>
    <row r="168" s="2" customFormat="1" ht="16.8" customHeight="1">
      <c r="A168" s="39"/>
      <c r="B168" s="45"/>
      <c r="C168" s="308" t="s">
        <v>19</v>
      </c>
      <c r="D168" s="308" t="s">
        <v>2729</v>
      </c>
      <c r="E168" s="18" t="s">
        <v>19</v>
      </c>
      <c r="F168" s="309">
        <v>0</v>
      </c>
      <c r="G168" s="39"/>
      <c r="H168" s="45"/>
    </row>
    <row r="169" s="2" customFormat="1" ht="16.8" customHeight="1">
      <c r="A169" s="39"/>
      <c r="B169" s="45"/>
      <c r="C169" s="308" t="s">
        <v>19</v>
      </c>
      <c r="D169" s="308" t="s">
        <v>5277</v>
      </c>
      <c r="E169" s="18" t="s">
        <v>19</v>
      </c>
      <c r="F169" s="309">
        <v>49.073399999999999</v>
      </c>
      <c r="G169" s="39"/>
      <c r="H169" s="45"/>
    </row>
    <row r="170" s="2" customFormat="1" ht="16.8" customHeight="1">
      <c r="A170" s="39"/>
      <c r="B170" s="45"/>
      <c r="C170" s="308" t="s">
        <v>19</v>
      </c>
      <c r="D170" s="308" t="s">
        <v>5278</v>
      </c>
      <c r="E170" s="18" t="s">
        <v>19</v>
      </c>
      <c r="F170" s="309">
        <v>40.250599999999999</v>
      </c>
      <c r="G170" s="39"/>
      <c r="H170" s="45"/>
    </row>
    <row r="171" s="2" customFormat="1" ht="16.8" customHeight="1">
      <c r="A171" s="39"/>
      <c r="B171" s="45"/>
      <c r="C171" s="308" t="s">
        <v>19</v>
      </c>
      <c r="D171" s="308" t="s">
        <v>5279</v>
      </c>
      <c r="E171" s="18" t="s">
        <v>19</v>
      </c>
      <c r="F171" s="309">
        <v>13.8644</v>
      </c>
      <c r="G171" s="39"/>
      <c r="H171" s="45"/>
    </row>
    <row r="172" s="2" customFormat="1" ht="16.8" customHeight="1">
      <c r="A172" s="39"/>
      <c r="B172" s="45"/>
      <c r="C172" s="308" t="s">
        <v>19</v>
      </c>
      <c r="D172" s="308" t="s">
        <v>5280</v>
      </c>
      <c r="E172" s="18" t="s">
        <v>19</v>
      </c>
      <c r="F172" s="309">
        <v>13.8644</v>
      </c>
      <c r="G172" s="39"/>
      <c r="H172" s="45"/>
    </row>
    <row r="173" s="2" customFormat="1" ht="16.8" customHeight="1">
      <c r="A173" s="39"/>
      <c r="B173" s="45"/>
      <c r="C173" s="308" t="s">
        <v>19</v>
      </c>
      <c r="D173" s="308" t="s">
        <v>5281</v>
      </c>
      <c r="E173" s="18" t="s">
        <v>19</v>
      </c>
      <c r="F173" s="309">
        <v>15.700200000000001</v>
      </c>
      <c r="G173" s="39"/>
      <c r="H173" s="45"/>
    </row>
    <row r="174" s="2" customFormat="1" ht="16.8" customHeight="1">
      <c r="A174" s="39"/>
      <c r="B174" s="45"/>
      <c r="C174" s="308" t="s">
        <v>19</v>
      </c>
      <c r="D174" s="308" t="s">
        <v>5282</v>
      </c>
      <c r="E174" s="18" t="s">
        <v>19</v>
      </c>
      <c r="F174" s="309">
        <v>18.768999999999998</v>
      </c>
      <c r="G174" s="39"/>
      <c r="H174" s="45"/>
    </row>
    <row r="175" s="2" customFormat="1" ht="16.8" customHeight="1">
      <c r="A175" s="39"/>
      <c r="B175" s="45"/>
      <c r="C175" s="308" t="s">
        <v>19</v>
      </c>
      <c r="D175" s="308" t="s">
        <v>5283</v>
      </c>
      <c r="E175" s="18" t="s">
        <v>19</v>
      </c>
      <c r="F175" s="309">
        <v>66.034000000000006</v>
      </c>
      <c r="G175" s="39"/>
      <c r="H175" s="45"/>
    </row>
    <row r="176" s="2" customFormat="1" ht="16.8" customHeight="1">
      <c r="A176" s="39"/>
      <c r="B176" s="45"/>
      <c r="C176" s="308" t="s">
        <v>19</v>
      </c>
      <c r="D176" s="308" t="s">
        <v>5284</v>
      </c>
      <c r="E176" s="18" t="s">
        <v>19</v>
      </c>
      <c r="F176" s="309">
        <v>66.691599999999994</v>
      </c>
      <c r="G176" s="39"/>
      <c r="H176" s="45"/>
    </row>
    <row r="177" s="2" customFormat="1" ht="16.8" customHeight="1">
      <c r="A177" s="39"/>
      <c r="B177" s="45"/>
      <c r="C177" s="308" t="s">
        <v>19</v>
      </c>
      <c r="D177" s="308" t="s">
        <v>5285</v>
      </c>
      <c r="E177" s="18" t="s">
        <v>19</v>
      </c>
      <c r="F177" s="309">
        <v>66.034000000000006</v>
      </c>
      <c r="G177" s="39"/>
      <c r="H177" s="45"/>
    </row>
    <row r="178" s="2" customFormat="1" ht="16.8" customHeight="1">
      <c r="A178" s="39"/>
      <c r="B178" s="45"/>
      <c r="C178" s="308" t="s">
        <v>19</v>
      </c>
      <c r="D178" s="308" t="s">
        <v>5286</v>
      </c>
      <c r="E178" s="18" t="s">
        <v>19</v>
      </c>
      <c r="F178" s="309">
        <v>13.8644</v>
      </c>
      <c r="G178" s="39"/>
      <c r="H178" s="45"/>
    </row>
    <row r="179" s="2" customFormat="1" ht="16.8" customHeight="1">
      <c r="A179" s="39"/>
      <c r="B179" s="45"/>
      <c r="C179" s="308" t="s">
        <v>19</v>
      </c>
      <c r="D179" s="308" t="s">
        <v>5287</v>
      </c>
      <c r="E179" s="18" t="s">
        <v>19</v>
      </c>
      <c r="F179" s="309">
        <v>13.8644</v>
      </c>
      <c r="G179" s="39"/>
      <c r="H179" s="45"/>
    </row>
    <row r="180" s="2" customFormat="1" ht="16.8" customHeight="1">
      <c r="A180" s="39"/>
      <c r="B180" s="45"/>
      <c r="C180" s="308" t="s">
        <v>19</v>
      </c>
      <c r="D180" s="308" t="s">
        <v>5288</v>
      </c>
      <c r="E180" s="18" t="s">
        <v>19</v>
      </c>
      <c r="F180" s="309">
        <v>15.700200000000001</v>
      </c>
      <c r="G180" s="39"/>
      <c r="H180" s="45"/>
    </row>
    <row r="181" s="2" customFormat="1" ht="16.8" customHeight="1">
      <c r="A181" s="39"/>
      <c r="B181" s="45"/>
      <c r="C181" s="308" t="s">
        <v>19</v>
      </c>
      <c r="D181" s="308" t="s">
        <v>5289</v>
      </c>
      <c r="E181" s="18" t="s">
        <v>19</v>
      </c>
      <c r="F181" s="309">
        <v>18.796399999999998</v>
      </c>
      <c r="G181" s="39"/>
      <c r="H181" s="45"/>
    </row>
    <row r="182" s="2" customFormat="1" ht="16.8" customHeight="1">
      <c r="A182" s="39"/>
      <c r="B182" s="45"/>
      <c r="C182" s="308" t="s">
        <v>19</v>
      </c>
      <c r="D182" s="308" t="s">
        <v>2742</v>
      </c>
      <c r="E182" s="18" t="s">
        <v>19</v>
      </c>
      <c r="F182" s="309">
        <v>0</v>
      </c>
      <c r="G182" s="39"/>
      <c r="H182" s="45"/>
    </row>
    <row r="183" s="2" customFormat="1" ht="16.8" customHeight="1">
      <c r="A183" s="39"/>
      <c r="B183" s="45"/>
      <c r="C183" s="308" t="s">
        <v>19</v>
      </c>
      <c r="D183" s="308" t="s">
        <v>5290</v>
      </c>
      <c r="E183" s="18" t="s">
        <v>19</v>
      </c>
      <c r="F183" s="309">
        <v>40.544400000000003</v>
      </c>
      <c r="G183" s="39"/>
      <c r="H183" s="45"/>
    </row>
    <row r="184" s="2" customFormat="1" ht="16.8" customHeight="1">
      <c r="A184" s="39"/>
      <c r="B184" s="45"/>
      <c r="C184" s="308" t="s">
        <v>19</v>
      </c>
      <c r="D184" s="308" t="s">
        <v>5291</v>
      </c>
      <c r="E184" s="18" t="s">
        <v>19</v>
      </c>
      <c r="F184" s="309">
        <v>107.916</v>
      </c>
      <c r="G184" s="39"/>
      <c r="H184" s="45"/>
    </row>
    <row r="185" s="2" customFormat="1" ht="16.8" customHeight="1">
      <c r="A185" s="39"/>
      <c r="B185" s="45"/>
      <c r="C185" s="308" t="s">
        <v>19</v>
      </c>
      <c r="D185" s="308" t="s">
        <v>5292</v>
      </c>
      <c r="E185" s="18" t="s">
        <v>19</v>
      </c>
      <c r="F185" s="309">
        <v>15.8148</v>
      </c>
      <c r="G185" s="39"/>
      <c r="H185" s="45"/>
    </row>
    <row r="186" s="2" customFormat="1" ht="16.8" customHeight="1">
      <c r="A186" s="39"/>
      <c r="B186" s="45"/>
      <c r="C186" s="308" t="s">
        <v>19</v>
      </c>
      <c r="D186" s="308" t="s">
        <v>5293</v>
      </c>
      <c r="E186" s="18" t="s">
        <v>19</v>
      </c>
      <c r="F186" s="309">
        <v>23.984400000000001</v>
      </c>
      <c r="G186" s="39"/>
      <c r="H186" s="45"/>
    </row>
    <row r="187" s="2" customFormat="1" ht="16.8" customHeight="1">
      <c r="A187" s="39"/>
      <c r="B187" s="45"/>
      <c r="C187" s="308" t="s">
        <v>19</v>
      </c>
      <c r="D187" s="308" t="s">
        <v>5294</v>
      </c>
      <c r="E187" s="18" t="s">
        <v>19</v>
      </c>
      <c r="F187" s="309">
        <v>49.210799999999999</v>
      </c>
      <c r="G187" s="39"/>
      <c r="H187" s="45"/>
    </row>
    <row r="188" s="2" customFormat="1" ht="16.8" customHeight="1">
      <c r="A188" s="39"/>
      <c r="B188" s="45"/>
      <c r="C188" s="308" t="s">
        <v>19</v>
      </c>
      <c r="D188" s="308" t="s">
        <v>5295</v>
      </c>
      <c r="E188" s="18" t="s">
        <v>19</v>
      </c>
      <c r="F188" s="309">
        <v>48.741599999999998</v>
      </c>
      <c r="G188" s="39"/>
      <c r="H188" s="45"/>
    </row>
    <row r="189" s="2" customFormat="1" ht="16.8" customHeight="1">
      <c r="A189" s="39"/>
      <c r="B189" s="45"/>
      <c r="C189" s="308" t="s">
        <v>19</v>
      </c>
      <c r="D189" s="308" t="s">
        <v>5296</v>
      </c>
      <c r="E189" s="18" t="s">
        <v>19</v>
      </c>
      <c r="F189" s="309">
        <v>13.9656</v>
      </c>
      <c r="G189" s="39"/>
      <c r="H189" s="45"/>
    </row>
    <row r="190" s="2" customFormat="1" ht="16.8" customHeight="1">
      <c r="A190" s="39"/>
      <c r="B190" s="45"/>
      <c r="C190" s="308" t="s">
        <v>19</v>
      </c>
      <c r="D190" s="308" t="s">
        <v>5297</v>
      </c>
      <c r="E190" s="18" t="s">
        <v>19</v>
      </c>
      <c r="F190" s="309">
        <v>13.9656</v>
      </c>
      <c r="G190" s="39"/>
      <c r="H190" s="45"/>
    </row>
    <row r="191" s="2" customFormat="1" ht="16.8" customHeight="1">
      <c r="A191" s="39"/>
      <c r="B191" s="45"/>
      <c r="C191" s="308" t="s">
        <v>19</v>
      </c>
      <c r="D191" s="308" t="s">
        <v>5298</v>
      </c>
      <c r="E191" s="18" t="s">
        <v>19</v>
      </c>
      <c r="F191" s="309">
        <v>25.419599999999999</v>
      </c>
      <c r="G191" s="39"/>
      <c r="H191" s="45"/>
    </row>
    <row r="192" s="2" customFormat="1" ht="16.8" customHeight="1">
      <c r="A192" s="39"/>
      <c r="B192" s="45"/>
      <c r="C192" s="308" t="s">
        <v>19</v>
      </c>
      <c r="D192" s="308" t="s">
        <v>561</v>
      </c>
      <c r="E192" s="18" t="s">
        <v>19</v>
      </c>
      <c r="F192" s="309">
        <v>1884.674</v>
      </c>
      <c r="G192" s="39"/>
      <c r="H192" s="45"/>
    </row>
    <row r="193" s="2" customFormat="1" ht="16.8" customHeight="1">
      <c r="A193" s="39"/>
      <c r="B193" s="45"/>
      <c r="C193" s="308" t="s">
        <v>19</v>
      </c>
      <c r="D193" s="308" t="s">
        <v>5299</v>
      </c>
      <c r="E193" s="18" t="s">
        <v>19</v>
      </c>
      <c r="F193" s="309">
        <v>0</v>
      </c>
      <c r="G193" s="39"/>
      <c r="H193" s="45"/>
    </row>
    <row r="194" s="2" customFormat="1" ht="16.8" customHeight="1">
      <c r="A194" s="39"/>
      <c r="B194" s="45"/>
      <c r="C194" s="308" t="s">
        <v>19</v>
      </c>
      <c r="D194" s="308" t="s">
        <v>5300</v>
      </c>
      <c r="E194" s="18" t="s">
        <v>19</v>
      </c>
      <c r="F194" s="309">
        <v>-5.516</v>
      </c>
      <c r="G194" s="39"/>
      <c r="H194" s="45"/>
    </row>
    <row r="195" s="2" customFormat="1" ht="16.8" customHeight="1">
      <c r="A195" s="39"/>
      <c r="B195" s="45"/>
      <c r="C195" s="308" t="s">
        <v>19</v>
      </c>
      <c r="D195" s="308" t="s">
        <v>5301</v>
      </c>
      <c r="E195" s="18" t="s">
        <v>19</v>
      </c>
      <c r="F195" s="309">
        <v>-13.789999999999999</v>
      </c>
      <c r="G195" s="39"/>
      <c r="H195" s="45"/>
    </row>
    <row r="196" s="2" customFormat="1" ht="16.8" customHeight="1">
      <c r="A196" s="39"/>
      <c r="B196" s="45"/>
      <c r="C196" s="308" t="s">
        <v>19</v>
      </c>
      <c r="D196" s="308" t="s">
        <v>5302</v>
      </c>
      <c r="E196" s="18" t="s">
        <v>19</v>
      </c>
      <c r="F196" s="309">
        <v>-2.758</v>
      </c>
      <c r="G196" s="39"/>
      <c r="H196" s="45"/>
    </row>
    <row r="197" s="2" customFormat="1" ht="16.8" customHeight="1">
      <c r="A197" s="39"/>
      <c r="B197" s="45"/>
      <c r="C197" s="308" t="s">
        <v>19</v>
      </c>
      <c r="D197" s="308" t="s">
        <v>5303</v>
      </c>
      <c r="E197" s="18" t="s">
        <v>19</v>
      </c>
      <c r="F197" s="309">
        <v>-9.4559999999999995</v>
      </c>
      <c r="G197" s="39"/>
      <c r="H197" s="45"/>
    </row>
    <row r="198" s="2" customFormat="1" ht="16.8" customHeight="1">
      <c r="A198" s="39"/>
      <c r="B198" s="45"/>
      <c r="C198" s="308" t="s">
        <v>19</v>
      </c>
      <c r="D198" s="308" t="s">
        <v>5304</v>
      </c>
      <c r="E198" s="18" t="s">
        <v>19</v>
      </c>
      <c r="F198" s="309">
        <v>-3.5459999999999998</v>
      </c>
      <c r="G198" s="39"/>
      <c r="H198" s="45"/>
    </row>
    <row r="199" s="2" customFormat="1" ht="16.8" customHeight="1">
      <c r="A199" s="39"/>
      <c r="B199" s="45"/>
      <c r="C199" s="308" t="s">
        <v>19</v>
      </c>
      <c r="D199" s="308" t="s">
        <v>5305</v>
      </c>
      <c r="E199" s="18" t="s">
        <v>19</v>
      </c>
      <c r="F199" s="309">
        <v>-10.638</v>
      </c>
      <c r="G199" s="39"/>
      <c r="H199" s="45"/>
    </row>
    <row r="200" s="2" customFormat="1" ht="16.8" customHeight="1">
      <c r="A200" s="39"/>
      <c r="B200" s="45"/>
      <c r="C200" s="308" t="s">
        <v>19</v>
      </c>
      <c r="D200" s="308" t="s">
        <v>5306</v>
      </c>
      <c r="E200" s="18" t="s">
        <v>19</v>
      </c>
      <c r="F200" s="309">
        <v>-3.5459999999999998</v>
      </c>
      <c r="G200" s="39"/>
      <c r="H200" s="45"/>
    </row>
    <row r="201" s="2" customFormat="1" ht="16.8" customHeight="1">
      <c r="A201" s="39"/>
      <c r="B201" s="45"/>
      <c r="C201" s="308" t="s">
        <v>19</v>
      </c>
      <c r="D201" s="308" t="s">
        <v>5307</v>
      </c>
      <c r="E201" s="18" t="s">
        <v>19</v>
      </c>
      <c r="F201" s="309">
        <v>-3.5459999999999998</v>
      </c>
      <c r="G201" s="39"/>
      <c r="H201" s="45"/>
    </row>
    <row r="202" s="2" customFormat="1" ht="16.8" customHeight="1">
      <c r="A202" s="39"/>
      <c r="B202" s="45"/>
      <c r="C202" s="308" t="s">
        <v>19</v>
      </c>
      <c r="D202" s="308" t="s">
        <v>5308</v>
      </c>
      <c r="E202" s="18" t="s">
        <v>19</v>
      </c>
      <c r="F202" s="309">
        <v>-3.5459999999999998</v>
      </c>
      <c r="G202" s="39"/>
      <c r="H202" s="45"/>
    </row>
    <row r="203" s="2" customFormat="1" ht="16.8" customHeight="1">
      <c r="A203" s="39"/>
      <c r="B203" s="45"/>
      <c r="C203" s="308" t="s">
        <v>19</v>
      </c>
      <c r="D203" s="308" t="s">
        <v>5309</v>
      </c>
      <c r="E203" s="18" t="s">
        <v>19</v>
      </c>
      <c r="F203" s="309">
        <v>-3.5459999999999998</v>
      </c>
      <c r="G203" s="39"/>
      <c r="H203" s="45"/>
    </row>
    <row r="204" s="2" customFormat="1" ht="16.8" customHeight="1">
      <c r="A204" s="39"/>
      <c r="B204" s="45"/>
      <c r="C204" s="308" t="s">
        <v>19</v>
      </c>
      <c r="D204" s="308" t="s">
        <v>561</v>
      </c>
      <c r="E204" s="18" t="s">
        <v>19</v>
      </c>
      <c r="F204" s="309">
        <v>-59.887999999999998</v>
      </c>
      <c r="G204" s="39"/>
      <c r="H204" s="45"/>
    </row>
    <row r="205" s="2" customFormat="1" ht="16.8" customHeight="1">
      <c r="A205" s="39"/>
      <c r="B205" s="45"/>
      <c r="C205" s="308" t="s">
        <v>19</v>
      </c>
      <c r="D205" s="308" t="s">
        <v>5310</v>
      </c>
      <c r="E205" s="18" t="s">
        <v>19</v>
      </c>
      <c r="F205" s="309">
        <v>0</v>
      </c>
      <c r="G205" s="39"/>
      <c r="H205" s="45"/>
    </row>
    <row r="206" s="2" customFormat="1" ht="16.8" customHeight="1">
      <c r="A206" s="39"/>
      <c r="B206" s="45"/>
      <c r="C206" s="308" t="s">
        <v>19</v>
      </c>
      <c r="D206" s="308" t="s">
        <v>3427</v>
      </c>
      <c r="E206" s="18" t="s">
        <v>19</v>
      </c>
      <c r="F206" s="309">
        <v>0</v>
      </c>
      <c r="G206" s="39"/>
      <c r="H206" s="45"/>
    </row>
    <row r="207" s="2" customFormat="1" ht="16.8" customHeight="1">
      <c r="A207" s="39"/>
      <c r="B207" s="45"/>
      <c r="C207" s="308" t="s">
        <v>19</v>
      </c>
      <c r="D207" s="308" t="s">
        <v>5311</v>
      </c>
      <c r="E207" s="18" t="s">
        <v>19</v>
      </c>
      <c r="F207" s="309">
        <v>-80.069999999999993</v>
      </c>
      <c r="G207" s="39"/>
      <c r="H207" s="45"/>
    </row>
    <row r="208" s="2" customFormat="1" ht="16.8" customHeight="1">
      <c r="A208" s="39"/>
      <c r="B208" s="45"/>
      <c r="C208" s="308" t="s">
        <v>19</v>
      </c>
      <c r="D208" s="308" t="s">
        <v>3429</v>
      </c>
      <c r="E208" s="18" t="s">
        <v>19</v>
      </c>
      <c r="F208" s="309">
        <v>0</v>
      </c>
      <c r="G208" s="39"/>
      <c r="H208" s="45"/>
    </row>
    <row r="209" s="2" customFormat="1" ht="16.8" customHeight="1">
      <c r="A209" s="39"/>
      <c r="B209" s="45"/>
      <c r="C209" s="308" t="s">
        <v>19</v>
      </c>
      <c r="D209" s="308" t="s">
        <v>5312</v>
      </c>
      <c r="E209" s="18" t="s">
        <v>19</v>
      </c>
      <c r="F209" s="309">
        <v>-40.439999999999998</v>
      </c>
      <c r="G209" s="39"/>
      <c r="H209" s="45"/>
    </row>
    <row r="210" s="2" customFormat="1" ht="16.8" customHeight="1">
      <c r="A210" s="39"/>
      <c r="B210" s="45"/>
      <c r="C210" s="308" t="s">
        <v>19</v>
      </c>
      <c r="D210" s="308" t="s">
        <v>3431</v>
      </c>
      <c r="E210" s="18" t="s">
        <v>19</v>
      </c>
      <c r="F210" s="309">
        <v>0</v>
      </c>
      <c r="G210" s="39"/>
      <c r="H210" s="45"/>
    </row>
    <row r="211" s="2" customFormat="1" ht="16.8" customHeight="1">
      <c r="A211" s="39"/>
      <c r="B211" s="45"/>
      <c r="C211" s="308" t="s">
        <v>19</v>
      </c>
      <c r="D211" s="308" t="s">
        <v>5312</v>
      </c>
      <c r="E211" s="18" t="s">
        <v>19</v>
      </c>
      <c r="F211" s="309">
        <v>-40.439999999999998</v>
      </c>
      <c r="G211" s="39"/>
      <c r="H211" s="45"/>
    </row>
    <row r="212" s="2" customFormat="1" ht="16.8" customHeight="1">
      <c r="A212" s="39"/>
      <c r="B212" s="45"/>
      <c r="C212" s="308" t="s">
        <v>19</v>
      </c>
      <c r="D212" s="308" t="s">
        <v>561</v>
      </c>
      <c r="E212" s="18" t="s">
        <v>19</v>
      </c>
      <c r="F212" s="309">
        <v>-160.94999999999999</v>
      </c>
      <c r="G212" s="39"/>
      <c r="H212" s="45"/>
    </row>
    <row r="213" s="2" customFormat="1" ht="16.8" customHeight="1">
      <c r="A213" s="39"/>
      <c r="B213" s="45"/>
      <c r="C213" s="308" t="s">
        <v>19</v>
      </c>
      <c r="D213" s="308" t="s">
        <v>5313</v>
      </c>
      <c r="E213" s="18" t="s">
        <v>19</v>
      </c>
      <c r="F213" s="309">
        <v>0</v>
      </c>
      <c r="G213" s="39"/>
      <c r="H213" s="45"/>
    </row>
    <row r="214" s="2" customFormat="1" ht="16.8" customHeight="1">
      <c r="A214" s="39"/>
      <c r="B214" s="45"/>
      <c r="C214" s="308" t="s">
        <v>19</v>
      </c>
      <c r="D214" s="308" t="s">
        <v>3427</v>
      </c>
      <c r="E214" s="18" t="s">
        <v>19</v>
      </c>
      <c r="F214" s="309">
        <v>0</v>
      </c>
      <c r="G214" s="39"/>
      <c r="H214" s="45"/>
    </row>
    <row r="215" s="2" customFormat="1" ht="16.8" customHeight="1">
      <c r="A215" s="39"/>
      <c r="B215" s="45"/>
      <c r="C215" s="308" t="s">
        <v>19</v>
      </c>
      <c r="D215" s="308" t="s">
        <v>5314</v>
      </c>
      <c r="E215" s="18" t="s">
        <v>19</v>
      </c>
      <c r="F215" s="309">
        <v>5.54</v>
      </c>
      <c r="G215" s="39"/>
      <c r="H215" s="45"/>
    </row>
    <row r="216" s="2" customFormat="1" ht="16.8" customHeight="1">
      <c r="A216" s="39"/>
      <c r="B216" s="45"/>
      <c r="C216" s="308" t="s">
        <v>19</v>
      </c>
      <c r="D216" s="308" t="s">
        <v>3429</v>
      </c>
      <c r="E216" s="18" t="s">
        <v>19</v>
      </c>
      <c r="F216" s="309">
        <v>0</v>
      </c>
      <c r="G216" s="39"/>
      <c r="H216" s="45"/>
    </row>
    <row r="217" s="2" customFormat="1" ht="16.8" customHeight="1">
      <c r="A217" s="39"/>
      <c r="B217" s="45"/>
      <c r="C217" s="308" t="s">
        <v>19</v>
      </c>
      <c r="D217" s="308" t="s">
        <v>5315</v>
      </c>
      <c r="E217" s="18" t="s">
        <v>19</v>
      </c>
      <c r="F217" s="309">
        <v>3.7400000000000002</v>
      </c>
      <c r="G217" s="39"/>
      <c r="H217" s="45"/>
    </row>
    <row r="218" s="2" customFormat="1" ht="16.8" customHeight="1">
      <c r="A218" s="39"/>
      <c r="B218" s="45"/>
      <c r="C218" s="308" t="s">
        <v>19</v>
      </c>
      <c r="D218" s="308" t="s">
        <v>3431</v>
      </c>
      <c r="E218" s="18" t="s">
        <v>19</v>
      </c>
      <c r="F218" s="309">
        <v>0</v>
      </c>
      <c r="G218" s="39"/>
      <c r="H218" s="45"/>
    </row>
    <row r="219" s="2" customFormat="1" ht="16.8" customHeight="1">
      <c r="A219" s="39"/>
      <c r="B219" s="45"/>
      <c r="C219" s="308" t="s">
        <v>19</v>
      </c>
      <c r="D219" s="308" t="s">
        <v>5315</v>
      </c>
      <c r="E219" s="18" t="s">
        <v>19</v>
      </c>
      <c r="F219" s="309">
        <v>3.7400000000000002</v>
      </c>
      <c r="G219" s="39"/>
      <c r="H219" s="45"/>
    </row>
    <row r="220" s="2" customFormat="1" ht="16.8" customHeight="1">
      <c r="A220" s="39"/>
      <c r="B220" s="45"/>
      <c r="C220" s="308" t="s">
        <v>19</v>
      </c>
      <c r="D220" s="308" t="s">
        <v>561</v>
      </c>
      <c r="E220" s="18" t="s">
        <v>19</v>
      </c>
      <c r="F220" s="309">
        <v>13.02</v>
      </c>
      <c r="G220" s="39"/>
      <c r="H220" s="45"/>
    </row>
    <row r="221" s="2" customFormat="1" ht="16.8" customHeight="1">
      <c r="A221" s="39"/>
      <c r="B221" s="45"/>
      <c r="C221" s="308" t="s">
        <v>19</v>
      </c>
      <c r="D221" s="308" t="s">
        <v>5316</v>
      </c>
      <c r="E221" s="18" t="s">
        <v>19</v>
      </c>
      <c r="F221" s="309">
        <v>0</v>
      </c>
      <c r="G221" s="39"/>
      <c r="H221" s="45"/>
    </row>
    <row r="222" s="2" customFormat="1" ht="16.8" customHeight="1">
      <c r="A222" s="39"/>
      <c r="B222" s="45"/>
      <c r="C222" s="308" t="s">
        <v>19</v>
      </c>
      <c r="D222" s="308" t="s">
        <v>5317</v>
      </c>
      <c r="E222" s="18" t="s">
        <v>19</v>
      </c>
      <c r="F222" s="309">
        <v>-276.92399999999998</v>
      </c>
      <c r="G222" s="39"/>
      <c r="H222" s="45"/>
    </row>
    <row r="223" s="2" customFormat="1" ht="16.8" customHeight="1">
      <c r="A223" s="39"/>
      <c r="B223" s="45"/>
      <c r="C223" s="308" t="s">
        <v>19</v>
      </c>
      <c r="D223" s="308" t="s">
        <v>561</v>
      </c>
      <c r="E223" s="18" t="s">
        <v>19</v>
      </c>
      <c r="F223" s="309">
        <v>-276.92399999999998</v>
      </c>
      <c r="G223" s="39"/>
      <c r="H223" s="45"/>
    </row>
    <row r="224" s="2" customFormat="1" ht="16.8" customHeight="1">
      <c r="A224" s="39"/>
      <c r="B224" s="45"/>
      <c r="C224" s="308" t="s">
        <v>19</v>
      </c>
      <c r="D224" s="308" t="s">
        <v>253</v>
      </c>
      <c r="E224" s="18" t="s">
        <v>19</v>
      </c>
      <c r="F224" s="309">
        <v>1399.932</v>
      </c>
      <c r="G224" s="39"/>
      <c r="H224" s="45"/>
    </row>
    <row r="225" s="2" customFormat="1" ht="16.8" customHeight="1">
      <c r="A225" s="39"/>
      <c r="B225" s="45"/>
      <c r="C225" s="310" t="s">
        <v>5224</v>
      </c>
      <c r="D225" s="39"/>
      <c r="E225" s="39"/>
      <c r="F225" s="39"/>
      <c r="G225" s="39"/>
      <c r="H225" s="45"/>
    </row>
    <row r="226" s="2" customFormat="1" ht="16.8" customHeight="1">
      <c r="A226" s="39"/>
      <c r="B226" s="45"/>
      <c r="C226" s="308" t="s">
        <v>809</v>
      </c>
      <c r="D226" s="308" t="s">
        <v>810</v>
      </c>
      <c r="E226" s="18" t="s">
        <v>112</v>
      </c>
      <c r="F226" s="309">
        <v>1399.932</v>
      </c>
      <c r="G226" s="39"/>
      <c r="H226" s="45"/>
    </row>
    <row r="227" s="2" customFormat="1" ht="16.8" customHeight="1">
      <c r="A227" s="39"/>
      <c r="B227" s="45"/>
      <c r="C227" s="308" t="s">
        <v>820</v>
      </c>
      <c r="D227" s="308" t="s">
        <v>821</v>
      </c>
      <c r="E227" s="18" t="s">
        <v>112</v>
      </c>
      <c r="F227" s="309">
        <v>1399.932</v>
      </c>
      <c r="G227" s="39"/>
      <c r="H227" s="45"/>
    </row>
    <row r="228" s="2" customFormat="1">
      <c r="A228" s="39"/>
      <c r="B228" s="45"/>
      <c r="C228" s="308" t="s">
        <v>875</v>
      </c>
      <c r="D228" s="308" t="s">
        <v>876</v>
      </c>
      <c r="E228" s="18" t="s">
        <v>112</v>
      </c>
      <c r="F228" s="309">
        <v>1194.0440000000001</v>
      </c>
      <c r="G228" s="39"/>
      <c r="H228" s="45"/>
    </row>
    <row r="229" s="2" customFormat="1">
      <c r="A229" s="39"/>
      <c r="B229" s="45"/>
      <c r="C229" s="308" t="s">
        <v>1547</v>
      </c>
      <c r="D229" s="308" t="s">
        <v>1548</v>
      </c>
      <c r="E229" s="18" t="s">
        <v>112</v>
      </c>
      <c r="F229" s="309">
        <v>1194.0440000000001</v>
      </c>
      <c r="G229" s="39"/>
      <c r="H229" s="45"/>
    </row>
    <row r="230" s="2" customFormat="1" ht="16.8" customHeight="1">
      <c r="A230" s="39"/>
      <c r="B230" s="45"/>
      <c r="C230" s="304" t="s">
        <v>143</v>
      </c>
      <c r="D230" s="305" t="s">
        <v>144</v>
      </c>
      <c r="E230" s="306" t="s">
        <v>112</v>
      </c>
      <c r="F230" s="307">
        <v>715.33000000000004</v>
      </c>
      <c r="G230" s="39"/>
      <c r="H230" s="45"/>
    </row>
    <row r="231" s="2" customFormat="1" ht="16.8" customHeight="1">
      <c r="A231" s="39"/>
      <c r="B231" s="45"/>
      <c r="C231" s="308" t="s">
        <v>19</v>
      </c>
      <c r="D231" s="308" t="s">
        <v>830</v>
      </c>
      <c r="E231" s="18" t="s">
        <v>19</v>
      </c>
      <c r="F231" s="309">
        <v>0</v>
      </c>
      <c r="G231" s="39"/>
      <c r="H231" s="45"/>
    </row>
    <row r="232" s="2" customFormat="1" ht="16.8" customHeight="1">
      <c r="A232" s="39"/>
      <c r="B232" s="45"/>
      <c r="C232" s="308" t="s">
        <v>19</v>
      </c>
      <c r="D232" s="308" t="s">
        <v>2706</v>
      </c>
      <c r="E232" s="18" t="s">
        <v>19</v>
      </c>
      <c r="F232" s="309">
        <v>3.3799999999999999</v>
      </c>
      <c r="G232" s="39"/>
      <c r="H232" s="45"/>
    </row>
    <row r="233" s="2" customFormat="1" ht="16.8" customHeight="1">
      <c r="A233" s="39"/>
      <c r="B233" s="45"/>
      <c r="C233" s="308" t="s">
        <v>19</v>
      </c>
      <c r="D233" s="308" t="s">
        <v>2707</v>
      </c>
      <c r="E233" s="18" t="s">
        <v>19</v>
      </c>
      <c r="F233" s="309">
        <v>18.440000000000001</v>
      </c>
      <c r="G233" s="39"/>
      <c r="H233" s="45"/>
    </row>
    <row r="234" s="2" customFormat="1" ht="16.8" customHeight="1">
      <c r="A234" s="39"/>
      <c r="B234" s="45"/>
      <c r="C234" s="308" t="s">
        <v>19</v>
      </c>
      <c r="D234" s="308" t="s">
        <v>2708</v>
      </c>
      <c r="E234" s="18" t="s">
        <v>19</v>
      </c>
      <c r="F234" s="309">
        <v>30.219999999999999</v>
      </c>
      <c r="G234" s="39"/>
      <c r="H234" s="45"/>
    </row>
    <row r="235" s="2" customFormat="1" ht="16.8" customHeight="1">
      <c r="A235" s="39"/>
      <c r="B235" s="45"/>
      <c r="C235" s="308" t="s">
        <v>19</v>
      </c>
      <c r="D235" s="308" t="s">
        <v>2709</v>
      </c>
      <c r="E235" s="18" t="s">
        <v>19</v>
      </c>
      <c r="F235" s="309">
        <v>7.7300000000000004</v>
      </c>
      <c r="G235" s="39"/>
      <c r="H235" s="45"/>
    </row>
    <row r="236" s="2" customFormat="1" ht="16.8" customHeight="1">
      <c r="A236" s="39"/>
      <c r="B236" s="45"/>
      <c r="C236" s="308" t="s">
        <v>19</v>
      </c>
      <c r="D236" s="308" t="s">
        <v>2710</v>
      </c>
      <c r="E236" s="18" t="s">
        <v>19</v>
      </c>
      <c r="F236" s="309">
        <v>2.27</v>
      </c>
      <c r="G236" s="39"/>
      <c r="H236" s="45"/>
    </row>
    <row r="237" s="2" customFormat="1" ht="16.8" customHeight="1">
      <c r="A237" s="39"/>
      <c r="B237" s="45"/>
      <c r="C237" s="308" t="s">
        <v>19</v>
      </c>
      <c r="D237" s="308" t="s">
        <v>3062</v>
      </c>
      <c r="E237" s="18" t="s">
        <v>19</v>
      </c>
      <c r="F237" s="309">
        <v>11.060000000000001</v>
      </c>
      <c r="G237" s="39"/>
      <c r="H237" s="45"/>
    </row>
    <row r="238" s="2" customFormat="1" ht="16.8" customHeight="1">
      <c r="A238" s="39"/>
      <c r="B238" s="45"/>
      <c r="C238" s="308" t="s">
        <v>19</v>
      </c>
      <c r="D238" s="308" t="s">
        <v>2711</v>
      </c>
      <c r="E238" s="18" t="s">
        <v>19</v>
      </c>
      <c r="F238" s="309">
        <v>4.1900000000000004</v>
      </c>
      <c r="G238" s="39"/>
      <c r="H238" s="45"/>
    </row>
    <row r="239" s="2" customFormat="1" ht="16.8" customHeight="1">
      <c r="A239" s="39"/>
      <c r="B239" s="45"/>
      <c r="C239" s="308" t="s">
        <v>19</v>
      </c>
      <c r="D239" s="308" t="s">
        <v>2712</v>
      </c>
      <c r="E239" s="18" t="s">
        <v>19</v>
      </c>
      <c r="F239" s="309">
        <v>1.71</v>
      </c>
      <c r="G239" s="39"/>
      <c r="H239" s="45"/>
    </row>
    <row r="240" s="2" customFormat="1" ht="16.8" customHeight="1">
      <c r="A240" s="39"/>
      <c r="B240" s="45"/>
      <c r="C240" s="308" t="s">
        <v>19</v>
      </c>
      <c r="D240" s="308" t="s">
        <v>2713</v>
      </c>
      <c r="E240" s="18" t="s">
        <v>19</v>
      </c>
      <c r="F240" s="309">
        <v>5.5099999999999998</v>
      </c>
      <c r="G240" s="39"/>
      <c r="H240" s="45"/>
    </row>
    <row r="241" s="2" customFormat="1" ht="16.8" customHeight="1">
      <c r="A241" s="39"/>
      <c r="B241" s="45"/>
      <c r="C241" s="308" t="s">
        <v>19</v>
      </c>
      <c r="D241" s="308" t="s">
        <v>3063</v>
      </c>
      <c r="E241" s="18" t="s">
        <v>19</v>
      </c>
      <c r="F241" s="309">
        <v>14.810000000000001</v>
      </c>
      <c r="G241" s="39"/>
      <c r="H241" s="45"/>
    </row>
    <row r="242" s="2" customFormat="1" ht="16.8" customHeight="1">
      <c r="A242" s="39"/>
      <c r="B242" s="45"/>
      <c r="C242" s="308" t="s">
        <v>19</v>
      </c>
      <c r="D242" s="308" t="s">
        <v>3064</v>
      </c>
      <c r="E242" s="18" t="s">
        <v>19</v>
      </c>
      <c r="F242" s="309">
        <v>32.479999999999997</v>
      </c>
      <c r="G242" s="39"/>
      <c r="H242" s="45"/>
    </row>
    <row r="243" s="2" customFormat="1" ht="16.8" customHeight="1">
      <c r="A243" s="39"/>
      <c r="B243" s="45"/>
      <c r="C243" s="308" t="s">
        <v>19</v>
      </c>
      <c r="D243" s="308" t="s">
        <v>2714</v>
      </c>
      <c r="E243" s="18" t="s">
        <v>19</v>
      </c>
      <c r="F243" s="309">
        <v>26.510000000000002</v>
      </c>
      <c r="G243" s="39"/>
      <c r="H243" s="45"/>
    </row>
    <row r="244" s="2" customFormat="1" ht="16.8" customHeight="1">
      <c r="A244" s="39"/>
      <c r="B244" s="45"/>
      <c r="C244" s="308" t="s">
        <v>19</v>
      </c>
      <c r="D244" s="308" t="s">
        <v>2715</v>
      </c>
      <c r="E244" s="18" t="s">
        <v>19</v>
      </c>
      <c r="F244" s="309">
        <v>1.97</v>
      </c>
      <c r="G244" s="39"/>
      <c r="H244" s="45"/>
    </row>
    <row r="245" s="2" customFormat="1" ht="16.8" customHeight="1">
      <c r="A245" s="39"/>
      <c r="B245" s="45"/>
      <c r="C245" s="308" t="s">
        <v>19</v>
      </c>
      <c r="D245" s="308" t="s">
        <v>2716</v>
      </c>
      <c r="E245" s="18" t="s">
        <v>19</v>
      </c>
      <c r="F245" s="309">
        <v>2</v>
      </c>
      <c r="G245" s="39"/>
      <c r="H245" s="45"/>
    </row>
    <row r="246" s="2" customFormat="1" ht="16.8" customHeight="1">
      <c r="A246" s="39"/>
      <c r="B246" s="45"/>
      <c r="C246" s="308" t="s">
        <v>19</v>
      </c>
      <c r="D246" s="308" t="s">
        <v>2717</v>
      </c>
      <c r="E246" s="18" t="s">
        <v>19</v>
      </c>
      <c r="F246" s="309">
        <v>6.5300000000000002</v>
      </c>
      <c r="G246" s="39"/>
      <c r="H246" s="45"/>
    </row>
    <row r="247" s="2" customFormat="1" ht="16.8" customHeight="1">
      <c r="A247" s="39"/>
      <c r="B247" s="45"/>
      <c r="C247" s="308" t="s">
        <v>19</v>
      </c>
      <c r="D247" s="308" t="s">
        <v>2718</v>
      </c>
      <c r="E247" s="18" t="s">
        <v>19</v>
      </c>
      <c r="F247" s="309">
        <v>4.5999999999999996</v>
      </c>
      <c r="G247" s="39"/>
      <c r="H247" s="45"/>
    </row>
    <row r="248" s="2" customFormat="1" ht="16.8" customHeight="1">
      <c r="A248" s="39"/>
      <c r="B248" s="45"/>
      <c r="C248" s="308" t="s">
        <v>19</v>
      </c>
      <c r="D248" s="308" t="s">
        <v>2719</v>
      </c>
      <c r="E248" s="18" t="s">
        <v>19</v>
      </c>
      <c r="F248" s="309">
        <v>4.5999999999999996</v>
      </c>
      <c r="G248" s="39"/>
      <c r="H248" s="45"/>
    </row>
    <row r="249" s="2" customFormat="1" ht="16.8" customHeight="1">
      <c r="A249" s="39"/>
      <c r="B249" s="45"/>
      <c r="C249" s="308" t="s">
        <v>19</v>
      </c>
      <c r="D249" s="308" t="s">
        <v>3065</v>
      </c>
      <c r="E249" s="18" t="s">
        <v>19</v>
      </c>
      <c r="F249" s="309">
        <v>9.7300000000000004</v>
      </c>
      <c r="G249" s="39"/>
      <c r="H249" s="45"/>
    </row>
    <row r="250" s="2" customFormat="1" ht="16.8" customHeight="1">
      <c r="A250" s="39"/>
      <c r="B250" s="45"/>
      <c r="C250" s="308" t="s">
        <v>19</v>
      </c>
      <c r="D250" s="308" t="s">
        <v>3066</v>
      </c>
      <c r="E250" s="18" t="s">
        <v>19</v>
      </c>
      <c r="F250" s="309">
        <v>8.4499999999999993</v>
      </c>
      <c r="G250" s="39"/>
      <c r="H250" s="45"/>
    </row>
    <row r="251" s="2" customFormat="1" ht="16.8" customHeight="1">
      <c r="A251" s="39"/>
      <c r="B251" s="45"/>
      <c r="C251" s="308" t="s">
        <v>19</v>
      </c>
      <c r="D251" s="308" t="s">
        <v>2720</v>
      </c>
      <c r="E251" s="18" t="s">
        <v>19</v>
      </c>
      <c r="F251" s="309">
        <v>1.4299999999999999</v>
      </c>
      <c r="G251" s="39"/>
      <c r="H251" s="45"/>
    </row>
    <row r="252" s="2" customFormat="1" ht="16.8" customHeight="1">
      <c r="A252" s="39"/>
      <c r="B252" s="45"/>
      <c r="C252" s="308" t="s">
        <v>19</v>
      </c>
      <c r="D252" s="308" t="s">
        <v>2721</v>
      </c>
      <c r="E252" s="18" t="s">
        <v>19</v>
      </c>
      <c r="F252" s="309">
        <v>32.189999999999998</v>
      </c>
      <c r="G252" s="39"/>
      <c r="H252" s="45"/>
    </row>
    <row r="253" s="2" customFormat="1" ht="16.8" customHeight="1">
      <c r="A253" s="39"/>
      <c r="B253" s="45"/>
      <c r="C253" s="308" t="s">
        <v>19</v>
      </c>
      <c r="D253" s="308" t="s">
        <v>2722</v>
      </c>
      <c r="E253" s="18" t="s">
        <v>19</v>
      </c>
      <c r="F253" s="309">
        <v>12.210000000000001</v>
      </c>
      <c r="G253" s="39"/>
      <c r="H253" s="45"/>
    </row>
    <row r="254" s="2" customFormat="1" ht="16.8" customHeight="1">
      <c r="A254" s="39"/>
      <c r="B254" s="45"/>
      <c r="C254" s="308" t="s">
        <v>19</v>
      </c>
      <c r="D254" s="308" t="s">
        <v>2749</v>
      </c>
      <c r="E254" s="18" t="s">
        <v>19</v>
      </c>
      <c r="F254" s="309">
        <v>8.5500000000000007</v>
      </c>
      <c r="G254" s="39"/>
      <c r="H254" s="45"/>
    </row>
    <row r="255" s="2" customFormat="1" ht="16.8" customHeight="1">
      <c r="A255" s="39"/>
      <c r="B255" s="45"/>
      <c r="C255" s="308" t="s">
        <v>19</v>
      </c>
      <c r="D255" s="308" t="s">
        <v>2723</v>
      </c>
      <c r="E255" s="18" t="s">
        <v>19</v>
      </c>
      <c r="F255" s="309">
        <v>17.84</v>
      </c>
      <c r="G255" s="39"/>
      <c r="H255" s="45"/>
    </row>
    <row r="256" s="2" customFormat="1" ht="16.8" customHeight="1">
      <c r="A256" s="39"/>
      <c r="B256" s="45"/>
      <c r="C256" s="308" t="s">
        <v>19</v>
      </c>
      <c r="D256" s="308" t="s">
        <v>2724</v>
      </c>
      <c r="E256" s="18" t="s">
        <v>19</v>
      </c>
      <c r="F256" s="309">
        <v>1.44</v>
      </c>
      <c r="G256" s="39"/>
      <c r="H256" s="45"/>
    </row>
    <row r="257" s="2" customFormat="1" ht="16.8" customHeight="1">
      <c r="A257" s="39"/>
      <c r="B257" s="45"/>
      <c r="C257" s="308" t="s">
        <v>19</v>
      </c>
      <c r="D257" s="308" t="s">
        <v>2725</v>
      </c>
      <c r="E257" s="18" t="s">
        <v>19</v>
      </c>
      <c r="F257" s="309">
        <v>6.3200000000000003</v>
      </c>
      <c r="G257" s="39"/>
      <c r="H257" s="45"/>
    </row>
    <row r="258" s="2" customFormat="1" ht="16.8" customHeight="1">
      <c r="A258" s="39"/>
      <c r="B258" s="45"/>
      <c r="C258" s="308" t="s">
        <v>19</v>
      </c>
      <c r="D258" s="308" t="s">
        <v>5318</v>
      </c>
      <c r="E258" s="18" t="s">
        <v>19</v>
      </c>
      <c r="F258" s="309">
        <v>36.399999999999999</v>
      </c>
      <c r="G258" s="39"/>
      <c r="H258" s="45"/>
    </row>
    <row r="259" s="2" customFormat="1" ht="16.8" customHeight="1">
      <c r="A259" s="39"/>
      <c r="B259" s="45"/>
      <c r="C259" s="308" t="s">
        <v>19</v>
      </c>
      <c r="D259" s="308" t="s">
        <v>3069</v>
      </c>
      <c r="E259" s="18" t="s">
        <v>19</v>
      </c>
      <c r="F259" s="309">
        <v>16.010000000000002</v>
      </c>
      <c r="G259" s="39"/>
      <c r="H259" s="45"/>
    </row>
    <row r="260" s="2" customFormat="1" ht="16.8" customHeight="1">
      <c r="A260" s="39"/>
      <c r="B260" s="45"/>
      <c r="C260" s="308" t="s">
        <v>19</v>
      </c>
      <c r="D260" s="308" t="s">
        <v>2726</v>
      </c>
      <c r="E260" s="18" t="s">
        <v>19</v>
      </c>
      <c r="F260" s="309">
        <v>17.260000000000002</v>
      </c>
      <c r="G260" s="39"/>
      <c r="H260" s="45"/>
    </row>
    <row r="261" s="2" customFormat="1" ht="16.8" customHeight="1">
      <c r="A261" s="39"/>
      <c r="B261" s="45"/>
      <c r="C261" s="308" t="s">
        <v>19</v>
      </c>
      <c r="D261" s="308" t="s">
        <v>5319</v>
      </c>
      <c r="E261" s="18" t="s">
        <v>19</v>
      </c>
      <c r="F261" s="309">
        <v>36.399999999999999</v>
      </c>
      <c r="G261" s="39"/>
      <c r="H261" s="45"/>
    </row>
    <row r="262" s="2" customFormat="1" ht="16.8" customHeight="1">
      <c r="A262" s="39"/>
      <c r="B262" s="45"/>
      <c r="C262" s="308" t="s">
        <v>19</v>
      </c>
      <c r="D262" s="308" t="s">
        <v>2727</v>
      </c>
      <c r="E262" s="18" t="s">
        <v>19</v>
      </c>
      <c r="F262" s="309">
        <v>4.3200000000000003</v>
      </c>
      <c r="G262" s="39"/>
      <c r="H262" s="45"/>
    </row>
    <row r="263" s="2" customFormat="1" ht="16.8" customHeight="1">
      <c r="A263" s="39"/>
      <c r="B263" s="45"/>
      <c r="C263" s="308" t="s">
        <v>19</v>
      </c>
      <c r="D263" s="308" t="s">
        <v>2728</v>
      </c>
      <c r="E263" s="18" t="s">
        <v>19</v>
      </c>
      <c r="F263" s="309">
        <v>1.9199999999999999</v>
      </c>
      <c r="G263" s="39"/>
      <c r="H263" s="45"/>
    </row>
    <row r="264" s="2" customFormat="1" ht="16.8" customHeight="1">
      <c r="A264" s="39"/>
      <c r="B264" s="45"/>
      <c r="C264" s="308" t="s">
        <v>19</v>
      </c>
      <c r="D264" s="308" t="s">
        <v>5320</v>
      </c>
      <c r="E264" s="18" t="s">
        <v>19</v>
      </c>
      <c r="F264" s="309">
        <v>1.6599999999999999</v>
      </c>
      <c r="G264" s="39"/>
      <c r="H264" s="45"/>
    </row>
    <row r="265" s="2" customFormat="1" ht="16.8" customHeight="1">
      <c r="A265" s="39"/>
      <c r="B265" s="45"/>
      <c r="C265" s="308" t="s">
        <v>19</v>
      </c>
      <c r="D265" s="308" t="s">
        <v>5321</v>
      </c>
      <c r="E265" s="18" t="s">
        <v>19</v>
      </c>
      <c r="F265" s="309">
        <v>2</v>
      </c>
      <c r="G265" s="39"/>
      <c r="H265" s="45"/>
    </row>
    <row r="266" s="2" customFormat="1" ht="16.8" customHeight="1">
      <c r="A266" s="39"/>
      <c r="B266" s="45"/>
      <c r="C266" s="308" t="s">
        <v>19</v>
      </c>
      <c r="D266" s="308" t="s">
        <v>2729</v>
      </c>
      <c r="E266" s="18" t="s">
        <v>19</v>
      </c>
      <c r="F266" s="309">
        <v>0</v>
      </c>
      <c r="G266" s="39"/>
      <c r="H266" s="45"/>
    </row>
    <row r="267" s="2" customFormat="1" ht="16.8" customHeight="1">
      <c r="A267" s="39"/>
      <c r="B267" s="45"/>
      <c r="C267" s="308" t="s">
        <v>19</v>
      </c>
      <c r="D267" s="308" t="s">
        <v>2730</v>
      </c>
      <c r="E267" s="18" t="s">
        <v>19</v>
      </c>
      <c r="F267" s="309">
        <v>20.039999999999999</v>
      </c>
      <c r="G267" s="39"/>
      <c r="H267" s="45"/>
    </row>
    <row r="268" s="2" customFormat="1" ht="16.8" customHeight="1">
      <c r="A268" s="39"/>
      <c r="B268" s="45"/>
      <c r="C268" s="308" t="s">
        <v>19</v>
      </c>
      <c r="D268" s="308" t="s">
        <v>2750</v>
      </c>
      <c r="E268" s="18" t="s">
        <v>19</v>
      </c>
      <c r="F268" s="309">
        <v>13.48</v>
      </c>
      <c r="G268" s="39"/>
      <c r="H268" s="45"/>
    </row>
    <row r="269" s="2" customFormat="1" ht="16.8" customHeight="1">
      <c r="A269" s="39"/>
      <c r="B269" s="45"/>
      <c r="C269" s="308" t="s">
        <v>19</v>
      </c>
      <c r="D269" s="308" t="s">
        <v>2731</v>
      </c>
      <c r="E269" s="18" t="s">
        <v>19</v>
      </c>
      <c r="F269" s="309">
        <v>1.6000000000000001</v>
      </c>
      <c r="G269" s="39"/>
      <c r="H269" s="45"/>
    </row>
    <row r="270" s="2" customFormat="1" ht="16.8" customHeight="1">
      <c r="A270" s="39"/>
      <c r="B270" s="45"/>
      <c r="C270" s="308" t="s">
        <v>19</v>
      </c>
      <c r="D270" s="308" t="s">
        <v>2732</v>
      </c>
      <c r="E270" s="18" t="s">
        <v>19</v>
      </c>
      <c r="F270" s="309">
        <v>1.6000000000000001</v>
      </c>
      <c r="G270" s="39"/>
      <c r="H270" s="45"/>
    </row>
    <row r="271" s="2" customFormat="1" ht="16.8" customHeight="1">
      <c r="A271" s="39"/>
      <c r="B271" s="45"/>
      <c r="C271" s="308" t="s">
        <v>19</v>
      </c>
      <c r="D271" s="308" t="s">
        <v>5322</v>
      </c>
      <c r="E271" s="18" t="s">
        <v>19</v>
      </c>
      <c r="F271" s="309">
        <v>2.0499999999999998</v>
      </c>
      <c r="G271" s="39"/>
      <c r="H271" s="45"/>
    </row>
    <row r="272" s="2" customFormat="1" ht="16.8" customHeight="1">
      <c r="A272" s="39"/>
      <c r="B272" s="45"/>
      <c r="C272" s="308" t="s">
        <v>19</v>
      </c>
      <c r="D272" s="308" t="s">
        <v>5323</v>
      </c>
      <c r="E272" s="18" t="s">
        <v>19</v>
      </c>
      <c r="F272" s="309">
        <v>2.9300000000000002</v>
      </c>
      <c r="G272" s="39"/>
      <c r="H272" s="45"/>
    </row>
    <row r="273" s="2" customFormat="1" ht="16.8" customHeight="1">
      <c r="A273" s="39"/>
      <c r="B273" s="45"/>
      <c r="C273" s="308" t="s">
        <v>19</v>
      </c>
      <c r="D273" s="308" t="s">
        <v>2735</v>
      </c>
      <c r="E273" s="18" t="s">
        <v>19</v>
      </c>
      <c r="F273" s="309">
        <v>36.299999999999997</v>
      </c>
      <c r="G273" s="39"/>
      <c r="H273" s="45"/>
    </row>
    <row r="274" s="2" customFormat="1" ht="16.8" customHeight="1">
      <c r="A274" s="39"/>
      <c r="B274" s="45"/>
      <c r="C274" s="308" t="s">
        <v>19</v>
      </c>
      <c r="D274" s="308" t="s">
        <v>2736</v>
      </c>
      <c r="E274" s="18" t="s">
        <v>19</v>
      </c>
      <c r="F274" s="309">
        <v>37.020000000000003</v>
      </c>
      <c r="G274" s="39"/>
      <c r="H274" s="45"/>
    </row>
    <row r="275" s="2" customFormat="1" ht="16.8" customHeight="1">
      <c r="A275" s="39"/>
      <c r="B275" s="45"/>
      <c r="C275" s="308" t="s">
        <v>19</v>
      </c>
      <c r="D275" s="308" t="s">
        <v>2737</v>
      </c>
      <c r="E275" s="18" t="s">
        <v>19</v>
      </c>
      <c r="F275" s="309">
        <v>36.299999999999997</v>
      </c>
      <c r="G275" s="39"/>
      <c r="H275" s="45"/>
    </row>
    <row r="276" s="2" customFormat="1" ht="16.8" customHeight="1">
      <c r="A276" s="39"/>
      <c r="B276" s="45"/>
      <c r="C276" s="308" t="s">
        <v>19</v>
      </c>
      <c r="D276" s="308" t="s">
        <v>2738</v>
      </c>
      <c r="E276" s="18" t="s">
        <v>19</v>
      </c>
      <c r="F276" s="309">
        <v>1.6000000000000001</v>
      </c>
      <c r="G276" s="39"/>
      <c r="H276" s="45"/>
    </row>
    <row r="277" s="2" customFormat="1" ht="16.8" customHeight="1">
      <c r="A277" s="39"/>
      <c r="B277" s="45"/>
      <c r="C277" s="308" t="s">
        <v>19</v>
      </c>
      <c r="D277" s="308" t="s">
        <v>2739</v>
      </c>
      <c r="E277" s="18" t="s">
        <v>19</v>
      </c>
      <c r="F277" s="309">
        <v>1.6000000000000001</v>
      </c>
      <c r="G277" s="39"/>
      <c r="H277" s="45"/>
    </row>
    <row r="278" s="2" customFormat="1" ht="16.8" customHeight="1">
      <c r="A278" s="39"/>
      <c r="B278" s="45"/>
      <c r="C278" s="308" t="s">
        <v>19</v>
      </c>
      <c r="D278" s="308" t="s">
        <v>5324</v>
      </c>
      <c r="E278" s="18" t="s">
        <v>19</v>
      </c>
      <c r="F278" s="309">
        <v>2.0499999999999998</v>
      </c>
      <c r="G278" s="39"/>
      <c r="H278" s="45"/>
    </row>
    <row r="279" s="2" customFormat="1" ht="16.8" customHeight="1">
      <c r="A279" s="39"/>
      <c r="B279" s="45"/>
      <c r="C279" s="308" t="s">
        <v>19</v>
      </c>
      <c r="D279" s="308" t="s">
        <v>5325</v>
      </c>
      <c r="E279" s="18" t="s">
        <v>19</v>
      </c>
      <c r="F279" s="309">
        <v>2.9399999999999999</v>
      </c>
      <c r="G279" s="39"/>
      <c r="H279" s="45"/>
    </row>
    <row r="280" s="2" customFormat="1" ht="16.8" customHeight="1">
      <c r="A280" s="39"/>
      <c r="B280" s="45"/>
      <c r="C280" s="308" t="s">
        <v>19</v>
      </c>
      <c r="D280" s="308" t="s">
        <v>2742</v>
      </c>
      <c r="E280" s="18" t="s">
        <v>19</v>
      </c>
      <c r="F280" s="309">
        <v>0</v>
      </c>
      <c r="G280" s="39"/>
      <c r="H280" s="45"/>
    </row>
    <row r="281" s="2" customFormat="1" ht="16.8" customHeight="1">
      <c r="A281" s="39"/>
      <c r="B281" s="45"/>
      <c r="C281" s="308" t="s">
        <v>19</v>
      </c>
      <c r="D281" s="308" t="s">
        <v>2751</v>
      </c>
      <c r="E281" s="18" t="s">
        <v>19</v>
      </c>
      <c r="F281" s="309">
        <v>13.48</v>
      </c>
      <c r="G281" s="39"/>
      <c r="H281" s="45"/>
    </row>
    <row r="282" s="2" customFormat="1" ht="16.8" customHeight="1">
      <c r="A282" s="39"/>
      <c r="B282" s="45"/>
      <c r="C282" s="308" t="s">
        <v>19</v>
      </c>
      <c r="D282" s="308" t="s">
        <v>3070</v>
      </c>
      <c r="E282" s="18" t="s">
        <v>19</v>
      </c>
      <c r="F282" s="309">
        <v>95.569999999999993</v>
      </c>
      <c r="G282" s="39"/>
      <c r="H282" s="45"/>
    </row>
    <row r="283" s="2" customFormat="1" ht="16.8" customHeight="1">
      <c r="A283" s="39"/>
      <c r="B283" s="45"/>
      <c r="C283" s="308" t="s">
        <v>19</v>
      </c>
      <c r="D283" s="308" t="s">
        <v>2743</v>
      </c>
      <c r="E283" s="18" t="s">
        <v>19</v>
      </c>
      <c r="F283" s="309">
        <v>2.0499999999999998</v>
      </c>
      <c r="G283" s="39"/>
      <c r="H283" s="45"/>
    </row>
    <row r="284" s="2" customFormat="1" ht="16.8" customHeight="1">
      <c r="A284" s="39"/>
      <c r="B284" s="45"/>
      <c r="C284" s="308" t="s">
        <v>19</v>
      </c>
      <c r="D284" s="308" t="s">
        <v>2744</v>
      </c>
      <c r="E284" s="18" t="s">
        <v>19</v>
      </c>
      <c r="F284" s="309">
        <v>4.7199999999999998</v>
      </c>
      <c r="G284" s="39"/>
      <c r="H284" s="45"/>
    </row>
    <row r="285" s="2" customFormat="1" ht="16.8" customHeight="1">
      <c r="A285" s="39"/>
      <c r="B285" s="45"/>
      <c r="C285" s="308" t="s">
        <v>19</v>
      </c>
      <c r="D285" s="308" t="s">
        <v>3067</v>
      </c>
      <c r="E285" s="18" t="s">
        <v>19</v>
      </c>
      <c r="F285" s="309">
        <v>19.859999999999999</v>
      </c>
      <c r="G285" s="39"/>
      <c r="H285" s="45"/>
    </row>
    <row r="286" s="2" customFormat="1" ht="16.8" customHeight="1">
      <c r="A286" s="39"/>
      <c r="B286" s="45"/>
      <c r="C286" s="308" t="s">
        <v>19</v>
      </c>
      <c r="D286" s="308" t="s">
        <v>3071</v>
      </c>
      <c r="E286" s="18" t="s">
        <v>19</v>
      </c>
      <c r="F286" s="309">
        <v>19.5</v>
      </c>
      <c r="G286" s="39"/>
      <c r="H286" s="45"/>
    </row>
    <row r="287" s="2" customFormat="1" ht="16.8" customHeight="1">
      <c r="A287" s="39"/>
      <c r="B287" s="45"/>
      <c r="C287" s="308" t="s">
        <v>19</v>
      </c>
      <c r="D287" s="308" t="s">
        <v>2745</v>
      </c>
      <c r="E287" s="18" t="s">
        <v>19</v>
      </c>
      <c r="F287" s="309">
        <v>1.6000000000000001</v>
      </c>
      <c r="G287" s="39"/>
      <c r="H287" s="45"/>
    </row>
    <row r="288" s="2" customFormat="1" ht="16.8" customHeight="1">
      <c r="A288" s="39"/>
      <c r="B288" s="45"/>
      <c r="C288" s="308" t="s">
        <v>19</v>
      </c>
      <c r="D288" s="308" t="s">
        <v>2746</v>
      </c>
      <c r="E288" s="18" t="s">
        <v>19</v>
      </c>
      <c r="F288" s="309">
        <v>1.6000000000000001</v>
      </c>
      <c r="G288" s="39"/>
      <c r="H288" s="45"/>
    </row>
    <row r="289" s="2" customFormat="1" ht="16.8" customHeight="1">
      <c r="A289" s="39"/>
      <c r="B289" s="45"/>
      <c r="C289" s="308" t="s">
        <v>19</v>
      </c>
      <c r="D289" s="308" t="s">
        <v>2747</v>
      </c>
      <c r="E289" s="18" t="s">
        <v>19</v>
      </c>
      <c r="F289" s="309">
        <v>5.2999999999999998</v>
      </c>
      <c r="G289" s="39"/>
      <c r="H289" s="45"/>
    </row>
    <row r="290" s="2" customFormat="1" ht="16.8" customHeight="1">
      <c r="A290" s="39"/>
      <c r="B290" s="45"/>
      <c r="C290" s="308" t="s">
        <v>19</v>
      </c>
      <c r="D290" s="308" t="s">
        <v>253</v>
      </c>
      <c r="E290" s="18" t="s">
        <v>19</v>
      </c>
      <c r="F290" s="309">
        <v>715.33000000000004</v>
      </c>
      <c r="G290" s="39"/>
      <c r="H290" s="45"/>
    </row>
    <row r="291" s="2" customFormat="1" ht="16.8" customHeight="1">
      <c r="A291" s="39"/>
      <c r="B291" s="45"/>
      <c r="C291" s="310" t="s">
        <v>5224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08" t="s">
        <v>883</v>
      </c>
      <c r="D292" s="308" t="s">
        <v>884</v>
      </c>
      <c r="E292" s="18" t="s">
        <v>112</v>
      </c>
      <c r="F292" s="309">
        <v>715.33000000000004</v>
      </c>
      <c r="G292" s="39"/>
      <c r="H292" s="45"/>
    </row>
    <row r="293" s="2" customFormat="1" ht="16.8" customHeight="1">
      <c r="A293" s="39"/>
      <c r="B293" s="45"/>
      <c r="C293" s="308" t="s">
        <v>3580</v>
      </c>
      <c r="D293" s="308" t="s">
        <v>3581</v>
      </c>
      <c r="E293" s="18" t="s">
        <v>112</v>
      </c>
      <c r="F293" s="309">
        <v>715.33000000000004</v>
      </c>
      <c r="G293" s="39"/>
      <c r="H293" s="45"/>
    </row>
    <row r="294" s="2" customFormat="1">
      <c r="A294" s="39"/>
      <c r="B294" s="45"/>
      <c r="C294" s="308" t="s">
        <v>1195</v>
      </c>
      <c r="D294" s="308" t="s">
        <v>1196</v>
      </c>
      <c r="E294" s="18" t="s">
        <v>112</v>
      </c>
      <c r="F294" s="309">
        <v>753.33000000000004</v>
      </c>
      <c r="G294" s="39"/>
      <c r="H294" s="45"/>
    </row>
    <row r="295" s="2" customFormat="1" ht="16.8" customHeight="1">
      <c r="A295" s="39"/>
      <c r="B295" s="45"/>
      <c r="C295" s="308" t="s">
        <v>3584</v>
      </c>
      <c r="D295" s="308" t="s">
        <v>3585</v>
      </c>
      <c r="E295" s="18" t="s">
        <v>112</v>
      </c>
      <c r="F295" s="309">
        <v>786.86300000000006</v>
      </c>
      <c r="G295" s="39"/>
      <c r="H295" s="45"/>
    </row>
    <row r="296" s="2" customFormat="1">
      <c r="A296" s="39"/>
      <c r="B296" s="45"/>
      <c r="C296" s="304" t="s">
        <v>146</v>
      </c>
      <c r="D296" s="305" t="s">
        <v>147</v>
      </c>
      <c r="E296" s="306" t="s">
        <v>112</v>
      </c>
      <c r="F296" s="307">
        <v>205.88499999999999</v>
      </c>
      <c r="G296" s="39"/>
      <c r="H296" s="45"/>
    </row>
    <row r="297" s="2" customFormat="1" ht="16.8" customHeight="1">
      <c r="A297" s="39"/>
      <c r="B297" s="45"/>
      <c r="C297" s="308" t="s">
        <v>19</v>
      </c>
      <c r="D297" s="308" t="s">
        <v>321</v>
      </c>
      <c r="E297" s="18" t="s">
        <v>19</v>
      </c>
      <c r="F297" s="309">
        <v>0</v>
      </c>
      <c r="G297" s="39"/>
      <c r="H297" s="45"/>
    </row>
    <row r="298" s="2" customFormat="1" ht="16.8" customHeight="1">
      <c r="A298" s="39"/>
      <c r="B298" s="45"/>
      <c r="C298" s="308" t="s">
        <v>19</v>
      </c>
      <c r="D298" s="308" t="s">
        <v>829</v>
      </c>
      <c r="E298" s="18" t="s">
        <v>19</v>
      </c>
      <c r="F298" s="309">
        <v>0</v>
      </c>
      <c r="G298" s="39"/>
      <c r="H298" s="45"/>
    </row>
    <row r="299" s="2" customFormat="1" ht="16.8" customHeight="1">
      <c r="A299" s="39"/>
      <c r="B299" s="45"/>
      <c r="C299" s="308" t="s">
        <v>19</v>
      </c>
      <c r="D299" s="308" t="s">
        <v>830</v>
      </c>
      <c r="E299" s="18" t="s">
        <v>19</v>
      </c>
      <c r="F299" s="309">
        <v>0</v>
      </c>
      <c r="G299" s="39"/>
      <c r="H299" s="45"/>
    </row>
    <row r="300" s="2" customFormat="1" ht="16.8" customHeight="1">
      <c r="A300" s="39"/>
      <c r="B300" s="45"/>
      <c r="C300" s="308" t="s">
        <v>19</v>
      </c>
      <c r="D300" s="308" t="s">
        <v>831</v>
      </c>
      <c r="E300" s="18" t="s">
        <v>19</v>
      </c>
      <c r="F300" s="309">
        <v>3.6749999999999998</v>
      </c>
      <c r="G300" s="39"/>
      <c r="H300" s="45"/>
    </row>
    <row r="301" s="2" customFormat="1" ht="16.8" customHeight="1">
      <c r="A301" s="39"/>
      <c r="B301" s="45"/>
      <c r="C301" s="308" t="s">
        <v>19</v>
      </c>
      <c r="D301" s="308" t="s">
        <v>832</v>
      </c>
      <c r="E301" s="18" t="s">
        <v>19</v>
      </c>
      <c r="F301" s="309">
        <v>8.5899999999999999</v>
      </c>
      <c r="G301" s="39"/>
      <c r="H301" s="45"/>
    </row>
    <row r="302" s="2" customFormat="1" ht="16.8" customHeight="1">
      <c r="A302" s="39"/>
      <c r="B302" s="45"/>
      <c r="C302" s="308" t="s">
        <v>19</v>
      </c>
      <c r="D302" s="308" t="s">
        <v>833</v>
      </c>
      <c r="E302" s="18" t="s">
        <v>19</v>
      </c>
      <c r="F302" s="309">
        <v>10.994999999999999</v>
      </c>
      <c r="G302" s="39"/>
      <c r="H302" s="45"/>
    </row>
    <row r="303" s="2" customFormat="1" ht="16.8" customHeight="1">
      <c r="A303" s="39"/>
      <c r="B303" s="45"/>
      <c r="C303" s="308" t="s">
        <v>19</v>
      </c>
      <c r="D303" s="308" t="s">
        <v>834</v>
      </c>
      <c r="E303" s="18" t="s">
        <v>19</v>
      </c>
      <c r="F303" s="309">
        <v>5.5599999999999996</v>
      </c>
      <c r="G303" s="39"/>
      <c r="H303" s="45"/>
    </row>
    <row r="304" s="2" customFormat="1" ht="16.8" customHeight="1">
      <c r="A304" s="39"/>
      <c r="B304" s="45"/>
      <c r="C304" s="308" t="s">
        <v>19</v>
      </c>
      <c r="D304" s="308" t="s">
        <v>835</v>
      </c>
      <c r="E304" s="18" t="s">
        <v>19</v>
      </c>
      <c r="F304" s="309">
        <v>3.0150000000000001</v>
      </c>
      <c r="G304" s="39"/>
      <c r="H304" s="45"/>
    </row>
    <row r="305" s="2" customFormat="1" ht="16.8" customHeight="1">
      <c r="A305" s="39"/>
      <c r="B305" s="45"/>
      <c r="C305" s="308" t="s">
        <v>19</v>
      </c>
      <c r="D305" s="308" t="s">
        <v>836</v>
      </c>
      <c r="E305" s="18" t="s">
        <v>19</v>
      </c>
      <c r="F305" s="309">
        <v>6.6500000000000004</v>
      </c>
      <c r="G305" s="39"/>
      <c r="H305" s="45"/>
    </row>
    <row r="306" s="2" customFormat="1" ht="16.8" customHeight="1">
      <c r="A306" s="39"/>
      <c r="B306" s="45"/>
      <c r="C306" s="308" t="s">
        <v>19</v>
      </c>
      <c r="D306" s="308" t="s">
        <v>837</v>
      </c>
      <c r="E306" s="18" t="s">
        <v>19</v>
      </c>
      <c r="F306" s="309">
        <v>4.0949999999999998</v>
      </c>
      <c r="G306" s="39"/>
      <c r="H306" s="45"/>
    </row>
    <row r="307" s="2" customFormat="1" ht="16.8" customHeight="1">
      <c r="A307" s="39"/>
      <c r="B307" s="45"/>
      <c r="C307" s="308" t="s">
        <v>19</v>
      </c>
      <c r="D307" s="308" t="s">
        <v>838</v>
      </c>
      <c r="E307" s="18" t="s">
        <v>19</v>
      </c>
      <c r="F307" s="309">
        <v>2.6150000000000002</v>
      </c>
      <c r="G307" s="39"/>
      <c r="H307" s="45"/>
    </row>
    <row r="308" s="2" customFormat="1" ht="16.8" customHeight="1">
      <c r="A308" s="39"/>
      <c r="B308" s="45"/>
      <c r="C308" s="308" t="s">
        <v>19</v>
      </c>
      <c r="D308" s="308" t="s">
        <v>839</v>
      </c>
      <c r="E308" s="18" t="s">
        <v>19</v>
      </c>
      <c r="F308" s="309">
        <v>4.6950000000000003</v>
      </c>
      <c r="G308" s="39"/>
      <c r="H308" s="45"/>
    </row>
    <row r="309" s="2" customFormat="1" ht="16.8" customHeight="1">
      <c r="A309" s="39"/>
      <c r="B309" s="45"/>
      <c r="C309" s="308" t="s">
        <v>19</v>
      </c>
      <c r="D309" s="308" t="s">
        <v>840</v>
      </c>
      <c r="E309" s="18" t="s">
        <v>19</v>
      </c>
      <c r="F309" s="309">
        <v>7.6950000000000003</v>
      </c>
      <c r="G309" s="39"/>
      <c r="H309" s="45"/>
    </row>
    <row r="310" s="2" customFormat="1" ht="16.8" customHeight="1">
      <c r="A310" s="39"/>
      <c r="B310" s="45"/>
      <c r="C310" s="308" t="s">
        <v>19</v>
      </c>
      <c r="D310" s="308" t="s">
        <v>841</v>
      </c>
      <c r="E310" s="18" t="s">
        <v>19</v>
      </c>
      <c r="F310" s="309">
        <v>11.4</v>
      </c>
      <c r="G310" s="39"/>
      <c r="H310" s="45"/>
    </row>
    <row r="311" s="2" customFormat="1" ht="16.8" customHeight="1">
      <c r="A311" s="39"/>
      <c r="B311" s="45"/>
      <c r="C311" s="308" t="s">
        <v>19</v>
      </c>
      <c r="D311" s="308" t="s">
        <v>842</v>
      </c>
      <c r="E311" s="18" t="s">
        <v>19</v>
      </c>
      <c r="F311" s="309">
        <v>10.300000000000001</v>
      </c>
      <c r="G311" s="39"/>
      <c r="H311" s="45"/>
    </row>
    <row r="312" s="2" customFormat="1" ht="16.8" customHeight="1">
      <c r="A312" s="39"/>
      <c r="B312" s="45"/>
      <c r="C312" s="308" t="s">
        <v>19</v>
      </c>
      <c r="D312" s="308" t="s">
        <v>843</v>
      </c>
      <c r="E312" s="18" t="s">
        <v>19</v>
      </c>
      <c r="F312" s="309">
        <v>2.8050000000000002</v>
      </c>
      <c r="G312" s="39"/>
      <c r="H312" s="45"/>
    </row>
    <row r="313" s="2" customFormat="1" ht="16.8" customHeight="1">
      <c r="A313" s="39"/>
      <c r="B313" s="45"/>
      <c r="C313" s="308" t="s">
        <v>19</v>
      </c>
      <c r="D313" s="308" t="s">
        <v>844</v>
      </c>
      <c r="E313" s="18" t="s">
        <v>19</v>
      </c>
      <c r="F313" s="309">
        <v>2.8300000000000001</v>
      </c>
      <c r="G313" s="39"/>
      <c r="H313" s="45"/>
    </row>
    <row r="314" s="2" customFormat="1" ht="16.8" customHeight="1">
      <c r="A314" s="39"/>
      <c r="B314" s="45"/>
      <c r="C314" s="308" t="s">
        <v>19</v>
      </c>
      <c r="D314" s="308" t="s">
        <v>845</v>
      </c>
      <c r="E314" s="18" t="s">
        <v>19</v>
      </c>
      <c r="F314" s="309">
        <v>5.1100000000000003</v>
      </c>
      <c r="G314" s="39"/>
      <c r="H314" s="45"/>
    </row>
    <row r="315" s="2" customFormat="1" ht="16.8" customHeight="1">
      <c r="A315" s="39"/>
      <c r="B315" s="45"/>
      <c r="C315" s="308" t="s">
        <v>19</v>
      </c>
      <c r="D315" s="308" t="s">
        <v>846</v>
      </c>
      <c r="E315" s="18" t="s">
        <v>19</v>
      </c>
      <c r="F315" s="309">
        <v>4.29</v>
      </c>
      <c r="G315" s="39"/>
      <c r="H315" s="45"/>
    </row>
    <row r="316" s="2" customFormat="1" ht="16.8" customHeight="1">
      <c r="A316" s="39"/>
      <c r="B316" s="45"/>
      <c r="C316" s="308" t="s">
        <v>19</v>
      </c>
      <c r="D316" s="308" t="s">
        <v>847</v>
      </c>
      <c r="E316" s="18" t="s">
        <v>19</v>
      </c>
      <c r="F316" s="309">
        <v>4.29</v>
      </c>
      <c r="G316" s="39"/>
      <c r="H316" s="45"/>
    </row>
    <row r="317" s="2" customFormat="1" ht="16.8" customHeight="1">
      <c r="A317" s="39"/>
      <c r="B317" s="45"/>
      <c r="C317" s="308" t="s">
        <v>19</v>
      </c>
      <c r="D317" s="308" t="s">
        <v>848</v>
      </c>
      <c r="E317" s="18" t="s">
        <v>19</v>
      </c>
      <c r="F317" s="309">
        <v>6.2400000000000002</v>
      </c>
      <c r="G317" s="39"/>
      <c r="H317" s="45"/>
    </row>
    <row r="318" s="2" customFormat="1" ht="16.8" customHeight="1">
      <c r="A318" s="39"/>
      <c r="B318" s="45"/>
      <c r="C318" s="308" t="s">
        <v>19</v>
      </c>
      <c r="D318" s="308" t="s">
        <v>849</v>
      </c>
      <c r="E318" s="18" t="s">
        <v>19</v>
      </c>
      <c r="F318" s="309">
        <v>5.8150000000000004</v>
      </c>
      <c r="G318" s="39"/>
      <c r="H318" s="45"/>
    </row>
    <row r="319" s="2" customFormat="1" ht="16.8" customHeight="1">
      <c r="A319" s="39"/>
      <c r="B319" s="45"/>
      <c r="C319" s="308" t="s">
        <v>19</v>
      </c>
      <c r="D319" s="308" t="s">
        <v>850</v>
      </c>
      <c r="E319" s="18" t="s">
        <v>19</v>
      </c>
      <c r="F319" s="309">
        <v>2.3900000000000001</v>
      </c>
      <c r="G319" s="39"/>
      <c r="H319" s="45"/>
    </row>
    <row r="320" s="2" customFormat="1" ht="16.8" customHeight="1">
      <c r="A320" s="39"/>
      <c r="B320" s="45"/>
      <c r="C320" s="308" t="s">
        <v>19</v>
      </c>
      <c r="D320" s="308" t="s">
        <v>851</v>
      </c>
      <c r="E320" s="18" t="s">
        <v>19</v>
      </c>
      <c r="F320" s="309">
        <v>11.345000000000001</v>
      </c>
      <c r="G320" s="39"/>
      <c r="H320" s="45"/>
    </row>
    <row r="321" s="2" customFormat="1" ht="16.8" customHeight="1">
      <c r="A321" s="39"/>
      <c r="B321" s="45"/>
      <c r="C321" s="308" t="s">
        <v>19</v>
      </c>
      <c r="D321" s="308" t="s">
        <v>852</v>
      </c>
      <c r="E321" s="18" t="s">
        <v>19</v>
      </c>
      <c r="F321" s="309">
        <v>6.9900000000000002</v>
      </c>
      <c r="G321" s="39"/>
      <c r="H321" s="45"/>
    </row>
    <row r="322" s="2" customFormat="1" ht="16.8" customHeight="1">
      <c r="A322" s="39"/>
      <c r="B322" s="45"/>
      <c r="C322" s="308" t="s">
        <v>19</v>
      </c>
      <c r="D322" s="308" t="s">
        <v>853</v>
      </c>
      <c r="E322" s="18" t="s">
        <v>19</v>
      </c>
      <c r="F322" s="309">
        <v>5.8499999999999996</v>
      </c>
      <c r="G322" s="39"/>
      <c r="H322" s="45"/>
    </row>
    <row r="323" s="2" customFormat="1" ht="16.8" customHeight="1">
      <c r="A323" s="39"/>
      <c r="B323" s="45"/>
      <c r="C323" s="308" t="s">
        <v>19</v>
      </c>
      <c r="D323" s="308" t="s">
        <v>854</v>
      </c>
      <c r="E323" s="18" t="s">
        <v>19</v>
      </c>
      <c r="F323" s="309">
        <v>8.4450000000000003</v>
      </c>
      <c r="G323" s="39"/>
      <c r="H323" s="45"/>
    </row>
    <row r="324" s="2" customFormat="1" ht="16.8" customHeight="1">
      <c r="A324" s="39"/>
      <c r="B324" s="45"/>
      <c r="C324" s="308" t="s">
        <v>19</v>
      </c>
      <c r="D324" s="308" t="s">
        <v>855</v>
      </c>
      <c r="E324" s="18" t="s">
        <v>19</v>
      </c>
      <c r="F324" s="309">
        <v>2.3999999999999999</v>
      </c>
      <c r="G324" s="39"/>
      <c r="H324" s="45"/>
    </row>
    <row r="325" s="2" customFormat="1" ht="16.8" customHeight="1">
      <c r="A325" s="39"/>
      <c r="B325" s="45"/>
      <c r="C325" s="308" t="s">
        <v>19</v>
      </c>
      <c r="D325" s="308" t="s">
        <v>856</v>
      </c>
      <c r="E325" s="18" t="s">
        <v>19</v>
      </c>
      <c r="F325" s="309">
        <v>5.0300000000000002</v>
      </c>
      <c r="G325" s="39"/>
      <c r="H325" s="45"/>
    </row>
    <row r="326" s="2" customFormat="1" ht="16.8" customHeight="1">
      <c r="A326" s="39"/>
      <c r="B326" s="45"/>
      <c r="C326" s="308" t="s">
        <v>19</v>
      </c>
      <c r="D326" s="308" t="s">
        <v>857</v>
      </c>
      <c r="E326" s="18" t="s">
        <v>19</v>
      </c>
      <c r="F326" s="309">
        <v>12.065</v>
      </c>
      <c r="G326" s="39"/>
      <c r="H326" s="45"/>
    </row>
    <row r="327" s="2" customFormat="1" ht="16.8" customHeight="1">
      <c r="A327" s="39"/>
      <c r="B327" s="45"/>
      <c r="C327" s="308" t="s">
        <v>19</v>
      </c>
      <c r="D327" s="308" t="s">
        <v>858</v>
      </c>
      <c r="E327" s="18" t="s">
        <v>19</v>
      </c>
      <c r="F327" s="309">
        <v>8</v>
      </c>
      <c r="G327" s="39"/>
      <c r="H327" s="45"/>
    </row>
    <row r="328" s="2" customFormat="1" ht="16.8" customHeight="1">
      <c r="A328" s="39"/>
      <c r="B328" s="45"/>
      <c r="C328" s="308" t="s">
        <v>19</v>
      </c>
      <c r="D328" s="308" t="s">
        <v>859</v>
      </c>
      <c r="E328" s="18" t="s">
        <v>19</v>
      </c>
      <c r="F328" s="309">
        <v>8.3100000000000005</v>
      </c>
      <c r="G328" s="39"/>
      <c r="H328" s="45"/>
    </row>
    <row r="329" s="2" customFormat="1" ht="16.8" customHeight="1">
      <c r="A329" s="39"/>
      <c r="B329" s="45"/>
      <c r="C329" s="308" t="s">
        <v>19</v>
      </c>
      <c r="D329" s="308" t="s">
        <v>860</v>
      </c>
      <c r="E329" s="18" t="s">
        <v>19</v>
      </c>
      <c r="F329" s="309">
        <v>12.065</v>
      </c>
      <c r="G329" s="39"/>
      <c r="H329" s="45"/>
    </row>
    <row r="330" s="2" customFormat="1" ht="16.8" customHeight="1">
      <c r="A330" s="39"/>
      <c r="B330" s="45"/>
      <c r="C330" s="308" t="s">
        <v>19</v>
      </c>
      <c r="D330" s="308" t="s">
        <v>861</v>
      </c>
      <c r="E330" s="18" t="s">
        <v>19</v>
      </c>
      <c r="F330" s="309">
        <v>4.1550000000000002</v>
      </c>
      <c r="G330" s="39"/>
      <c r="H330" s="45"/>
    </row>
    <row r="331" s="2" customFormat="1" ht="16.8" customHeight="1">
      <c r="A331" s="39"/>
      <c r="B331" s="45"/>
      <c r="C331" s="308" t="s">
        <v>19</v>
      </c>
      <c r="D331" s="308" t="s">
        <v>862</v>
      </c>
      <c r="E331" s="18" t="s">
        <v>19</v>
      </c>
      <c r="F331" s="309">
        <v>2.77</v>
      </c>
      <c r="G331" s="39"/>
      <c r="H331" s="45"/>
    </row>
    <row r="332" s="2" customFormat="1" ht="16.8" customHeight="1">
      <c r="A332" s="39"/>
      <c r="B332" s="45"/>
      <c r="C332" s="308" t="s">
        <v>19</v>
      </c>
      <c r="D332" s="308" t="s">
        <v>863</v>
      </c>
      <c r="E332" s="18" t="s">
        <v>19</v>
      </c>
      <c r="F332" s="309">
        <v>2.5750000000000002</v>
      </c>
      <c r="G332" s="39"/>
      <c r="H332" s="45"/>
    </row>
    <row r="333" s="2" customFormat="1" ht="16.8" customHeight="1">
      <c r="A333" s="39"/>
      <c r="B333" s="45"/>
      <c r="C333" s="308" t="s">
        <v>19</v>
      </c>
      <c r="D333" s="308" t="s">
        <v>864</v>
      </c>
      <c r="E333" s="18" t="s">
        <v>19</v>
      </c>
      <c r="F333" s="309">
        <v>2.8300000000000001</v>
      </c>
      <c r="G333" s="39"/>
      <c r="H333" s="45"/>
    </row>
    <row r="334" s="2" customFormat="1" ht="16.8" customHeight="1">
      <c r="A334" s="39"/>
      <c r="B334" s="45"/>
      <c r="C334" s="308" t="s">
        <v>146</v>
      </c>
      <c r="D334" s="308" t="s">
        <v>253</v>
      </c>
      <c r="E334" s="18" t="s">
        <v>19</v>
      </c>
      <c r="F334" s="309">
        <v>205.88499999999999</v>
      </c>
      <c r="G334" s="39"/>
      <c r="H334" s="45"/>
    </row>
    <row r="335" s="2" customFormat="1" ht="16.8" customHeight="1">
      <c r="A335" s="39"/>
      <c r="B335" s="45"/>
      <c r="C335" s="310" t="s">
        <v>5224</v>
      </c>
      <c r="D335" s="39"/>
      <c r="E335" s="39"/>
      <c r="F335" s="39"/>
      <c r="G335" s="39"/>
      <c r="H335" s="45"/>
    </row>
    <row r="336" s="2" customFormat="1" ht="16.8" customHeight="1">
      <c r="A336" s="39"/>
      <c r="B336" s="45"/>
      <c r="C336" s="308" t="s">
        <v>825</v>
      </c>
      <c r="D336" s="308" t="s">
        <v>826</v>
      </c>
      <c r="E336" s="18" t="s">
        <v>112</v>
      </c>
      <c r="F336" s="309">
        <v>205.88499999999999</v>
      </c>
      <c r="G336" s="39"/>
      <c r="H336" s="45"/>
    </row>
    <row r="337" s="2" customFormat="1" ht="16.8" customHeight="1">
      <c r="A337" s="39"/>
      <c r="B337" s="45"/>
      <c r="C337" s="308" t="s">
        <v>865</v>
      </c>
      <c r="D337" s="308" t="s">
        <v>866</v>
      </c>
      <c r="E337" s="18" t="s">
        <v>112</v>
      </c>
      <c r="F337" s="309">
        <v>823.53999999999996</v>
      </c>
      <c r="G337" s="39"/>
      <c r="H337" s="45"/>
    </row>
    <row r="338" s="2" customFormat="1">
      <c r="A338" s="39"/>
      <c r="B338" s="45"/>
      <c r="C338" s="308" t="s">
        <v>1551</v>
      </c>
      <c r="D338" s="308" t="s">
        <v>1552</v>
      </c>
      <c r="E338" s="18" t="s">
        <v>112</v>
      </c>
      <c r="F338" s="309">
        <v>205.88499999999999</v>
      </c>
      <c r="G338" s="39"/>
      <c r="H338" s="45"/>
    </row>
    <row r="339" s="2" customFormat="1" ht="16.8" customHeight="1">
      <c r="A339" s="39"/>
      <c r="B339" s="45"/>
      <c r="C339" s="304" t="s">
        <v>149</v>
      </c>
      <c r="D339" s="305" t="s">
        <v>150</v>
      </c>
      <c r="E339" s="306" t="s">
        <v>112</v>
      </c>
      <c r="F339" s="307">
        <v>131.08000000000001</v>
      </c>
      <c r="G339" s="39"/>
      <c r="H339" s="45"/>
    </row>
    <row r="340" s="2" customFormat="1" ht="16.8" customHeight="1">
      <c r="A340" s="39"/>
      <c r="B340" s="45"/>
      <c r="C340" s="308" t="s">
        <v>19</v>
      </c>
      <c r="D340" s="308" t="s">
        <v>3068</v>
      </c>
      <c r="E340" s="18" t="s">
        <v>19</v>
      </c>
      <c r="F340" s="309">
        <v>0</v>
      </c>
      <c r="G340" s="39"/>
      <c r="H340" s="45"/>
    </row>
    <row r="341" s="2" customFormat="1" ht="16.8" customHeight="1">
      <c r="A341" s="39"/>
      <c r="B341" s="45"/>
      <c r="C341" s="308" t="s">
        <v>19</v>
      </c>
      <c r="D341" s="308" t="s">
        <v>830</v>
      </c>
      <c r="E341" s="18" t="s">
        <v>19</v>
      </c>
      <c r="F341" s="309">
        <v>0</v>
      </c>
      <c r="G341" s="39"/>
      <c r="H341" s="45"/>
    </row>
    <row r="342" s="2" customFormat="1" ht="16.8" customHeight="1">
      <c r="A342" s="39"/>
      <c r="B342" s="45"/>
      <c r="C342" s="308" t="s">
        <v>19</v>
      </c>
      <c r="D342" s="308" t="s">
        <v>3069</v>
      </c>
      <c r="E342" s="18" t="s">
        <v>19</v>
      </c>
      <c r="F342" s="309">
        <v>16.010000000000002</v>
      </c>
      <c r="G342" s="39"/>
      <c r="H342" s="45"/>
    </row>
    <row r="343" s="2" customFormat="1" ht="16.8" customHeight="1">
      <c r="A343" s="39"/>
      <c r="B343" s="45"/>
      <c r="C343" s="308" t="s">
        <v>19</v>
      </c>
      <c r="D343" s="308" t="s">
        <v>2742</v>
      </c>
      <c r="E343" s="18" t="s">
        <v>19</v>
      </c>
      <c r="F343" s="309">
        <v>0</v>
      </c>
      <c r="G343" s="39"/>
      <c r="H343" s="45"/>
    </row>
    <row r="344" s="2" customFormat="1" ht="16.8" customHeight="1">
      <c r="A344" s="39"/>
      <c r="B344" s="45"/>
      <c r="C344" s="308" t="s">
        <v>19</v>
      </c>
      <c r="D344" s="308" t="s">
        <v>3070</v>
      </c>
      <c r="E344" s="18" t="s">
        <v>19</v>
      </c>
      <c r="F344" s="309">
        <v>95.569999999999993</v>
      </c>
      <c r="G344" s="39"/>
      <c r="H344" s="45"/>
    </row>
    <row r="345" s="2" customFormat="1" ht="16.8" customHeight="1">
      <c r="A345" s="39"/>
      <c r="B345" s="45"/>
      <c r="C345" s="308" t="s">
        <v>19</v>
      </c>
      <c r="D345" s="308" t="s">
        <v>3071</v>
      </c>
      <c r="E345" s="18" t="s">
        <v>19</v>
      </c>
      <c r="F345" s="309">
        <v>19.5</v>
      </c>
      <c r="G345" s="39"/>
      <c r="H345" s="45"/>
    </row>
    <row r="346" s="2" customFormat="1" ht="16.8" customHeight="1">
      <c r="A346" s="39"/>
      <c r="B346" s="45"/>
      <c r="C346" s="308" t="s">
        <v>149</v>
      </c>
      <c r="D346" s="308" t="s">
        <v>561</v>
      </c>
      <c r="E346" s="18" t="s">
        <v>19</v>
      </c>
      <c r="F346" s="309">
        <v>131.08000000000001</v>
      </c>
      <c r="G346" s="39"/>
      <c r="H346" s="45"/>
    </row>
    <row r="347" s="2" customFormat="1" ht="16.8" customHeight="1">
      <c r="A347" s="39"/>
      <c r="B347" s="45"/>
      <c r="C347" s="310" t="s">
        <v>5224</v>
      </c>
      <c r="D347" s="39"/>
      <c r="E347" s="39"/>
      <c r="F347" s="39"/>
      <c r="G347" s="39"/>
      <c r="H347" s="45"/>
    </row>
    <row r="348" s="2" customFormat="1" ht="16.8" customHeight="1">
      <c r="A348" s="39"/>
      <c r="B348" s="45"/>
      <c r="C348" s="308" t="s">
        <v>3057</v>
      </c>
      <c r="D348" s="308" t="s">
        <v>3058</v>
      </c>
      <c r="E348" s="18" t="s">
        <v>112</v>
      </c>
      <c r="F348" s="309">
        <v>227.47</v>
      </c>
      <c r="G348" s="39"/>
      <c r="H348" s="45"/>
    </row>
    <row r="349" s="2" customFormat="1">
      <c r="A349" s="39"/>
      <c r="B349" s="45"/>
      <c r="C349" s="308" t="s">
        <v>3078</v>
      </c>
      <c r="D349" s="308" t="s">
        <v>3079</v>
      </c>
      <c r="E349" s="18" t="s">
        <v>112</v>
      </c>
      <c r="F349" s="309">
        <v>144.18799999999999</v>
      </c>
      <c r="G349" s="39"/>
      <c r="H349" s="45"/>
    </row>
    <row r="350" s="2" customFormat="1" ht="16.8" customHeight="1">
      <c r="A350" s="39"/>
      <c r="B350" s="45"/>
      <c r="C350" s="304" t="s">
        <v>152</v>
      </c>
      <c r="D350" s="305" t="s">
        <v>153</v>
      </c>
      <c r="E350" s="306" t="s">
        <v>107</v>
      </c>
      <c r="F350" s="307">
        <v>72.760000000000005</v>
      </c>
      <c r="G350" s="39"/>
      <c r="H350" s="45"/>
    </row>
    <row r="351" s="2" customFormat="1" ht="16.8" customHeight="1">
      <c r="A351" s="39"/>
      <c r="B351" s="45"/>
      <c r="C351" s="308" t="s">
        <v>19</v>
      </c>
      <c r="D351" s="308" t="s">
        <v>3068</v>
      </c>
      <c r="E351" s="18" t="s">
        <v>19</v>
      </c>
      <c r="F351" s="309">
        <v>0</v>
      </c>
      <c r="G351" s="39"/>
      <c r="H351" s="45"/>
    </row>
    <row r="352" s="2" customFormat="1" ht="16.8" customHeight="1">
      <c r="A352" s="39"/>
      <c r="B352" s="45"/>
      <c r="C352" s="308" t="s">
        <v>19</v>
      </c>
      <c r="D352" s="308" t="s">
        <v>830</v>
      </c>
      <c r="E352" s="18" t="s">
        <v>19</v>
      </c>
      <c r="F352" s="309">
        <v>0</v>
      </c>
      <c r="G352" s="39"/>
      <c r="H352" s="45"/>
    </row>
    <row r="353" s="2" customFormat="1" ht="16.8" customHeight="1">
      <c r="A353" s="39"/>
      <c r="B353" s="45"/>
      <c r="C353" s="308" t="s">
        <v>19</v>
      </c>
      <c r="D353" s="308" t="s">
        <v>3141</v>
      </c>
      <c r="E353" s="18" t="s">
        <v>19</v>
      </c>
      <c r="F353" s="309">
        <v>16</v>
      </c>
      <c r="G353" s="39"/>
      <c r="H353" s="45"/>
    </row>
    <row r="354" s="2" customFormat="1" ht="16.8" customHeight="1">
      <c r="A354" s="39"/>
      <c r="B354" s="45"/>
      <c r="C354" s="308" t="s">
        <v>19</v>
      </c>
      <c r="D354" s="308" t="s">
        <v>2742</v>
      </c>
      <c r="E354" s="18" t="s">
        <v>19</v>
      </c>
      <c r="F354" s="309">
        <v>0</v>
      </c>
      <c r="G354" s="39"/>
      <c r="H354" s="45"/>
    </row>
    <row r="355" s="2" customFormat="1" ht="16.8" customHeight="1">
      <c r="A355" s="39"/>
      <c r="B355" s="45"/>
      <c r="C355" s="308" t="s">
        <v>19</v>
      </c>
      <c r="D355" s="308" t="s">
        <v>3142</v>
      </c>
      <c r="E355" s="18" t="s">
        <v>19</v>
      </c>
      <c r="F355" s="309">
        <v>39.100000000000001</v>
      </c>
      <c r="G355" s="39"/>
      <c r="H355" s="45"/>
    </row>
    <row r="356" s="2" customFormat="1" ht="16.8" customHeight="1">
      <c r="A356" s="39"/>
      <c r="B356" s="45"/>
      <c r="C356" s="308" t="s">
        <v>19</v>
      </c>
      <c r="D356" s="308" t="s">
        <v>3143</v>
      </c>
      <c r="E356" s="18" t="s">
        <v>19</v>
      </c>
      <c r="F356" s="309">
        <v>17.66</v>
      </c>
      <c r="G356" s="39"/>
      <c r="H356" s="45"/>
    </row>
    <row r="357" s="2" customFormat="1" ht="16.8" customHeight="1">
      <c r="A357" s="39"/>
      <c r="B357" s="45"/>
      <c r="C357" s="308" t="s">
        <v>152</v>
      </c>
      <c r="D357" s="308" t="s">
        <v>561</v>
      </c>
      <c r="E357" s="18" t="s">
        <v>19</v>
      </c>
      <c r="F357" s="309">
        <v>72.760000000000005</v>
      </c>
      <c r="G357" s="39"/>
      <c r="H357" s="45"/>
    </row>
    <row r="358" s="2" customFormat="1" ht="16.8" customHeight="1">
      <c r="A358" s="39"/>
      <c r="B358" s="45"/>
      <c r="C358" s="310" t="s">
        <v>5224</v>
      </c>
      <c r="D358" s="39"/>
      <c r="E358" s="39"/>
      <c r="F358" s="39"/>
      <c r="G358" s="39"/>
      <c r="H358" s="45"/>
    </row>
    <row r="359" s="2" customFormat="1" ht="16.8" customHeight="1">
      <c r="A359" s="39"/>
      <c r="B359" s="45"/>
      <c r="C359" s="308" t="s">
        <v>3131</v>
      </c>
      <c r="D359" s="308" t="s">
        <v>3132</v>
      </c>
      <c r="E359" s="18" t="s">
        <v>107</v>
      </c>
      <c r="F359" s="309">
        <v>166.19</v>
      </c>
      <c r="G359" s="39"/>
      <c r="H359" s="45"/>
    </row>
    <row r="360" s="2" customFormat="1">
      <c r="A360" s="39"/>
      <c r="B360" s="45"/>
      <c r="C360" s="308" t="s">
        <v>3078</v>
      </c>
      <c r="D360" s="308" t="s">
        <v>3079</v>
      </c>
      <c r="E360" s="18" t="s">
        <v>112</v>
      </c>
      <c r="F360" s="309">
        <v>6.9850000000000003</v>
      </c>
      <c r="G360" s="39"/>
      <c r="H360" s="45"/>
    </row>
    <row r="361" s="2" customFormat="1" ht="16.8" customHeight="1">
      <c r="A361" s="39"/>
      <c r="B361" s="45"/>
      <c r="C361" s="304" t="s">
        <v>155</v>
      </c>
      <c r="D361" s="305" t="s">
        <v>156</v>
      </c>
      <c r="E361" s="306" t="s">
        <v>112</v>
      </c>
      <c r="F361" s="307">
        <v>411.12</v>
      </c>
      <c r="G361" s="39"/>
      <c r="H361" s="45"/>
    </row>
    <row r="362" s="2" customFormat="1" ht="16.8" customHeight="1">
      <c r="A362" s="39"/>
      <c r="B362" s="45"/>
      <c r="C362" s="308" t="s">
        <v>19</v>
      </c>
      <c r="D362" s="308" t="s">
        <v>533</v>
      </c>
      <c r="E362" s="18" t="s">
        <v>19</v>
      </c>
      <c r="F362" s="309">
        <v>0</v>
      </c>
      <c r="G362" s="39"/>
      <c r="H362" s="45"/>
    </row>
    <row r="363" s="2" customFormat="1" ht="16.8" customHeight="1">
      <c r="A363" s="39"/>
      <c r="B363" s="45"/>
      <c r="C363" s="308" t="s">
        <v>19</v>
      </c>
      <c r="D363" s="308" t="s">
        <v>830</v>
      </c>
      <c r="E363" s="18" t="s">
        <v>19</v>
      </c>
      <c r="F363" s="309">
        <v>0</v>
      </c>
      <c r="G363" s="39"/>
      <c r="H363" s="45"/>
    </row>
    <row r="364" s="2" customFormat="1" ht="16.8" customHeight="1">
      <c r="A364" s="39"/>
      <c r="B364" s="45"/>
      <c r="C364" s="308" t="s">
        <v>19</v>
      </c>
      <c r="D364" s="308" t="s">
        <v>2706</v>
      </c>
      <c r="E364" s="18" t="s">
        <v>19</v>
      </c>
      <c r="F364" s="309">
        <v>3.3799999999999999</v>
      </c>
      <c r="G364" s="39"/>
      <c r="H364" s="45"/>
    </row>
    <row r="365" s="2" customFormat="1" ht="16.8" customHeight="1">
      <c r="A365" s="39"/>
      <c r="B365" s="45"/>
      <c r="C365" s="308" t="s">
        <v>19</v>
      </c>
      <c r="D365" s="308" t="s">
        <v>2707</v>
      </c>
      <c r="E365" s="18" t="s">
        <v>19</v>
      </c>
      <c r="F365" s="309">
        <v>18.440000000000001</v>
      </c>
      <c r="G365" s="39"/>
      <c r="H365" s="45"/>
    </row>
    <row r="366" s="2" customFormat="1" ht="16.8" customHeight="1">
      <c r="A366" s="39"/>
      <c r="B366" s="45"/>
      <c r="C366" s="308" t="s">
        <v>19</v>
      </c>
      <c r="D366" s="308" t="s">
        <v>2708</v>
      </c>
      <c r="E366" s="18" t="s">
        <v>19</v>
      </c>
      <c r="F366" s="309">
        <v>30.219999999999999</v>
      </c>
      <c r="G366" s="39"/>
      <c r="H366" s="45"/>
    </row>
    <row r="367" s="2" customFormat="1" ht="16.8" customHeight="1">
      <c r="A367" s="39"/>
      <c r="B367" s="45"/>
      <c r="C367" s="308" t="s">
        <v>19</v>
      </c>
      <c r="D367" s="308" t="s">
        <v>2709</v>
      </c>
      <c r="E367" s="18" t="s">
        <v>19</v>
      </c>
      <c r="F367" s="309">
        <v>7.7300000000000004</v>
      </c>
      <c r="G367" s="39"/>
      <c r="H367" s="45"/>
    </row>
    <row r="368" s="2" customFormat="1" ht="16.8" customHeight="1">
      <c r="A368" s="39"/>
      <c r="B368" s="45"/>
      <c r="C368" s="308" t="s">
        <v>19</v>
      </c>
      <c r="D368" s="308" t="s">
        <v>2710</v>
      </c>
      <c r="E368" s="18" t="s">
        <v>19</v>
      </c>
      <c r="F368" s="309">
        <v>2.27</v>
      </c>
      <c r="G368" s="39"/>
      <c r="H368" s="45"/>
    </row>
    <row r="369" s="2" customFormat="1" ht="16.8" customHeight="1">
      <c r="A369" s="39"/>
      <c r="B369" s="45"/>
      <c r="C369" s="308" t="s">
        <v>19</v>
      </c>
      <c r="D369" s="308" t="s">
        <v>2711</v>
      </c>
      <c r="E369" s="18" t="s">
        <v>19</v>
      </c>
      <c r="F369" s="309">
        <v>4.1900000000000004</v>
      </c>
      <c r="G369" s="39"/>
      <c r="H369" s="45"/>
    </row>
    <row r="370" s="2" customFormat="1" ht="16.8" customHeight="1">
      <c r="A370" s="39"/>
      <c r="B370" s="45"/>
      <c r="C370" s="308" t="s">
        <v>19</v>
      </c>
      <c r="D370" s="308" t="s">
        <v>2712</v>
      </c>
      <c r="E370" s="18" t="s">
        <v>19</v>
      </c>
      <c r="F370" s="309">
        <v>1.71</v>
      </c>
      <c r="G370" s="39"/>
      <c r="H370" s="45"/>
    </row>
    <row r="371" s="2" customFormat="1" ht="16.8" customHeight="1">
      <c r="A371" s="39"/>
      <c r="B371" s="45"/>
      <c r="C371" s="308" t="s">
        <v>19</v>
      </c>
      <c r="D371" s="308" t="s">
        <v>2713</v>
      </c>
      <c r="E371" s="18" t="s">
        <v>19</v>
      </c>
      <c r="F371" s="309">
        <v>5.5099999999999998</v>
      </c>
      <c r="G371" s="39"/>
      <c r="H371" s="45"/>
    </row>
    <row r="372" s="2" customFormat="1" ht="16.8" customHeight="1">
      <c r="A372" s="39"/>
      <c r="B372" s="45"/>
      <c r="C372" s="308" t="s">
        <v>19</v>
      </c>
      <c r="D372" s="308" t="s">
        <v>2714</v>
      </c>
      <c r="E372" s="18" t="s">
        <v>19</v>
      </c>
      <c r="F372" s="309">
        <v>26.510000000000002</v>
      </c>
      <c r="G372" s="39"/>
      <c r="H372" s="45"/>
    </row>
    <row r="373" s="2" customFormat="1" ht="16.8" customHeight="1">
      <c r="A373" s="39"/>
      <c r="B373" s="45"/>
      <c r="C373" s="308" t="s">
        <v>19</v>
      </c>
      <c r="D373" s="308" t="s">
        <v>2715</v>
      </c>
      <c r="E373" s="18" t="s">
        <v>19</v>
      </c>
      <c r="F373" s="309">
        <v>1.97</v>
      </c>
      <c r="G373" s="39"/>
      <c r="H373" s="45"/>
    </row>
    <row r="374" s="2" customFormat="1" ht="16.8" customHeight="1">
      <c r="A374" s="39"/>
      <c r="B374" s="45"/>
      <c r="C374" s="308" t="s">
        <v>19</v>
      </c>
      <c r="D374" s="308" t="s">
        <v>2716</v>
      </c>
      <c r="E374" s="18" t="s">
        <v>19</v>
      </c>
      <c r="F374" s="309">
        <v>2</v>
      </c>
      <c r="G374" s="39"/>
      <c r="H374" s="45"/>
    </row>
    <row r="375" s="2" customFormat="1" ht="16.8" customHeight="1">
      <c r="A375" s="39"/>
      <c r="B375" s="45"/>
      <c r="C375" s="308" t="s">
        <v>19</v>
      </c>
      <c r="D375" s="308" t="s">
        <v>2717</v>
      </c>
      <c r="E375" s="18" t="s">
        <v>19</v>
      </c>
      <c r="F375" s="309">
        <v>6.5300000000000002</v>
      </c>
      <c r="G375" s="39"/>
      <c r="H375" s="45"/>
    </row>
    <row r="376" s="2" customFormat="1" ht="16.8" customHeight="1">
      <c r="A376" s="39"/>
      <c r="B376" s="45"/>
      <c r="C376" s="308" t="s">
        <v>19</v>
      </c>
      <c r="D376" s="308" t="s">
        <v>2718</v>
      </c>
      <c r="E376" s="18" t="s">
        <v>19</v>
      </c>
      <c r="F376" s="309">
        <v>4.5999999999999996</v>
      </c>
      <c r="G376" s="39"/>
      <c r="H376" s="45"/>
    </row>
    <row r="377" s="2" customFormat="1" ht="16.8" customHeight="1">
      <c r="A377" s="39"/>
      <c r="B377" s="45"/>
      <c r="C377" s="308" t="s">
        <v>19</v>
      </c>
      <c r="D377" s="308" t="s">
        <v>2719</v>
      </c>
      <c r="E377" s="18" t="s">
        <v>19</v>
      </c>
      <c r="F377" s="309">
        <v>4.5999999999999996</v>
      </c>
      <c r="G377" s="39"/>
      <c r="H377" s="45"/>
    </row>
    <row r="378" s="2" customFormat="1" ht="16.8" customHeight="1">
      <c r="A378" s="39"/>
      <c r="B378" s="45"/>
      <c r="C378" s="308" t="s">
        <v>19</v>
      </c>
      <c r="D378" s="308" t="s">
        <v>2720</v>
      </c>
      <c r="E378" s="18" t="s">
        <v>19</v>
      </c>
      <c r="F378" s="309">
        <v>1.4299999999999999</v>
      </c>
      <c r="G378" s="39"/>
      <c r="H378" s="45"/>
    </row>
    <row r="379" s="2" customFormat="1" ht="16.8" customHeight="1">
      <c r="A379" s="39"/>
      <c r="B379" s="45"/>
      <c r="C379" s="308" t="s">
        <v>19</v>
      </c>
      <c r="D379" s="308" t="s">
        <v>2721</v>
      </c>
      <c r="E379" s="18" t="s">
        <v>19</v>
      </c>
      <c r="F379" s="309">
        <v>32.189999999999998</v>
      </c>
      <c r="G379" s="39"/>
      <c r="H379" s="45"/>
    </row>
    <row r="380" s="2" customFormat="1" ht="16.8" customHeight="1">
      <c r="A380" s="39"/>
      <c r="B380" s="45"/>
      <c r="C380" s="308" t="s">
        <v>19</v>
      </c>
      <c r="D380" s="308" t="s">
        <v>2722</v>
      </c>
      <c r="E380" s="18" t="s">
        <v>19</v>
      </c>
      <c r="F380" s="309">
        <v>12.210000000000001</v>
      </c>
      <c r="G380" s="39"/>
      <c r="H380" s="45"/>
    </row>
    <row r="381" s="2" customFormat="1" ht="16.8" customHeight="1">
      <c r="A381" s="39"/>
      <c r="B381" s="45"/>
      <c r="C381" s="308" t="s">
        <v>19</v>
      </c>
      <c r="D381" s="308" t="s">
        <v>2723</v>
      </c>
      <c r="E381" s="18" t="s">
        <v>19</v>
      </c>
      <c r="F381" s="309">
        <v>17.84</v>
      </c>
      <c r="G381" s="39"/>
      <c r="H381" s="45"/>
    </row>
    <row r="382" s="2" customFormat="1" ht="16.8" customHeight="1">
      <c r="A382" s="39"/>
      <c r="B382" s="45"/>
      <c r="C382" s="308" t="s">
        <v>19</v>
      </c>
      <c r="D382" s="308" t="s">
        <v>2724</v>
      </c>
      <c r="E382" s="18" t="s">
        <v>19</v>
      </c>
      <c r="F382" s="309">
        <v>1.44</v>
      </c>
      <c r="G382" s="39"/>
      <c r="H382" s="45"/>
    </row>
    <row r="383" s="2" customFormat="1" ht="16.8" customHeight="1">
      <c r="A383" s="39"/>
      <c r="B383" s="45"/>
      <c r="C383" s="308" t="s">
        <v>19</v>
      </c>
      <c r="D383" s="308" t="s">
        <v>2725</v>
      </c>
      <c r="E383" s="18" t="s">
        <v>19</v>
      </c>
      <c r="F383" s="309">
        <v>6.3200000000000003</v>
      </c>
      <c r="G383" s="39"/>
      <c r="H383" s="45"/>
    </row>
    <row r="384" s="2" customFormat="1" ht="16.8" customHeight="1">
      <c r="A384" s="39"/>
      <c r="B384" s="45"/>
      <c r="C384" s="308" t="s">
        <v>19</v>
      </c>
      <c r="D384" s="308" t="s">
        <v>2726</v>
      </c>
      <c r="E384" s="18" t="s">
        <v>19</v>
      </c>
      <c r="F384" s="309">
        <v>17.260000000000002</v>
      </c>
      <c r="G384" s="39"/>
      <c r="H384" s="45"/>
    </row>
    <row r="385" s="2" customFormat="1" ht="16.8" customHeight="1">
      <c r="A385" s="39"/>
      <c r="B385" s="45"/>
      <c r="C385" s="308" t="s">
        <v>19</v>
      </c>
      <c r="D385" s="308" t="s">
        <v>2727</v>
      </c>
      <c r="E385" s="18" t="s">
        <v>19</v>
      </c>
      <c r="F385" s="309">
        <v>4.3200000000000003</v>
      </c>
      <c r="G385" s="39"/>
      <c r="H385" s="45"/>
    </row>
    <row r="386" s="2" customFormat="1" ht="16.8" customHeight="1">
      <c r="A386" s="39"/>
      <c r="B386" s="45"/>
      <c r="C386" s="308" t="s">
        <v>19</v>
      </c>
      <c r="D386" s="308" t="s">
        <v>2728</v>
      </c>
      <c r="E386" s="18" t="s">
        <v>19</v>
      </c>
      <c r="F386" s="309">
        <v>1.9199999999999999</v>
      </c>
      <c r="G386" s="39"/>
      <c r="H386" s="45"/>
    </row>
    <row r="387" s="2" customFormat="1" ht="16.8" customHeight="1">
      <c r="A387" s="39"/>
      <c r="B387" s="45"/>
      <c r="C387" s="308" t="s">
        <v>19</v>
      </c>
      <c r="D387" s="308" t="s">
        <v>2729</v>
      </c>
      <c r="E387" s="18" t="s">
        <v>19</v>
      </c>
      <c r="F387" s="309">
        <v>0</v>
      </c>
      <c r="G387" s="39"/>
      <c r="H387" s="45"/>
    </row>
    <row r="388" s="2" customFormat="1" ht="16.8" customHeight="1">
      <c r="A388" s="39"/>
      <c r="B388" s="45"/>
      <c r="C388" s="308" t="s">
        <v>19</v>
      </c>
      <c r="D388" s="308" t="s">
        <v>2730</v>
      </c>
      <c r="E388" s="18" t="s">
        <v>19</v>
      </c>
      <c r="F388" s="309">
        <v>20.039999999999999</v>
      </c>
      <c r="G388" s="39"/>
      <c r="H388" s="45"/>
    </row>
    <row r="389" s="2" customFormat="1" ht="16.8" customHeight="1">
      <c r="A389" s="39"/>
      <c r="B389" s="45"/>
      <c r="C389" s="308" t="s">
        <v>19</v>
      </c>
      <c r="D389" s="308" t="s">
        <v>2731</v>
      </c>
      <c r="E389" s="18" t="s">
        <v>19</v>
      </c>
      <c r="F389" s="309">
        <v>1.6000000000000001</v>
      </c>
      <c r="G389" s="39"/>
      <c r="H389" s="45"/>
    </row>
    <row r="390" s="2" customFormat="1" ht="16.8" customHeight="1">
      <c r="A390" s="39"/>
      <c r="B390" s="45"/>
      <c r="C390" s="308" t="s">
        <v>19</v>
      </c>
      <c r="D390" s="308" t="s">
        <v>2732</v>
      </c>
      <c r="E390" s="18" t="s">
        <v>19</v>
      </c>
      <c r="F390" s="309">
        <v>1.6000000000000001</v>
      </c>
      <c r="G390" s="39"/>
      <c r="H390" s="45"/>
    </row>
    <row r="391" s="2" customFormat="1" ht="16.8" customHeight="1">
      <c r="A391" s="39"/>
      <c r="B391" s="45"/>
      <c r="C391" s="308" t="s">
        <v>19</v>
      </c>
      <c r="D391" s="308" t="s">
        <v>2733</v>
      </c>
      <c r="E391" s="18" t="s">
        <v>19</v>
      </c>
      <c r="F391" s="309">
        <v>1.6399999999999999</v>
      </c>
      <c r="G391" s="39"/>
      <c r="H391" s="45"/>
    </row>
    <row r="392" s="2" customFormat="1" ht="16.8" customHeight="1">
      <c r="A392" s="39"/>
      <c r="B392" s="45"/>
      <c r="C392" s="308" t="s">
        <v>19</v>
      </c>
      <c r="D392" s="308" t="s">
        <v>2734</v>
      </c>
      <c r="E392" s="18" t="s">
        <v>19</v>
      </c>
      <c r="F392" s="309">
        <v>3.1600000000000001</v>
      </c>
      <c r="G392" s="39"/>
      <c r="H392" s="45"/>
    </row>
    <row r="393" s="2" customFormat="1" ht="16.8" customHeight="1">
      <c r="A393" s="39"/>
      <c r="B393" s="45"/>
      <c r="C393" s="308" t="s">
        <v>19</v>
      </c>
      <c r="D393" s="308" t="s">
        <v>2735</v>
      </c>
      <c r="E393" s="18" t="s">
        <v>19</v>
      </c>
      <c r="F393" s="309">
        <v>36.299999999999997</v>
      </c>
      <c r="G393" s="39"/>
      <c r="H393" s="45"/>
    </row>
    <row r="394" s="2" customFormat="1" ht="16.8" customHeight="1">
      <c r="A394" s="39"/>
      <c r="B394" s="45"/>
      <c r="C394" s="308" t="s">
        <v>19</v>
      </c>
      <c r="D394" s="308" t="s">
        <v>2736</v>
      </c>
      <c r="E394" s="18" t="s">
        <v>19</v>
      </c>
      <c r="F394" s="309">
        <v>37.020000000000003</v>
      </c>
      <c r="G394" s="39"/>
      <c r="H394" s="45"/>
    </row>
    <row r="395" s="2" customFormat="1" ht="16.8" customHeight="1">
      <c r="A395" s="39"/>
      <c r="B395" s="45"/>
      <c r="C395" s="308" t="s">
        <v>19</v>
      </c>
      <c r="D395" s="308" t="s">
        <v>2737</v>
      </c>
      <c r="E395" s="18" t="s">
        <v>19</v>
      </c>
      <c r="F395" s="309">
        <v>36.299999999999997</v>
      </c>
      <c r="G395" s="39"/>
      <c r="H395" s="45"/>
    </row>
    <row r="396" s="2" customFormat="1" ht="16.8" customHeight="1">
      <c r="A396" s="39"/>
      <c r="B396" s="45"/>
      <c r="C396" s="308" t="s">
        <v>19</v>
      </c>
      <c r="D396" s="308" t="s">
        <v>2738</v>
      </c>
      <c r="E396" s="18" t="s">
        <v>19</v>
      </c>
      <c r="F396" s="309">
        <v>1.6000000000000001</v>
      </c>
      <c r="G396" s="39"/>
      <c r="H396" s="45"/>
    </row>
    <row r="397" s="2" customFormat="1" ht="16.8" customHeight="1">
      <c r="A397" s="39"/>
      <c r="B397" s="45"/>
      <c r="C397" s="308" t="s">
        <v>19</v>
      </c>
      <c r="D397" s="308" t="s">
        <v>2739</v>
      </c>
      <c r="E397" s="18" t="s">
        <v>19</v>
      </c>
      <c r="F397" s="309">
        <v>1.6000000000000001</v>
      </c>
      <c r="G397" s="39"/>
      <c r="H397" s="45"/>
    </row>
    <row r="398" s="2" customFormat="1" ht="16.8" customHeight="1">
      <c r="A398" s="39"/>
      <c r="B398" s="45"/>
      <c r="C398" s="308" t="s">
        <v>19</v>
      </c>
      <c r="D398" s="308" t="s">
        <v>2740</v>
      </c>
      <c r="E398" s="18" t="s">
        <v>19</v>
      </c>
      <c r="F398" s="309">
        <v>1.8200000000000001</v>
      </c>
      <c r="G398" s="39"/>
      <c r="H398" s="45"/>
    </row>
    <row r="399" s="2" customFormat="1" ht="16.8" customHeight="1">
      <c r="A399" s="39"/>
      <c r="B399" s="45"/>
      <c r="C399" s="308" t="s">
        <v>19</v>
      </c>
      <c r="D399" s="308" t="s">
        <v>2741</v>
      </c>
      <c r="E399" s="18" t="s">
        <v>19</v>
      </c>
      <c r="F399" s="309">
        <v>3.0699999999999998</v>
      </c>
      <c r="G399" s="39"/>
      <c r="H399" s="45"/>
    </row>
    <row r="400" s="2" customFormat="1" ht="16.8" customHeight="1">
      <c r="A400" s="39"/>
      <c r="B400" s="45"/>
      <c r="C400" s="308" t="s">
        <v>19</v>
      </c>
      <c r="D400" s="308" t="s">
        <v>2742</v>
      </c>
      <c r="E400" s="18" t="s">
        <v>19</v>
      </c>
      <c r="F400" s="309">
        <v>0</v>
      </c>
      <c r="G400" s="39"/>
      <c r="H400" s="45"/>
    </row>
    <row r="401" s="2" customFormat="1" ht="16.8" customHeight="1">
      <c r="A401" s="39"/>
      <c r="B401" s="45"/>
      <c r="C401" s="308" t="s">
        <v>19</v>
      </c>
      <c r="D401" s="308" t="s">
        <v>2743</v>
      </c>
      <c r="E401" s="18" t="s">
        <v>19</v>
      </c>
      <c r="F401" s="309">
        <v>2.0499999999999998</v>
      </c>
      <c r="G401" s="39"/>
      <c r="H401" s="45"/>
    </row>
    <row r="402" s="2" customFormat="1" ht="16.8" customHeight="1">
      <c r="A402" s="39"/>
      <c r="B402" s="45"/>
      <c r="C402" s="308" t="s">
        <v>19</v>
      </c>
      <c r="D402" s="308" t="s">
        <v>2744</v>
      </c>
      <c r="E402" s="18" t="s">
        <v>19</v>
      </c>
      <c r="F402" s="309">
        <v>4.7199999999999998</v>
      </c>
      <c r="G402" s="39"/>
      <c r="H402" s="45"/>
    </row>
    <row r="403" s="2" customFormat="1" ht="16.8" customHeight="1">
      <c r="A403" s="39"/>
      <c r="B403" s="45"/>
      <c r="C403" s="308" t="s">
        <v>19</v>
      </c>
      <c r="D403" s="308" t="s">
        <v>2745</v>
      </c>
      <c r="E403" s="18" t="s">
        <v>19</v>
      </c>
      <c r="F403" s="309">
        <v>1.6000000000000001</v>
      </c>
      <c r="G403" s="39"/>
      <c r="H403" s="45"/>
    </row>
    <row r="404" s="2" customFormat="1" ht="16.8" customHeight="1">
      <c r="A404" s="39"/>
      <c r="B404" s="45"/>
      <c r="C404" s="308" t="s">
        <v>19</v>
      </c>
      <c r="D404" s="308" t="s">
        <v>2746</v>
      </c>
      <c r="E404" s="18" t="s">
        <v>19</v>
      </c>
      <c r="F404" s="309">
        <v>1.6000000000000001</v>
      </c>
      <c r="G404" s="39"/>
      <c r="H404" s="45"/>
    </row>
    <row r="405" s="2" customFormat="1" ht="16.8" customHeight="1">
      <c r="A405" s="39"/>
      <c r="B405" s="45"/>
      <c r="C405" s="308" t="s">
        <v>19</v>
      </c>
      <c r="D405" s="308" t="s">
        <v>2747</v>
      </c>
      <c r="E405" s="18" t="s">
        <v>19</v>
      </c>
      <c r="F405" s="309">
        <v>5.2999999999999998</v>
      </c>
      <c r="G405" s="39"/>
      <c r="H405" s="45"/>
    </row>
    <row r="406" s="2" customFormat="1" ht="16.8" customHeight="1">
      <c r="A406" s="39"/>
      <c r="B406" s="45"/>
      <c r="C406" s="308" t="s">
        <v>19</v>
      </c>
      <c r="D406" s="308" t="s">
        <v>533</v>
      </c>
      <c r="E406" s="18" t="s">
        <v>19</v>
      </c>
      <c r="F406" s="309">
        <v>0</v>
      </c>
      <c r="G406" s="39"/>
      <c r="H406" s="45"/>
    </row>
    <row r="407" s="2" customFormat="1" ht="16.8" customHeight="1">
      <c r="A407" s="39"/>
      <c r="B407" s="45"/>
      <c r="C407" s="308" t="s">
        <v>19</v>
      </c>
      <c r="D407" s="308" t="s">
        <v>2748</v>
      </c>
      <c r="E407" s="18" t="s">
        <v>19</v>
      </c>
      <c r="F407" s="309">
        <v>0</v>
      </c>
      <c r="G407" s="39"/>
      <c r="H407" s="45"/>
    </row>
    <row r="408" s="2" customFormat="1" ht="16.8" customHeight="1">
      <c r="A408" s="39"/>
      <c r="B408" s="45"/>
      <c r="C408" s="308" t="s">
        <v>19</v>
      </c>
      <c r="D408" s="308" t="s">
        <v>2749</v>
      </c>
      <c r="E408" s="18" t="s">
        <v>19</v>
      </c>
      <c r="F408" s="309">
        <v>8.5500000000000007</v>
      </c>
      <c r="G408" s="39"/>
      <c r="H408" s="45"/>
    </row>
    <row r="409" s="2" customFormat="1" ht="16.8" customHeight="1">
      <c r="A409" s="39"/>
      <c r="B409" s="45"/>
      <c r="C409" s="308" t="s">
        <v>19</v>
      </c>
      <c r="D409" s="308" t="s">
        <v>2750</v>
      </c>
      <c r="E409" s="18" t="s">
        <v>19</v>
      </c>
      <c r="F409" s="309">
        <v>13.48</v>
      </c>
      <c r="G409" s="39"/>
      <c r="H409" s="45"/>
    </row>
    <row r="410" s="2" customFormat="1" ht="16.8" customHeight="1">
      <c r="A410" s="39"/>
      <c r="B410" s="45"/>
      <c r="C410" s="308" t="s">
        <v>19</v>
      </c>
      <c r="D410" s="308" t="s">
        <v>2751</v>
      </c>
      <c r="E410" s="18" t="s">
        <v>19</v>
      </c>
      <c r="F410" s="309">
        <v>13.48</v>
      </c>
      <c r="G410" s="39"/>
      <c r="H410" s="45"/>
    </row>
    <row r="411" s="2" customFormat="1" ht="16.8" customHeight="1">
      <c r="A411" s="39"/>
      <c r="B411" s="45"/>
      <c r="C411" s="308" t="s">
        <v>19</v>
      </c>
      <c r="D411" s="308" t="s">
        <v>321</v>
      </c>
      <c r="E411" s="18" t="s">
        <v>19</v>
      </c>
      <c r="F411" s="309">
        <v>0</v>
      </c>
      <c r="G411" s="39"/>
      <c r="H411" s="45"/>
    </row>
    <row r="412" s="2" customFormat="1" ht="16.8" customHeight="1">
      <c r="A412" s="39"/>
      <c r="B412" s="45"/>
      <c r="C412" s="308" t="s">
        <v>19</v>
      </c>
      <c r="D412" s="308" t="s">
        <v>2752</v>
      </c>
      <c r="E412" s="18" t="s">
        <v>19</v>
      </c>
      <c r="F412" s="309">
        <v>0</v>
      </c>
      <c r="G412" s="39"/>
      <c r="H412" s="45"/>
    </row>
    <row r="413" s="2" customFormat="1" ht="16.8" customHeight="1">
      <c r="A413" s="39"/>
      <c r="B413" s="45"/>
      <c r="C413" s="308" t="s">
        <v>155</v>
      </c>
      <c r="D413" s="308" t="s">
        <v>253</v>
      </c>
      <c r="E413" s="18" t="s">
        <v>19</v>
      </c>
      <c r="F413" s="309">
        <v>411.12</v>
      </c>
      <c r="G413" s="39"/>
      <c r="H413" s="45"/>
    </row>
    <row r="414" s="2" customFormat="1" ht="16.8" customHeight="1">
      <c r="A414" s="39"/>
      <c r="B414" s="45"/>
      <c r="C414" s="310" t="s">
        <v>5224</v>
      </c>
      <c r="D414" s="39"/>
      <c r="E414" s="39"/>
      <c r="F414" s="39"/>
      <c r="G414" s="39"/>
      <c r="H414" s="45"/>
    </row>
    <row r="415" s="2" customFormat="1" ht="16.8" customHeight="1">
      <c r="A415" s="39"/>
      <c r="B415" s="45"/>
      <c r="C415" s="308" t="s">
        <v>2702</v>
      </c>
      <c r="D415" s="308" t="s">
        <v>2703</v>
      </c>
      <c r="E415" s="18" t="s">
        <v>112</v>
      </c>
      <c r="F415" s="309">
        <v>411.12</v>
      </c>
      <c r="G415" s="39"/>
      <c r="H415" s="45"/>
    </row>
    <row r="416" s="2" customFormat="1" ht="16.8" customHeight="1">
      <c r="A416" s="39"/>
      <c r="B416" s="45"/>
      <c r="C416" s="308" t="s">
        <v>2753</v>
      </c>
      <c r="D416" s="308" t="s">
        <v>2754</v>
      </c>
      <c r="E416" s="18" t="s">
        <v>112</v>
      </c>
      <c r="F416" s="309">
        <v>457.50900000000001</v>
      </c>
      <c r="G416" s="39"/>
      <c r="H416" s="45"/>
    </row>
    <row r="417" s="2" customFormat="1" ht="16.8" customHeight="1">
      <c r="A417" s="39"/>
      <c r="B417" s="45"/>
      <c r="C417" s="308" t="s">
        <v>2759</v>
      </c>
      <c r="D417" s="308" t="s">
        <v>2760</v>
      </c>
      <c r="E417" s="18" t="s">
        <v>112</v>
      </c>
      <c r="F417" s="309">
        <v>411.12</v>
      </c>
      <c r="G417" s="39"/>
      <c r="H417" s="45"/>
    </row>
    <row r="418" s="2" customFormat="1" ht="16.8" customHeight="1">
      <c r="A418" s="39"/>
      <c r="B418" s="45"/>
      <c r="C418" s="308" t="s">
        <v>2856</v>
      </c>
      <c r="D418" s="308" t="s">
        <v>2857</v>
      </c>
      <c r="E418" s="18" t="s">
        <v>112</v>
      </c>
      <c r="F418" s="309">
        <v>411.12</v>
      </c>
      <c r="G418" s="39"/>
      <c r="H418" s="45"/>
    </row>
    <row r="419" s="2" customFormat="1" ht="16.8" customHeight="1">
      <c r="A419" s="39"/>
      <c r="B419" s="45"/>
      <c r="C419" s="308" t="s">
        <v>2952</v>
      </c>
      <c r="D419" s="308" t="s">
        <v>2953</v>
      </c>
      <c r="E419" s="18" t="s">
        <v>112</v>
      </c>
      <c r="F419" s="309">
        <v>448.23099999999999</v>
      </c>
      <c r="G419" s="39"/>
      <c r="H419" s="45"/>
    </row>
    <row r="420" s="2" customFormat="1">
      <c r="A420" s="39"/>
      <c r="B420" s="45"/>
      <c r="C420" s="308" t="s">
        <v>2861</v>
      </c>
      <c r="D420" s="308" t="s">
        <v>2862</v>
      </c>
      <c r="E420" s="18" t="s">
        <v>112</v>
      </c>
      <c r="F420" s="309">
        <v>452.23200000000003</v>
      </c>
      <c r="G420" s="39"/>
      <c r="H420" s="45"/>
    </row>
    <row r="421" s="2" customFormat="1" ht="16.8" customHeight="1">
      <c r="A421" s="39"/>
      <c r="B421" s="45"/>
      <c r="C421" s="304" t="s">
        <v>158</v>
      </c>
      <c r="D421" s="305" t="s">
        <v>159</v>
      </c>
      <c r="E421" s="306" t="s">
        <v>107</v>
      </c>
      <c r="F421" s="307">
        <v>463.88999999999999</v>
      </c>
      <c r="G421" s="39"/>
      <c r="H421" s="45"/>
    </row>
    <row r="422" s="2" customFormat="1" ht="16.8" customHeight="1">
      <c r="A422" s="39"/>
      <c r="B422" s="45"/>
      <c r="C422" s="308" t="s">
        <v>19</v>
      </c>
      <c r="D422" s="308" t="s">
        <v>533</v>
      </c>
      <c r="E422" s="18" t="s">
        <v>19</v>
      </c>
      <c r="F422" s="309">
        <v>0</v>
      </c>
      <c r="G422" s="39"/>
      <c r="H422" s="45"/>
    </row>
    <row r="423" s="2" customFormat="1" ht="16.8" customHeight="1">
      <c r="A423" s="39"/>
      <c r="B423" s="45"/>
      <c r="C423" s="308" t="s">
        <v>19</v>
      </c>
      <c r="D423" s="308" t="s">
        <v>830</v>
      </c>
      <c r="E423" s="18" t="s">
        <v>19</v>
      </c>
      <c r="F423" s="309">
        <v>0</v>
      </c>
      <c r="G423" s="39"/>
      <c r="H423" s="45"/>
    </row>
    <row r="424" s="2" customFormat="1" ht="16.8" customHeight="1">
      <c r="A424" s="39"/>
      <c r="B424" s="45"/>
      <c r="C424" s="308" t="s">
        <v>19</v>
      </c>
      <c r="D424" s="308" t="s">
        <v>2804</v>
      </c>
      <c r="E424" s="18" t="s">
        <v>19</v>
      </c>
      <c r="F424" s="309">
        <v>7.3499999999999996</v>
      </c>
      <c r="G424" s="39"/>
      <c r="H424" s="45"/>
    </row>
    <row r="425" s="2" customFormat="1" ht="16.8" customHeight="1">
      <c r="A425" s="39"/>
      <c r="B425" s="45"/>
      <c r="C425" s="308" t="s">
        <v>19</v>
      </c>
      <c r="D425" s="308" t="s">
        <v>2805</v>
      </c>
      <c r="E425" s="18" t="s">
        <v>19</v>
      </c>
      <c r="F425" s="309">
        <v>17.18</v>
      </c>
      <c r="G425" s="39"/>
      <c r="H425" s="45"/>
    </row>
    <row r="426" s="2" customFormat="1" ht="16.8" customHeight="1">
      <c r="A426" s="39"/>
      <c r="B426" s="45"/>
      <c r="C426" s="308" t="s">
        <v>19</v>
      </c>
      <c r="D426" s="308" t="s">
        <v>2806</v>
      </c>
      <c r="E426" s="18" t="s">
        <v>19</v>
      </c>
      <c r="F426" s="309">
        <v>21.989999999999998</v>
      </c>
      <c r="G426" s="39"/>
      <c r="H426" s="45"/>
    </row>
    <row r="427" s="2" customFormat="1" ht="16.8" customHeight="1">
      <c r="A427" s="39"/>
      <c r="B427" s="45"/>
      <c r="C427" s="308" t="s">
        <v>19</v>
      </c>
      <c r="D427" s="308" t="s">
        <v>2807</v>
      </c>
      <c r="E427" s="18" t="s">
        <v>19</v>
      </c>
      <c r="F427" s="309">
        <v>11.119999999999999</v>
      </c>
      <c r="G427" s="39"/>
      <c r="H427" s="45"/>
    </row>
    <row r="428" s="2" customFormat="1" ht="16.8" customHeight="1">
      <c r="A428" s="39"/>
      <c r="B428" s="45"/>
      <c r="C428" s="308" t="s">
        <v>19</v>
      </c>
      <c r="D428" s="308" t="s">
        <v>2808</v>
      </c>
      <c r="E428" s="18" t="s">
        <v>19</v>
      </c>
      <c r="F428" s="309">
        <v>6.0300000000000002</v>
      </c>
      <c r="G428" s="39"/>
      <c r="H428" s="45"/>
    </row>
    <row r="429" s="2" customFormat="1" ht="16.8" customHeight="1">
      <c r="A429" s="39"/>
      <c r="B429" s="45"/>
      <c r="C429" s="308" t="s">
        <v>19</v>
      </c>
      <c r="D429" s="308" t="s">
        <v>2809</v>
      </c>
      <c r="E429" s="18" t="s">
        <v>19</v>
      </c>
      <c r="F429" s="309">
        <v>8.1899999999999995</v>
      </c>
      <c r="G429" s="39"/>
      <c r="H429" s="45"/>
    </row>
    <row r="430" s="2" customFormat="1" ht="16.8" customHeight="1">
      <c r="A430" s="39"/>
      <c r="B430" s="45"/>
      <c r="C430" s="308" t="s">
        <v>19</v>
      </c>
      <c r="D430" s="308" t="s">
        <v>2810</v>
      </c>
      <c r="E430" s="18" t="s">
        <v>19</v>
      </c>
      <c r="F430" s="309">
        <v>5.2300000000000004</v>
      </c>
      <c r="G430" s="39"/>
      <c r="H430" s="45"/>
    </row>
    <row r="431" s="2" customFormat="1" ht="16.8" customHeight="1">
      <c r="A431" s="39"/>
      <c r="B431" s="45"/>
      <c r="C431" s="308" t="s">
        <v>19</v>
      </c>
      <c r="D431" s="308" t="s">
        <v>2811</v>
      </c>
      <c r="E431" s="18" t="s">
        <v>19</v>
      </c>
      <c r="F431" s="309">
        <v>9.3900000000000006</v>
      </c>
      <c r="G431" s="39"/>
      <c r="H431" s="45"/>
    </row>
    <row r="432" s="2" customFormat="1" ht="16.8" customHeight="1">
      <c r="A432" s="39"/>
      <c r="B432" s="45"/>
      <c r="C432" s="308" t="s">
        <v>19</v>
      </c>
      <c r="D432" s="308" t="s">
        <v>2812</v>
      </c>
      <c r="E432" s="18" t="s">
        <v>19</v>
      </c>
      <c r="F432" s="309">
        <v>20.600000000000001</v>
      </c>
      <c r="G432" s="39"/>
      <c r="H432" s="45"/>
    </row>
    <row r="433" s="2" customFormat="1" ht="16.8" customHeight="1">
      <c r="A433" s="39"/>
      <c r="B433" s="45"/>
      <c r="C433" s="308" t="s">
        <v>19</v>
      </c>
      <c r="D433" s="308" t="s">
        <v>2813</v>
      </c>
      <c r="E433" s="18" t="s">
        <v>19</v>
      </c>
      <c r="F433" s="309">
        <v>5.6100000000000003</v>
      </c>
      <c r="G433" s="39"/>
      <c r="H433" s="45"/>
    </row>
    <row r="434" s="2" customFormat="1" ht="16.8" customHeight="1">
      <c r="A434" s="39"/>
      <c r="B434" s="45"/>
      <c r="C434" s="308" t="s">
        <v>19</v>
      </c>
      <c r="D434" s="308" t="s">
        <v>2814</v>
      </c>
      <c r="E434" s="18" t="s">
        <v>19</v>
      </c>
      <c r="F434" s="309">
        <v>5.6600000000000001</v>
      </c>
      <c r="G434" s="39"/>
      <c r="H434" s="45"/>
    </row>
    <row r="435" s="2" customFormat="1" ht="16.8" customHeight="1">
      <c r="A435" s="39"/>
      <c r="B435" s="45"/>
      <c r="C435" s="308" t="s">
        <v>19</v>
      </c>
      <c r="D435" s="308" t="s">
        <v>2815</v>
      </c>
      <c r="E435" s="18" t="s">
        <v>19</v>
      </c>
      <c r="F435" s="309">
        <v>10.220000000000001</v>
      </c>
      <c r="G435" s="39"/>
      <c r="H435" s="45"/>
    </row>
    <row r="436" s="2" customFormat="1" ht="16.8" customHeight="1">
      <c r="A436" s="39"/>
      <c r="B436" s="45"/>
      <c r="C436" s="308" t="s">
        <v>19</v>
      </c>
      <c r="D436" s="308" t="s">
        <v>2816</v>
      </c>
      <c r="E436" s="18" t="s">
        <v>19</v>
      </c>
      <c r="F436" s="309">
        <v>8.5800000000000001</v>
      </c>
      <c r="G436" s="39"/>
      <c r="H436" s="45"/>
    </row>
    <row r="437" s="2" customFormat="1" ht="16.8" customHeight="1">
      <c r="A437" s="39"/>
      <c r="B437" s="45"/>
      <c r="C437" s="308" t="s">
        <v>19</v>
      </c>
      <c r="D437" s="308" t="s">
        <v>2817</v>
      </c>
      <c r="E437" s="18" t="s">
        <v>19</v>
      </c>
      <c r="F437" s="309">
        <v>8.5800000000000001</v>
      </c>
      <c r="G437" s="39"/>
      <c r="H437" s="45"/>
    </row>
    <row r="438" s="2" customFormat="1" ht="16.8" customHeight="1">
      <c r="A438" s="39"/>
      <c r="B438" s="45"/>
      <c r="C438" s="308" t="s">
        <v>19</v>
      </c>
      <c r="D438" s="308" t="s">
        <v>2818</v>
      </c>
      <c r="E438" s="18" t="s">
        <v>19</v>
      </c>
      <c r="F438" s="309">
        <v>4.7800000000000002</v>
      </c>
      <c r="G438" s="39"/>
      <c r="H438" s="45"/>
    </row>
    <row r="439" s="2" customFormat="1" ht="16.8" customHeight="1">
      <c r="A439" s="39"/>
      <c r="B439" s="45"/>
      <c r="C439" s="308" t="s">
        <v>19</v>
      </c>
      <c r="D439" s="308" t="s">
        <v>2819</v>
      </c>
      <c r="E439" s="18" t="s">
        <v>19</v>
      </c>
      <c r="F439" s="309">
        <v>22.690000000000001</v>
      </c>
      <c r="G439" s="39"/>
      <c r="H439" s="45"/>
    </row>
    <row r="440" s="2" customFormat="1" ht="16.8" customHeight="1">
      <c r="A440" s="39"/>
      <c r="B440" s="45"/>
      <c r="C440" s="308" t="s">
        <v>19</v>
      </c>
      <c r="D440" s="308" t="s">
        <v>2820</v>
      </c>
      <c r="E440" s="18" t="s">
        <v>19</v>
      </c>
      <c r="F440" s="309">
        <v>13.98</v>
      </c>
      <c r="G440" s="39"/>
      <c r="H440" s="45"/>
    </row>
    <row r="441" s="2" customFormat="1" ht="16.8" customHeight="1">
      <c r="A441" s="39"/>
      <c r="B441" s="45"/>
      <c r="C441" s="308" t="s">
        <v>19</v>
      </c>
      <c r="D441" s="308" t="s">
        <v>2821</v>
      </c>
      <c r="E441" s="18" t="s">
        <v>19</v>
      </c>
      <c r="F441" s="309">
        <v>16.890000000000001</v>
      </c>
      <c r="G441" s="39"/>
      <c r="H441" s="45"/>
    </row>
    <row r="442" s="2" customFormat="1" ht="16.8" customHeight="1">
      <c r="A442" s="39"/>
      <c r="B442" s="45"/>
      <c r="C442" s="308" t="s">
        <v>19</v>
      </c>
      <c r="D442" s="308" t="s">
        <v>2822</v>
      </c>
      <c r="E442" s="18" t="s">
        <v>19</v>
      </c>
      <c r="F442" s="309">
        <v>4.7999999999999998</v>
      </c>
      <c r="G442" s="39"/>
      <c r="H442" s="45"/>
    </row>
    <row r="443" s="2" customFormat="1" ht="16.8" customHeight="1">
      <c r="A443" s="39"/>
      <c r="B443" s="45"/>
      <c r="C443" s="308" t="s">
        <v>19</v>
      </c>
      <c r="D443" s="308" t="s">
        <v>2823</v>
      </c>
      <c r="E443" s="18" t="s">
        <v>19</v>
      </c>
      <c r="F443" s="309">
        <v>10.060000000000001</v>
      </c>
      <c r="G443" s="39"/>
      <c r="H443" s="45"/>
    </row>
    <row r="444" s="2" customFormat="1" ht="16.8" customHeight="1">
      <c r="A444" s="39"/>
      <c r="B444" s="45"/>
      <c r="C444" s="308" t="s">
        <v>19</v>
      </c>
      <c r="D444" s="308" t="s">
        <v>2824</v>
      </c>
      <c r="E444" s="18" t="s">
        <v>19</v>
      </c>
      <c r="F444" s="309">
        <v>16.620000000000001</v>
      </c>
      <c r="G444" s="39"/>
      <c r="H444" s="45"/>
    </row>
    <row r="445" s="2" customFormat="1" ht="16.8" customHeight="1">
      <c r="A445" s="39"/>
      <c r="B445" s="45"/>
      <c r="C445" s="308" t="s">
        <v>19</v>
      </c>
      <c r="D445" s="308" t="s">
        <v>2825</v>
      </c>
      <c r="E445" s="18" t="s">
        <v>19</v>
      </c>
      <c r="F445" s="309">
        <v>8.3100000000000005</v>
      </c>
      <c r="G445" s="39"/>
      <c r="H445" s="45"/>
    </row>
    <row r="446" s="2" customFormat="1" ht="16.8" customHeight="1">
      <c r="A446" s="39"/>
      <c r="B446" s="45"/>
      <c r="C446" s="308" t="s">
        <v>19</v>
      </c>
      <c r="D446" s="308" t="s">
        <v>2826</v>
      </c>
      <c r="E446" s="18" t="s">
        <v>19</v>
      </c>
      <c r="F446" s="309">
        <v>5.54</v>
      </c>
      <c r="G446" s="39"/>
      <c r="H446" s="45"/>
    </row>
    <row r="447" s="2" customFormat="1" ht="16.8" customHeight="1">
      <c r="A447" s="39"/>
      <c r="B447" s="45"/>
      <c r="C447" s="308" t="s">
        <v>19</v>
      </c>
      <c r="D447" s="308" t="s">
        <v>2729</v>
      </c>
      <c r="E447" s="18" t="s">
        <v>19</v>
      </c>
      <c r="F447" s="309">
        <v>0</v>
      </c>
      <c r="G447" s="39"/>
      <c r="H447" s="45"/>
    </row>
    <row r="448" s="2" customFormat="1" ht="16.8" customHeight="1">
      <c r="A448" s="39"/>
      <c r="B448" s="45"/>
      <c r="C448" s="308" t="s">
        <v>19</v>
      </c>
      <c r="D448" s="308" t="s">
        <v>2827</v>
      </c>
      <c r="E448" s="18" t="s">
        <v>19</v>
      </c>
      <c r="F448" s="309">
        <v>17.91</v>
      </c>
      <c r="G448" s="39"/>
      <c r="H448" s="45"/>
    </row>
    <row r="449" s="2" customFormat="1" ht="16.8" customHeight="1">
      <c r="A449" s="39"/>
      <c r="B449" s="45"/>
      <c r="C449" s="308" t="s">
        <v>19</v>
      </c>
      <c r="D449" s="308" t="s">
        <v>2828</v>
      </c>
      <c r="E449" s="18" t="s">
        <v>19</v>
      </c>
      <c r="F449" s="309">
        <v>5.0599999999999996</v>
      </c>
      <c r="G449" s="39"/>
      <c r="H449" s="45"/>
    </row>
    <row r="450" s="2" customFormat="1" ht="16.8" customHeight="1">
      <c r="A450" s="39"/>
      <c r="B450" s="45"/>
      <c r="C450" s="308" t="s">
        <v>19</v>
      </c>
      <c r="D450" s="308" t="s">
        <v>2829</v>
      </c>
      <c r="E450" s="18" t="s">
        <v>19</v>
      </c>
      <c r="F450" s="309">
        <v>5.0599999999999996</v>
      </c>
      <c r="G450" s="39"/>
      <c r="H450" s="45"/>
    </row>
    <row r="451" s="2" customFormat="1" ht="16.8" customHeight="1">
      <c r="A451" s="39"/>
      <c r="B451" s="45"/>
      <c r="C451" s="308" t="s">
        <v>19</v>
      </c>
      <c r="D451" s="308" t="s">
        <v>2830</v>
      </c>
      <c r="E451" s="18" t="s">
        <v>19</v>
      </c>
      <c r="F451" s="309">
        <v>5.7300000000000004</v>
      </c>
      <c r="G451" s="39"/>
      <c r="H451" s="45"/>
    </row>
    <row r="452" s="2" customFormat="1" ht="16.8" customHeight="1">
      <c r="A452" s="39"/>
      <c r="B452" s="45"/>
      <c r="C452" s="308" t="s">
        <v>19</v>
      </c>
      <c r="D452" s="308" t="s">
        <v>2831</v>
      </c>
      <c r="E452" s="18" t="s">
        <v>19</v>
      </c>
      <c r="F452" s="309">
        <v>8.75</v>
      </c>
      <c r="G452" s="39"/>
      <c r="H452" s="45"/>
    </row>
    <row r="453" s="2" customFormat="1" ht="16.8" customHeight="1">
      <c r="A453" s="39"/>
      <c r="B453" s="45"/>
      <c r="C453" s="308" t="s">
        <v>19</v>
      </c>
      <c r="D453" s="308" t="s">
        <v>2832</v>
      </c>
      <c r="E453" s="18" t="s">
        <v>19</v>
      </c>
      <c r="F453" s="309">
        <v>24.100000000000001</v>
      </c>
      <c r="G453" s="39"/>
      <c r="H453" s="45"/>
    </row>
    <row r="454" s="2" customFormat="1" ht="16.8" customHeight="1">
      <c r="A454" s="39"/>
      <c r="B454" s="45"/>
      <c r="C454" s="308" t="s">
        <v>19</v>
      </c>
      <c r="D454" s="308" t="s">
        <v>2833</v>
      </c>
      <c r="E454" s="18" t="s">
        <v>19</v>
      </c>
      <c r="F454" s="309">
        <v>24.34</v>
      </c>
      <c r="G454" s="39"/>
      <c r="H454" s="45"/>
    </row>
    <row r="455" s="2" customFormat="1" ht="16.8" customHeight="1">
      <c r="A455" s="39"/>
      <c r="B455" s="45"/>
      <c r="C455" s="308" t="s">
        <v>19</v>
      </c>
      <c r="D455" s="308" t="s">
        <v>2834</v>
      </c>
      <c r="E455" s="18" t="s">
        <v>19</v>
      </c>
      <c r="F455" s="309">
        <v>24.100000000000001</v>
      </c>
      <c r="G455" s="39"/>
      <c r="H455" s="45"/>
    </row>
    <row r="456" s="2" customFormat="1" ht="16.8" customHeight="1">
      <c r="A456" s="39"/>
      <c r="B456" s="45"/>
      <c r="C456" s="308" t="s">
        <v>19</v>
      </c>
      <c r="D456" s="308" t="s">
        <v>2835</v>
      </c>
      <c r="E456" s="18" t="s">
        <v>19</v>
      </c>
      <c r="F456" s="309">
        <v>5.0599999999999996</v>
      </c>
      <c r="G456" s="39"/>
      <c r="H456" s="45"/>
    </row>
    <row r="457" s="2" customFormat="1" ht="16.8" customHeight="1">
      <c r="A457" s="39"/>
      <c r="B457" s="45"/>
      <c r="C457" s="308" t="s">
        <v>19</v>
      </c>
      <c r="D457" s="308" t="s">
        <v>2836</v>
      </c>
      <c r="E457" s="18" t="s">
        <v>19</v>
      </c>
      <c r="F457" s="309">
        <v>5.0599999999999996</v>
      </c>
      <c r="G457" s="39"/>
      <c r="H457" s="45"/>
    </row>
    <row r="458" s="2" customFormat="1" ht="16.8" customHeight="1">
      <c r="A458" s="39"/>
      <c r="B458" s="45"/>
      <c r="C458" s="308" t="s">
        <v>19</v>
      </c>
      <c r="D458" s="308" t="s">
        <v>2837</v>
      </c>
      <c r="E458" s="18" t="s">
        <v>19</v>
      </c>
      <c r="F458" s="309">
        <v>5.7300000000000004</v>
      </c>
      <c r="G458" s="39"/>
      <c r="H458" s="45"/>
    </row>
    <row r="459" s="2" customFormat="1" ht="16.8" customHeight="1">
      <c r="A459" s="39"/>
      <c r="B459" s="45"/>
      <c r="C459" s="308" t="s">
        <v>19</v>
      </c>
      <c r="D459" s="308" t="s">
        <v>2838</v>
      </c>
      <c r="E459" s="18" t="s">
        <v>19</v>
      </c>
      <c r="F459" s="309">
        <v>8.7599999999999998</v>
      </c>
      <c r="G459" s="39"/>
      <c r="H459" s="45"/>
    </row>
    <row r="460" s="2" customFormat="1" ht="16.8" customHeight="1">
      <c r="A460" s="39"/>
      <c r="B460" s="45"/>
      <c r="C460" s="308" t="s">
        <v>19</v>
      </c>
      <c r="D460" s="308" t="s">
        <v>2742</v>
      </c>
      <c r="E460" s="18" t="s">
        <v>19</v>
      </c>
      <c r="F460" s="309">
        <v>0</v>
      </c>
      <c r="G460" s="39"/>
      <c r="H460" s="45"/>
    </row>
    <row r="461" s="2" customFormat="1" ht="16.8" customHeight="1">
      <c r="A461" s="39"/>
      <c r="B461" s="45"/>
      <c r="C461" s="308" t="s">
        <v>19</v>
      </c>
      <c r="D461" s="308" t="s">
        <v>2839</v>
      </c>
      <c r="E461" s="18" t="s">
        <v>19</v>
      </c>
      <c r="F461" s="309">
        <v>5.7300000000000004</v>
      </c>
      <c r="G461" s="39"/>
      <c r="H461" s="45"/>
    </row>
    <row r="462" s="2" customFormat="1" ht="16.8" customHeight="1">
      <c r="A462" s="39"/>
      <c r="B462" s="45"/>
      <c r="C462" s="308" t="s">
        <v>19</v>
      </c>
      <c r="D462" s="308" t="s">
        <v>2840</v>
      </c>
      <c r="E462" s="18" t="s">
        <v>19</v>
      </c>
      <c r="F462" s="309">
        <v>8.6899999999999995</v>
      </c>
      <c r="G462" s="39"/>
      <c r="H462" s="45"/>
    </row>
    <row r="463" s="2" customFormat="1" ht="16.8" customHeight="1">
      <c r="A463" s="39"/>
      <c r="B463" s="45"/>
      <c r="C463" s="308" t="s">
        <v>19</v>
      </c>
      <c r="D463" s="308" t="s">
        <v>2841</v>
      </c>
      <c r="E463" s="18" t="s">
        <v>19</v>
      </c>
      <c r="F463" s="309">
        <v>5.0599999999999996</v>
      </c>
      <c r="G463" s="39"/>
      <c r="H463" s="45"/>
    </row>
    <row r="464" s="2" customFormat="1" ht="16.8" customHeight="1">
      <c r="A464" s="39"/>
      <c r="B464" s="45"/>
      <c r="C464" s="308" t="s">
        <v>19</v>
      </c>
      <c r="D464" s="308" t="s">
        <v>2842</v>
      </c>
      <c r="E464" s="18" t="s">
        <v>19</v>
      </c>
      <c r="F464" s="309">
        <v>5.0599999999999996</v>
      </c>
      <c r="G464" s="39"/>
      <c r="H464" s="45"/>
    </row>
    <row r="465" s="2" customFormat="1" ht="16.8" customHeight="1">
      <c r="A465" s="39"/>
      <c r="B465" s="45"/>
      <c r="C465" s="308" t="s">
        <v>19</v>
      </c>
      <c r="D465" s="308" t="s">
        <v>2843</v>
      </c>
      <c r="E465" s="18" t="s">
        <v>19</v>
      </c>
      <c r="F465" s="309">
        <v>9.2100000000000009</v>
      </c>
      <c r="G465" s="39"/>
      <c r="H465" s="45"/>
    </row>
    <row r="466" s="2" customFormat="1" ht="16.8" customHeight="1">
      <c r="A466" s="39"/>
      <c r="B466" s="45"/>
      <c r="C466" s="308" t="s">
        <v>19</v>
      </c>
      <c r="D466" s="308" t="s">
        <v>533</v>
      </c>
      <c r="E466" s="18" t="s">
        <v>19</v>
      </c>
      <c r="F466" s="309">
        <v>0</v>
      </c>
      <c r="G466" s="39"/>
      <c r="H466" s="45"/>
    </row>
    <row r="467" s="2" customFormat="1" ht="16.8" customHeight="1">
      <c r="A467" s="39"/>
      <c r="B467" s="45"/>
      <c r="C467" s="308" t="s">
        <v>19</v>
      </c>
      <c r="D467" s="308" t="s">
        <v>2748</v>
      </c>
      <c r="E467" s="18" t="s">
        <v>19</v>
      </c>
      <c r="F467" s="309">
        <v>0</v>
      </c>
      <c r="G467" s="39"/>
      <c r="H467" s="45"/>
    </row>
    <row r="468" s="2" customFormat="1" ht="16.8" customHeight="1">
      <c r="A468" s="39"/>
      <c r="B468" s="45"/>
      <c r="C468" s="308" t="s">
        <v>19</v>
      </c>
      <c r="D468" s="308" t="s">
        <v>2844</v>
      </c>
      <c r="E468" s="18" t="s">
        <v>19</v>
      </c>
      <c r="F468" s="309">
        <v>11.699999999999999</v>
      </c>
      <c r="G468" s="39"/>
      <c r="H468" s="45"/>
    </row>
    <row r="469" s="2" customFormat="1" ht="16.8" customHeight="1">
      <c r="A469" s="39"/>
      <c r="B469" s="45"/>
      <c r="C469" s="308" t="s">
        <v>19</v>
      </c>
      <c r="D469" s="308" t="s">
        <v>2845</v>
      </c>
      <c r="E469" s="18" t="s">
        <v>19</v>
      </c>
      <c r="F469" s="309">
        <v>14.69</v>
      </c>
      <c r="G469" s="39"/>
      <c r="H469" s="45"/>
    </row>
    <row r="470" s="2" customFormat="1" ht="16.8" customHeight="1">
      <c r="A470" s="39"/>
      <c r="B470" s="45"/>
      <c r="C470" s="308" t="s">
        <v>19</v>
      </c>
      <c r="D470" s="308" t="s">
        <v>2846</v>
      </c>
      <c r="E470" s="18" t="s">
        <v>19</v>
      </c>
      <c r="F470" s="309">
        <v>14.69</v>
      </c>
      <c r="G470" s="39"/>
      <c r="H470" s="45"/>
    </row>
    <row r="471" s="2" customFormat="1" ht="16.8" customHeight="1">
      <c r="A471" s="39"/>
      <c r="B471" s="45"/>
      <c r="C471" s="308" t="s">
        <v>19</v>
      </c>
      <c r="D471" s="308" t="s">
        <v>321</v>
      </c>
      <c r="E471" s="18" t="s">
        <v>19</v>
      </c>
      <c r="F471" s="309">
        <v>0</v>
      </c>
      <c r="G471" s="39"/>
      <c r="H471" s="45"/>
    </row>
    <row r="472" s="2" customFormat="1" ht="16.8" customHeight="1">
      <c r="A472" s="39"/>
      <c r="B472" s="45"/>
      <c r="C472" s="308" t="s">
        <v>19</v>
      </c>
      <c r="D472" s="308" t="s">
        <v>2752</v>
      </c>
      <c r="E472" s="18" t="s">
        <v>19</v>
      </c>
      <c r="F472" s="309">
        <v>0</v>
      </c>
      <c r="G472" s="39"/>
      <c r="H472" s="45"/>
    </row>
    <row r="473" s="2" customFormat="1" ht="16.8" customHeight="1">
      <c r="A473" s="39"/>
      <c r="B473" s="45"/>
      <c r="C473" s="308" t="s">
        <v>158</v>
      </c>
      <c r="D473" s="308" t="s">
        <v>253</v>
      </c>
      <c r="E473" s="18" t="s">
        <v>19</v>
      </c>
      <c r="F473" s="309">
        <v>463.88999999999999</v>
      </c>
      <c r="G473" s="39"/>
      <c r="H473" s="45"/>
    </row>
    <row r="474" s="2" customFormat="1" ht="16.8" customHeight="1">
      <c r="A474" s="39"/>
      <c r="B474" s="45"/>
      <c r="C474" s="310" t="s">
        <v>5224</v>
      </c>
      <c r="D474" s="39"/>
      <c r="E474" s="39"/>
      <c r="F474" s="39"/>
      <c r="G474" s="39"/>
      <c r="H474" s="45"/>
    </row>
    <row r="475" s="2" customFormat="1" ht="16.8" customHeight="1">
      <c r="A475" s="39"/>
      <c r="B475" s="45"/>
      <c r="C475" s="308" t="s">
        <v>2800</v>
      </c>
      <c r="D475" s="308" t="s">
        <v>2801</v>
      </c>
      <c r="E475" s="18" t="s">
        <v>107</v>
      </c>
      <c r="F475" s="309">
        <v>463.88999999999999</v>
      </c>
      <c r="G475" s="39"/>
      <c r="H475" s="45"/>
    </row>
    <row r="476" s="2" customFormat="1" ht="16.8" customHeight="1">
      <c r="A476" s="39"/>
      <c r="B476" s="45"/>
      <c r="C476" s="308" t="s">
        <v>2753</v>
      </c>
      <c r="D476" s="308" t="s">
        <v>2754</v>
      </c>
      <c r="E476" s="18" t="s">
        <v>112</v>
      </c>
      <c r="F476" s="309">
        <v>457.50900000000001</v>
      </c>
      <c r="G476" s="39"/>
      <c r="H476" s="45"/>
    </row>
    <row r="477" s="2" customFormat="1" ht="16.8" customHeight="1">
      <c r="A477" s="39"/>
      <c r="B477" s="45"/>
      <c r="C477" s="308" t="s">
        <v>2876</v>
      </c>
      <c r="D477" s="308" t="s">
        <v>2877</v>
      </c>
      <c r="E477" s="18" t="s">
        <v>107</v>
      </c>
      <c r="F477" s="309">
        <v>463.88999999999999</v>
      </c>
      <c r="G477" s="39"/>
      <c r="H477" s="45"/>
    </row>
    <row r="478" s="2" customFormat="1" ht="16.8" customHeight="1">
      <c r="A478" s="39"/>
      <c r="B478" s="45"/>
      <c r="C478" s="308" t="s">
        <v>2881</v>
      </c>
      <c r="D478" s="308" t="s">
        <v>2882</v>
      </c>
      <c r="E478" s="18" t="s">
        <v>107</v>
      </c>
      <c r="F478" s="309">
        <v>463.88999999999999</v>
      </c>
      <c r="G478" s="39"/>
      <c r="H478" s="45"/>
    </row>
    <row r="479" s="2" customFormat="1" ht="16.8" customHeight="1">
      <c r="A479" s="39"/>
      <c r="B479" s="45"/>
      <c r="C479" s="308" t="s">
        <v>2885</v>
      </c>
      <c r="D479" s="308" t="s">
        <v>2886</v>
      </c>
      <c r="E479" s="18" t="s">
        <v>107</v>
      </c>
      <c r="F479" s="309">
        <v>255.13999999999999</v>
      </c>
      <c r="G479" s="39"/>
      <c r="H479" s="45"/>
    </row>
    <row r="480" s="2" customFormat="1" ht="16.8" customHeight="1">
      <c r="A480" s="39"/>
      <c r="B480" s="45"/>
      <c r="C480" s="308" t="s">
        <v>2952</v>
      </c>
      <c r="D480" s="308" t="s">
        <v>2953</v>
      </c>
      <c r="E480" s="18" t="s">
        <v>112</v>
      </c>
      <c r="F480" s="309">
        <v>448.23099999999999</v>
      </c>
      <c r="G480" s="39"/>
      <c r="H480" s="45"/>
    </row>
    <row r="481" s="2" customFormat="1" ht="16.8" customHeight="1">
      <c r="A481" s="39"/>
      <c r="B481" s="45"/>
      <c r="C481" s="308" t="s">
        <v>2847</v>
      </c>
      <c r="D481" s="308" t="s">
        <v>2848</v>
      </c>
      <c r="E481" s="18" t="s">
        <v>281</v>
      </c>
      <c r="F481" s="309">
        <v>1701.085</v>
      </c>
      <c r="G481" s="39"/>
      <c r="H481" s="45"/>
    </row>
    <row r="482" s="2" customFormat="1" ht="16.8" customHeight="1">
      <c r="A482" s="39"/>
      <c r="B482" s="45"/>
      <c r="C482" s="304" t="s">
        <v>161</v>
      </c>
      <c r="D482" s="305" t="s">
        <v>162</v>
      </c>
      <c r="E482" s="306" t="s">
        <v>112</v>
      </c>
      <c r="F482" s="307">
        <v>227.47</v>
      </c>
      <c r="G482" s="39"/>
      <c r="H482" s="45"/>
    </row>
    <row r="483" s="2" customFormat="1" ht="16.8" customHeight="1">
      <c r="A483" s="39"/>
      <c r="B483" s="45"/>
      <c r="C483" s="308" t="s">
        <v>19</v>
      </c>
      <c r="D483" s="308" t="s">
        <v>167</v>
      </c>
      <c r="E483" s="18" t="s">
        <v>19</v>
      </c>
      <c r="F483" s="309">
        <v>96.390000000000001</v>
      </c>
      <c r="G483" s="39"/>
      <c r="H483" s="45"/>
    </row>
    <row r="484" s="2" customFormat="1" ht="16.8" customHeight="1">
      <c r="A484" s="39"/>
      <c r="B484" s="45"/>
      <c r="C484" s="308" t="s">
        <v>19</v>
      </c>
      <c r="D484" s="308" t="s">
        <v>149</v>
      </c>
      <c r="E484" s="18" t="s">
        <v>19</v>
      </c>
      <c r="F484" s="309">
        <v>131.08000000000001</v>
      </c>
      <c r="G484" s="39"/>
      <c r="H484" s="45"/>
    </row>
    <row r="485" s="2" customFormat="1" ht="16.8" customHeight="1">
      <c r="A485" s="39"/>
      <c r="B485" s="45"/>
      <c r="C485" s="308" t="s">
        <v>19</v>
      </c>
      <c r="D485" s="308" t="s">
        <v>253</v>
      </c>
      <c r="E485" s="18" t="s">
        <v>19</v>
      </c>
      <c r="F485" s="309">
        <v>227.47</v>
      </c>
      <c r="G485" s="39"/>
      <c r="H485" s="45"/>
    </row>
    <row r="486" s="2" customFormat="1" ht="16.8" customHeight="1">
      <c r="A486" s="39"/>
      <c r="B486" s="45"/>
      <c r="C486" s="310" t="s">
        <v>5224</v>
      </c>
      <c r="D486" s="39"/>
      <c r="E486" s="39"/>
      <c r="F486" s="39"/>
      <c r="G486" s="39"/>
      <c r="H486" s="45"/>
    </row>
    <row r="487" s="2" customFormat="1" ht="16.8" customHeight="1">
      <c r="A487" s="39"/>
      <c r="B487" s="45"/>
      <c r="C487" s="308" t="s">
        <v>3001</v>
      </c>
      <c r="D487" s="308" t="s">
        <v>3002</v>
      </c>
      <c r="E487" s="18" t="s">
        <v>112</v>
      </c>
      <c r="F487" s="309">
        <v>227.47</v>
      </c>
      <c r="G487" s="39"/>
      <c r="H487" s="45"/>
    </row>
    <row r="488" s="2" customFormat="1" ht="16.8" customHeight="1">
      <c r="A488" s="39"/>
      <c r="B488" s="45"/>
      <c r="C488" s="308" t="s">
        <v>3006</v>
      </c>
      <c r="D488" s="308" t="s">
        <v>3007</v>
      </c>
      <c r="E488" s="18" t="s">
        <v>112</v>
      </c>
      <c r="F488" s="309">
        <v>227.47</v>
      </c>
      <c r="G488" s="39"/>
      <c r="H488" s="45"/>
    </row>
    <row r="489" s="2" customFormat="1" ht="16.8" customHeight="1">
      <c r="A489" s="39"/>
      <c r="B489" s="45"/>
      <c r="C489" s="308" t="s">
        <v>3024</v>
      </c>
      <c r="D489" s="308" t="s">
        <v>3025</v>
      </c>
      <c r="E489" s="18" t="s">
        <v>112</v>
      </c>
      <c r="F489" s="309">
        <v>227.47</v>
      </c>
      <c r="G489" s="39"/>
      <c r="H489" s="45"/>
    </row>
    <row r="490" s="2" customFormat="1" ht="16.8" customHeight="1">
      <c r="A490" s="39"/>
      <c r="B490" s="45"/>
      <c r="C490" s="308" t="s">
        <v>3039</v>
      </c>
      <c r="D490" s="308" t="s">
        <v>3040</v>
      </c>
      <c r="E490" s="18" t="s">
        <v>112</v>
      </c>
      <c r="F490" s="309">
        <v>227.47</v>
      </c>
      <c r="G490" s="39"/>
      <c r="H490" s="45"/>
    </row>
    <row r="491" s="2" customFormat="1" ht="16.8" customHeight="1">
      <c r="A491" s="39"/>
      <c r="B491" s="45"/>
      <c r="C491" s="308" t="s">
        <v>3183</v>
      </c>
      <c r="D491" s="308" t="s">
        <v>3184</v>
      </c>
      <c r="E491" s="18" t="s">
        <v>112</v>
      </c>
      <c r="F491" s="309">
        <v>240.76499999999999</v>
      </c>
      <c r="G491" s="39"/>
      <c r="H491" s="45"/>
    </row>
    <row r="492" s="2" customFormat="1" ht="16.8" customHeight="1">
      <c r="A492" s="39"/>
      <c r="B492" s="45"/>
      <c r="C492" s="308" t="s">
        <v>3188</v>
      </c>
      <c r="D492" s="308" t="s">
        <v>3189</v>
      </c>
      <c r="E492" s="18" t="s">
        <v>112</v>
      </c>
      <c r="F492" s="309">
        <v>240.76499999999999</v>
      </c>
      <c r="G492" s="39"/>
      <c r="H492" s="45"/>
    </row>
    <row r="493" s="2" customFormat="1" ht="16.8" customHeight="1">
      <c r="A493" s="39"/>
      <c r="B493" s="45"/>
      <c r="C493" s="304" t="s">
        <v>164</v>
      </c>
      <c r="D493" s="305" t="s">
        <v>165</v>
      </c>
      <c r="E493" s="306" t="s">
        <v>107</v>
      </c>
      <c r="F493" s="307">
        <v>166.19</v>
      </c>
      <c r="G493" s="39"/>
      <c r="H493" s="45"/>
    </row>
    <row r="494" s="2" customFormat="1" ht="16.8" customHeight="1">
      <c r="A494" s="39"/>
      <c r="B494" s="45"/>
      <c r="C494" s="308" t="s">
        <v>19</v>
      </c>
      <c r="D494" s="308" t="s">
        <v>152</v>
      </c>
      <c r="E494" s="18" t="s">
        <v>19</v>
      </c>
      <c r="F494" s="309">
        <v>72.760000000000005</v>
      </c>
      <c r="G494" s="39"/>
      <c r="H494" s="45"/>
    </row>
    <row r="495" s="2" customFormat="1" ht="16.8" customHeight="1">
      <c r="A495" s="39"/>
      <c r="B495" s="45"/>
      <c r="C495" s="308" t="s">
        <v>19</v>
      </c>
      <c r="D495" s="308" t="s">
        <v>170</v>
      </c>
      <c r="E495" s="18" t="s">
        <v>19</v>
      </c>
      <c r="F495" s="309">
        <v>93.430000000000007</v>
      </c>
      <c r="G495" s="39"/>
      <c r="H495" s="45"/>
    </row>
    <row r="496" s="2" customFormat="1" ht="16.8" customHeight="1">
      <c r="A496" s="39"/>
      <c r="B496" s="45"/>
      <c r="C496" s="308" t="s">
        <v>19</v>
      </c>
      <c r="D496" s="308" t="s">
        <v>253</v>
      </c>
      <c r="E496" s="18" t="s">
        <v>19</v>
      </c>
      <c r="F496" s="309">
        <v>166.19</v>
      </c>
      <c r="G496" s="39"/>
      <c r="H496" s="45"/>
    </row>
    <row r="497" s="2" customFormat="1" ht="16.8" customHeight="1">
      <c r="A497" s="39"/>
      <c r="B497" s="45"/>
      <c r="C497" s="310" t="s">
        <v>5224</v>
      </c>
      <c r="D497" s="39"/>
      <c r="E497" s="39"/>
      <c r="F497" s="39"/>
      <c r="G497" s="39"/>
      <c r="H497" s="45"/>
    </row>
    <row r="498" s="2" customFormat="1" ht="16.8" customHeight="1">
      <c r="A498" s="39"/>
      <c r="B498" s="45"/>
      <c r="C498" s="308" t="s">
        <v>3183</v>
      </c>
      <c r="D498" s="308" t="s">
        <v>3184</v>
      </c>
      <c r="E498" s="18" t="s">
        <v>112</v>
      </c>
      <c r="F498" s="309">
        <v>240.76499999999999</v>
      </c>
      <c r="G498" s="39"/>
      <c r="H498" s="45"/>
    </row>
    <row r="499" s="2" customFormat="1" ht="16.8" customHeight="1">
      <c r="A499" s="39"/>
      <c r="B499" s="45"/>
      <c r="C499" s="308" t="s">
        <v>3188</v>
      </c>
      <c r="D499" s="308" t="s">
        <v>3189</v>
      </c>
      <c r="E499" s="18" t="s">
        <v>112</v>
      </c>
      <c r="F499" s="309">
        <v>240.76499999999999</v>
      </c>
      <c r="G499" s="39"/>
      <c r="H499" s="45"/>
    </row>
    <row r="500" s="2" customFormat="1" ht="16.8" customHeight="1">
      <c r="A500" s="39"/>
      <c r="B500" s="45"/>
      <c r="C500" s="304" t="s">
        <v>167</v>
      </c>
      <c r="D500" s="305" t="s">
        <v>168</v>
      </c>
      <c r="E500" s="306" t="s">
        <v>112</v>
      </c>
      <c r="F500" s="307">
        <v>96.390000000000001</v>
      </c>
      <c r="G500" s="39"/>
      <c r="H500" s="45"/>
    </row>
    <row r="501" s="2" customFormat="1" ht="16.8" customHeight="1">
      <c r="A501" s="39"/>
      <c r="B501" s="45"/>
      <c r="C501" s="308" t="s">
        <v>19</v>
      </c>
      <c r="D501" s="308" t="s">
        <v>533</v>
      </c>
      <c r="E501" s="18" t="s">
        <v>19</v>
      </c>
      <c r="F501" s="309">
        <v>0</v>
      </c>
      <c r="G501" s="39"/>
      <c r="H501" s="45"/>
    </row>
    <row r="502" s="2" customFormat="1" ht="16.8" customHeight="1">
      <c r="A502" s="39"/>
      <c r="B502" s="45"/>
      <c r="C502" s="308" t="s">
        <v>19</v>
      </c>
      <c r="D502" s="308" t="s">
        <v>3061</v>
      </c>
      <c r="E502" s="18" t="s">
        <v>19</v>
      </c>
      <c r="F502" s="309">
        <v>0</v>
      </c>
      <c r="G502" s="39"/>
      <c r="H502" s="45"/>
    </row>
    <row r="503" s="2" customFormat="1" ht="16.8" customHeight="1">
      <c r="A503" s="39"/>
      <c r="B503" s="45"/>
      <c r="C503" s="308" t="s">
        <v>19</v>
      </c>
      <c r="D503" s="308" t="s">
        <v>830</v>
      </c>
      <c r="E503" s="18" t="s">
        <v>19</v>
      </c>
      <c r="F503" s="309">
        <v>0</v>
      </c>
      <c r="G503" s="39"/>
      <c r="H503" s="45"/>
    </row>
    <row r="504" s="2" customFormat="1" ht="16.8" customHeight="1">
      <c r="A504" s="39"/>
      <c r="B504" s="45"/>
      <c r="C504" s="308" t="s">
        <v>19</v>
      </c>
      <c r="D504" s="308" t="s">
        <v>3062</v>
      </c>
      <c r="E504" s="18" t="s">
        <v>19</v>
      </c>
      <c r="F504" s="309">
        <v>11.060000000000001</v>
      </c>
      <c r="G504" s="39"/>
      <c r="H504" s="45"/>
    </row>
    <row r="505" s="2" customFormat="1" ht="16.8" customHeight="1">
      <c r="A505" s="39"/>
      <c r="B505" s="45"/>
      <c r="C505" s="308" t="s">
        <v>19</v>
      </c>
      <c r="D505" s="308" t="s">
        <v>3063</v>
      </c>
      <c r="E505" s="18" t="s">
        <v>19</v>
      </c>
      <c r="F505" s="309">
        <v>14.810000000000001</v>
      </c>
      <c r="G505" s="39"/>
      <c r="H505" s="45"/>
    </row>
    <row r="506" s="2" customFormat="1" ht="16.8" customHeight="1">
      <c r="A506" s="39"/>
      <c r="B506" s="45"/>
      <c r="C506" s="308" t="s">
        <v>19</v>
      </c>
      <c r="D506" s="308" t="s">
        <v>3064</v>
      </c>
      <c r="E506" s="18" t="s">
        <v>19</v>
      </c>
      <c r="F506" s="309">
        <v>32.479999999999997</v>
      </c>
      <c r="G506" s="39"/>
      <c r="H506" s="45"/>
    </row>
    <row r="507" s="2" customFormat="1" ht="16.8" customHeight="1">
      <c r="A507" s="39"/>
      <c r="B507" s="45"/>
      <c r="C507" s="308" t="s">
        <v>19</v>
      </c>
      <c r="D507" s="308" t="s">
        <v>3065</v>
      </c>
      <c r="E507" s="18" t="s">
        <v>19</v>
      </c>
      <c r="F507" s="309">
        <v>9.7300000000000004</v>
      </c>
      <c r="G507" s="39"/>
      <c r="H507" s="45"/>
    </row>
    <row r="508" s="2" customFormat="1" ht="16.8" customHeight="1">
      <c r="A508" s="39"/>
      <c r="B508" s="45"/>
      <c r="C508" s="308" t="s">
        <v>19</v>
      </c>
      <c r="D508" s="308" t="s">
        <v>3066</v>
      </c>
      <c r="E508" s="18" t="s">
        <v>19</v>
      </c>
      <c r="F508" s="309">
        <v>8.4499999999999993</v>
      </c>
      <c r="G508" s="39"/>
      <c r="H508" s="45"/>
    </row>
    <row r="509" s="2" customFormat="1" ht="16.8" customHeight="1">
      <c r="A509" s="39"/>
      <c r="B509" s="45"/>
      <c r="C509" s="308" t="s">
        <v>19</v>
      </c>
      <c r="D509" s="308" t="s">
        <v>2742</v>
      </c>
      <c r="E509" s="18" t="s">
        <v>19</v>
      </c>
      <c r="F509" s="309">
        <v>0</v>
      </c>
      <c r="G509" s="39"/>
      <c r="H509" s="45"/>
    </row>
    <row r="510" s="2" customFormat="1" ht="16.8" customHeight="1">
      <c r="A510" s="39"/>
      <c r="B510" s="45"/>
      <c r="C510" s="308" t="s">
        <v>19</v>
      </c>
      <c r="D510" s="308" t="s">
        <v>3067</v>
      </c>
      <c r="E510" s="18" t="s">
        <v>19</v>
      </c>
      <c r="F510" s="309">
        <v>19.859999999999999</v>
      </c>
      <c r="G510" s="39"/>
      <c r="H510" s="45"/>
    </row>
    <row r="511" s="2" customFormat="1" ht="16.8" customHeight="1">
      <c r="A511" s="39"/>
      <c r="B511" s="45"/>
      <c r="C511" s="308" t="s">
        <v>167</v>
      </c>
      <c r="D511" s="308" t="s">
        <v>561</v>
      </c>
      <c r="E511" s="18" t="s">
        <v>19</v>
      </c>
      <c r="F511" s="309">
        <v>96.390000000000001</v>
      </c>
      <c r="G511" s="39"/>
      <c r="H511" s="45"/>
    </row>
    <row r="512" s="2" customFormat="1" ht="16.8" customHeight="1">
      <c r="A512" s="39"/>
      <c r="B512" s="45"/>
      <c r="C512" s="310" t="s">
        <v>5224</v>
      </c>
      <c r="D512" s="39"/>
      <c r="E512" s="39"/>
      <c r="F512" s="39"/>
      <c r="G512" s="39"/>
      <c r="H512" s="45"/>
    </row>
    <row r="513" s="2" customFormat="1" ht="16.8" customHeight="1">
      <c r="A513" s="39"/>
      <c r="B513" s="45"/>
      <c r="C513" s="308" t="s">
        <v>3057</v>
      </c>
      <c r="D513" s="308" t="s">
        <v>3058</v>
      </c>
      <c r="E513" s="18" t="s">
        <v>112</v>
      </c>
      <c r="F513" s="309">
        <v>227.47</v>
      </c>
      <c r="G513" s="39"/>
      <c r="H513" s="45"/>
    </row>
    <row r="514" s="2" customFormat="1">
      <c r="A514" s="39"/>
      <c r="B514" s="45"/>
      <c r="C514" s="308" t="s">
        <v>3073</v>
      </c>
      <c r="D514" s="308" t="s">
        <v>3074</v>
      </c>
      <c r="E514" s="18" t="s">
        <v>112</v>
      </c>
      <c r="F514" s="309">
        <v>106.029</v>
      </c>
      <c r="G514" s="39"/>
      <c r="H514" s="45"/>
    </row>
    <row r="515" s="2" customFormat="1" ht="16.8" customHeight="1">
      <c r="A515" s="39"/>
      <c r="B515" s="45"/>
      <c r="C515" s="304" t="s">
        <v>170</v>
      </c>
      <c r="D515" s="305" t="s">
        <v>171</v>
      </c>
      <c r="E515" s="306" t="s">
        <v>107</v>
      </c>
      <c r="F515" s="307">
        <v>93.430000000000007</v>
      </c>
      <c r="G515" s="39"/>
      <c r="H515" s="45"/>
    </row>
    <row r="516" s="2" customFormat="1" ht="16.8" customHeight="1">
      <c r="A516" s="39"/>
      <c r="B516" s="45"/>
      <c r="C516" s="308" t="s">
        <v>19</v>
      </c>
      <c r="D516" s="308" t="s">
        <v>533</v>
      </c>
      <c r="E516" s="18" t="s">
        <v>19</v>
      </c>
      <c r="F516" s="309">
        <v>0</v>
      </c>
      <c r="G516" s="39"/>
      <c r="H516" s="45"/>
    </row>
    <row r="517" s="2" customFormat="1" ht="16.8" customHeight="1">
      <c r="A517" s="39"/>
      <c r="B517" s="45"/>
      <c r="C517" s="308" t="s">
        <v>19</v>
      </c>
      <c r="D517" s="308" t="s">
        <v>3061</v>
      </c>
      <c r="E517" s="18" t="s">
        <v>19</v>
      </c>
      <c r="F517" s="309">
        <v>0</v>
      </c>
      <c r="G517" s="39"/>
      <c r="H517" s="45"/>
    </row>
    <row r="518" s="2" customFormat="1" ht="16.8" customHeight="1">
      <c r="A518" s="39"/>
      <c r="B518" s="45"/>
      <c r="C518" s="308" t="s">
        <v>19</v>
      </c>
      <c r="D518" s="308" t="s">
        <v>830</v>
      </c>
      <c r="E518" s="18" t="s">
        <v>19</v>
      </c>
      <c r="F518" s="309">
        <v>0</v>
      </c>
      <c r="G518" s="39"/>
      <c r="H518" s="45"/>
    </row>
    <row r="519" s="2" customFormat="1" ht="16.8" customHeight="1">
      <c r="A519" s="39"/>
      <c r="B519" s="45"/>
      <c r="C519" s="308" t="s">
        <v>19</v>
      </c>
      <c r="D519" s="308" t="s">
        <v>3135</v>
      </c>
      <c r="E519" s="18" t="s">
        <v>19</v>
      </c>
      <c r="F519" s="309">
        <v>13.300000000000001</v>
      </c>
      <c r="G519" s="39"/>
      <c r="H519" s="45"/>
    </row>
    <row r="520" s="2" customFormat="1" ht="16.8" customHeight="1">
      <c r="A520" s="39"/>
      <c r="B520" s="45"/>
      <c r="C520" s="308" t="s">
        <v>19</v>
      </c>
      <c r="D520" s="308" t="s">
        <v>3136</v>
      </c>
      <c r="E520" s="18" t="s">
        <v>19</v>
      </c>
      <c r="F520" s="309">
        <v>15.390000000000001</v>
      </c>
      <c r="G520" s="39"/>
      <c r="H520" s="45"/>
    </row>
    <row r="521" s="2" customFormat="1" ht="16.8" customHeight="1">
      <c r="A521" s="39"/>
      <c r="B521" s="45"/>
      <c r="C521" s="308" t="s">
        <v>19</v>
      </c>
      <c r="D521" s="308" t="s">
        <v>3137</v>
      </c>
      <c r="E521" s="18" t="s">
        <v>19</v>
      </c>
      <c r="F521" s="309">
        <v>22.800000000000001</v>
      </c>
      <c r="G521" s="39"/>
      <c r="H521" s="45"/>
    </row>
    <row r="522" s="2" customFormat="1" ht="16.8" customHeight="1">
      <c r="A522" s="39"/>
      <c r="B522" s="45"/>
      <c r="C522" s="308" t="s">
        <v>19</v>
      </c>
      <c r="D522" s="308" t="s">
        <v>3138</v>
      </c>
      <c r="E522" s="18" t="s">
        <v>19</v>
      </c>
      <c r="F522" s="309">
        <v>12.48</v>
      </c>
      <c r="G522" s="39"/>
      <c r="H522" s="45"/>
    </row>
    <row r="523" s="2" customFormat="1" ht="16.8" customHeight="1">
      <c r="A523" s="39"/>
      <c r="B523" s="45"/>
      <c r="C523" s="308" t="s">
        <v>19</v>
      </c>
      <c r="D523" s="308" t="s">
        <v>3139</v>
      </c>
      <c r="E523" s="18" t="s">
        <v>19</v>
      </c>
      <c r="F523" s="309">
        <v>11.630000000000001</v>
      </c>
      <c r="G523" s="39"/>
      <c r="H523" s="45"/>
    </row>
    <row r="524" s="2" customFormat="1" ht="16.8" customHeight="1">
      <c r="A524" s="39"/>
      <c r="B524" s="45"/>
      <c r="C524" s="308" t="s">
        <v>19</v>
      </c>
      <c r="D524" s="308" t="s">
        <v>2742</v>
      </c>
      <c r="E524" s="18" t="s">
        <v>19</v>
      </c>
      <c r="F524" s="309">
        <v>0</v>
      </c>
      <c r="G524" s="39"/>
      <c r="H524" s="45"/>
    </row>
    <row r="525" s="2" customFormat="1" ht="16.8" customHeight="1">
      <c r="A525" s="39"/>
      <c r="B525" s="45"/>
      <c r="C525" s="308" t="s">
        <v>19</v>
      </c>
      <c r="D525" s="308" t="s">
        <v>3140</v>
      </c>
      <c r="E525" s="18" t="s">
        <v>19</v>
      </c>
      <c r="F525" s="309">
        <v>17.829999999999998</v>
      </c>
      <c r="G525" s="39"/>
      <c r="H525" s="45"/>
    </row>
    <row r="526" s="2" customFormat="1" ht="16.8" customHeight="1">
      <c r="A526" s="39"/>
      <c r="B526" s="45"/>
      <c r="C526" s="308" t="s">
        <v>170</v>
      </c>
      <c r="D526" s="308" t="s">
        <v>561</v>
      </c>
      <c r="E526" s="18" t="s">
        <v>19</v>
      </c>
      <c r="F526" s="309">
        <v>93.430000000000007</v>
      </c>
      <c r="G526" s="39"/>
      <c r="H526" s="45"/>
    </row>
    <row r="527" s="2" customFormat="1" ht="16.8" customHeight="1">
      <c r="A527" s="39"/>
      <c r="B527" s="45"/>
      <c r="C527" s="310" t="s">
        <v>5224</v>
      </c>
      <c r="D527" s="39"/>
      <c r="E527" s="39"/>
      <c r="F527" s="39"/>
      <c r="G527" s="39"/>
      <c r="H527" s="45"/>
    </row>
    <row r="528" s="2" customFormat="1" ht="16.8" customHeight="1">
      <c r="A528" s="39"/>
      <c r="B528" s="45"/>
      <c r="C528" s="308" t="s">
        <v>3131</v>
      </c>
      <c r="D528" s="308" t="s">
        <v>3132</v>
      </c>
      <c r="E528" s="18" t="s">
        <v>107</v>
      </c>
      <c r="F528" s="309">
        <v>166.19</v>
      </c>
      <c r="G528" s="39"/>
      <c r="H528" s="45"/>
    </row>
    <row r="529" s="2" customFormat="1">
      <c r="A529" s="39"/>
      <c r="B529" s="45"/>
      <c r="C529" s="308" t="s">
        <v>3073</v>
      </c>
      <c r="D529" s="308" t="s">
        <v>3074</v>
      </c>
      <c r="E529" s="18" t="s">
        <v>112</v>
      </c>
      <c r="F529" s="309">
        <v>8.9689999999999994</v>
      </c>
      <c r="G529" s="39"/>
      <c r="H529" s="45"/>
    </row>
    <row r="530" s="2" customFormat="1" ht="16.8" customHeight="1">
      <c r="A530" s="39"/>
      <c r="B530" s="45"/>
      <c r="C530" s="304" t="s">
        <v>173</v>
      </c>
      <c r="D530" s="305" t="s">
        <v>174</v>
      </c>
      <c r="E530" s="306" t="s">
        <v>112</v>
      </c>
      <c r="F530" s="307">
        <v>214.6824</v>
      </c>
      <c r="G530" s="39"/>
      <c r="H530" s="45"/>
    </row>
    <row r="531" s="2" customFormat="1" ht="16.8" customHeight="1">
      <c r="A531" s="39"/>
      <c r="B531" s="45"/>
      <c r="C531" s="308" t="s">
        <v>19</v>
      </c>
      <c r="D531" s="308" t="s">
        <v>5326</v>
      </c>
      <c r="E531" s="18" t="s">
        <v>19</v>
      </c>
      <c r="F531" s="309">
        <v>196.86240000000001</v>
      </c>
      <c r="G531" s="39"/>
      <c r="H531" s="45"/>
    </row>
    <row r="532" s="2" customFormat="1" ht="16.8" customHeight="1">
      <c r="A532" s="39"/>
      <c r="B532" s="45"/>
      <c r="C532" s="308" t="s">
        <v>19</v>
      </c>
      <c r="D532" s="308" t="s">
        <v>5327</v>
      </c>
      <c r="E532" s="18" t="s">
        <v>19</v>
      </c>
      <c r="F532" s="309">
        <v>17.82</v>
      </c>
      <c r="G532" s="39"/>
      <c r="H532" s="45"/>
    </row>
    <row r="533" s="2" customFormat="1" ht="16.8" customHeight="1">
      <c r="A533" s="39"/>
      <c r="B533" s="45"/>
      <c r="C533" s="308" t="s">
        <v>19</v>
      </c>
      <c r="D533" s="308" t="s">
        <v>253</v>
      </c>
      <c r="E533" s="18" t="s">
        <v>19</v>
      </c>
      <c r="F533" s="309">
        <v>214.6824</v>
      </c>
      <c r="G533" s="39"/>
      <c r="H533" s="45"/>
    </row>
    <row r="534" s="2" customFormat="1" ht="16.8" customHeight="1">
      <c r="A534" s="39"/>
      <c r="B534" s="45"/>
      <c r="C534" s="310" t="s">
        <v>5224</v>
      </c>
      <c r="D534" s="39"/>
      <c r="E534" s="39"/>
      <c r="F534" s="39"/>
      <c r="G534" s="39"/>
      <c r="H534" s="45"/>
    </row>
    <row r="535" s="2" customFormat="1" ht="16.8" customHeight="1">
      <c r="A535" s="39"/>
      <c r="B535" s="45"/>
      <c r="C535" s="308" t="s">
        <v>1709</v>
      </c>
      <c r="D535" s="308" t="s">
        <v>1710</v>
      </c>
      <c r="E535" s="18" t="s">
        <v>281</v>
      </c>
      <c r="F535" s="309">
        <v>64.405000000000001</v>
      </c>
      <c r="G535" s="39"/>
      <c r="H535" s="45"/>
    </row>
    <row r="536" s="2" customFormat="1" ht="16.8" customHeight="1">
      <c r="A536" s="39"/>
      <c r="B536" s="45"/>
      <c r="C536" s="308" t="s">
        <v>1718</v>
      </c>
      <c r="D536" s="308" t="s">
        <v>1719</v>
      </c>
      <c r="E536" s="18" t="s">
        <v>281</v>
      </c>
      <c r="F536" s="309">
        <v>64.405000000000001</v>
      </c>
      <c r="G536" s="39"/>
      <c r="H536" s="45"/>
    </row>
    <row r="537" s="2" customFormat="1" ht="16.8" customHeight="1">
      <c r="A537" s="39"/>
      <c r="B537" s="45"/>
      <c r="C537" s="308" t="s">
        <v>1727</v>
      </c>
      <c r="D537" s="308" t="s">
        <v>1728</v>
      </c>
      <c r="E537" s="18" t="s">
        <v>112</v>
      </c>
      <c r="F537" s="309">
        <v>64.405000000000001</v>
      </c>
      <c r="G537" s="39"/>
      <c r="H537" s="45"/>
    </row>
    <row r="538" s="2" customFormat="1" ht="16.8" customHeight="1">
      <c r="A538" s="39"/>
      <c r="B538" s="45"/>
      <c r="C538" s="308" t="s">
        <v>1740</v>
      </c>
      <c r="D538" s="308" t="s">
        <v>1741</v>
      </c>
      <c r="E538" s="18" t="s">
        <v>112</v>
      </c>
      <c r="F538" s="309">
        <v>64.405000000000001</v>
      </c>
      <c r="G538" s="39"/>
      <c r="H538" s="45"/>
    </row>
    <row r="539" s="2" customFormat="1" ht="16.8" customHeight="1">
      <c r="A539" s="39"/>
      <c r="B539" s="45"/>
      <c r="C539" s="308" t="s">
        <v>1745</v>
      </c>
      <c r="D539" s="308" t="s">
        <v>1746</v>
      </c>
      <c r="E539" s="18" t="s">
        <v>112</v>
      </c>
      <c r="F539" s="309">
        <v>64.405000000000001</v>
      </c>
      <c r="G539" s="39"/>
      <c r="H539" s="45"/>
    </row>
    <row r="540" s="2" customFormat="1" ht="16.8" customHeight="1">
      <c r="A540" s="39"/>
      <c r="B540" s="45"/>
      <c r="C540" s="308" t="s">
        <v>1764</v>
      </c>
      <c r="D540" s="308" t="s">
        <v>1765</v>
      </c>
      <c r="E540" s="18" t="s">
        <v>112</v>
      </c>
      <c r="F540" s="309">
        <v>214.68199999999999</v>
      </c>
      <c r="G540" s="39"/>
      <c r="H540" s="45"/>
    </row>
    <row r="541" s="2" customFormat="1" ht="16.8" customHeight="1">
      <c r="A541" s="39"/>
      <c r="B541" s="45"/>
      <c r="C541" s="308" t="s">
        <v>1770</v>
      </c>
      <c r="D541" s="308" t="s">
        <v>1771</v>
      </c>
      <c r="E541" s="18" t="s">
        <v>112</v>
      </c>
      <c r="F541" s="309">
        <v>64.405000000000001</v>
      </c>
      <c r="G541" s="39"/>
      <c r="H541" s="45"/>
    </row>
    <row r="542" s="2" customFormat="1" ht="16.8" customHeight="1">
      <c r="A542" s="39"/>
      <c r="B542" s="45"/>
      <c r="C542" s="304" t="s">
        <v>176</v>
      </c>
      <c r="D542" s="305" t="s">
        <v>177</v>
      </c>
      <c r="E542" s="306" t="s">
        <v>112</v>
      </c>
      <c r="F542" s="307">
        <v>181.57239999999999</v>
      </c>
      <c r="G542" s="39"/>
      <c r="H542" s="45"/>
    </row>
    <row r="543" s="2" customFormat="1" ht="16.8" customHeight="1">
      <c r="A543" s="39"/>
      <c r="B543" s="45"/>
      <c r="C543" s="308" t="s">
        <v>19</v>
      </c>
      <c r="D543" s="308" t="s">
        <v>5328</v>
      </c>
      <c r="E543" s="18" t="s">
        <v>19</v>
      </c>
      <c r="F543" s="309">
        <v>166.50239999999999</v>
      </c>
      <c r="G543" s="39"/>
      <c r="H543" s="45"/>
    </row>
    <row r="544" s="2" customFormat="1" ht="16.8" customHeight="1">
      <c r="A544" s="39"/>
      <c r="B544" s="45"/>
      <c r="C544" s="308" t="s">
        <v>19</v>
      </c>
      <c r="D544" s="308" t="s">
        <v>5329</v>
      </c>
      <c r="E544" s="18" t="s">
        <v>19</v>
      </c>
      <c r="F544" s="309">
        <v>15.07</v>
      </c>
      <c r="G544" s="39"/>
      <c r="H544" s="45"/>
    </row>
    <row r="545" s="2" customFormat="1" ht="16.8" customHeight="1">
      <c r="A545" s="39"/>
      <c r="B545" s="45"/>
      <c r="C545" s="308" t="s">
        <v>19</v>
      </c>
      <c r="D545" s="308" t="s">
        <v>253</v>
      </c>
      <c r="E545" s="18" t="s">
        <v>19</v>
      </c>
      <c r="F545" s="309">
        <v>181.57239999999999</v>
      </c>
      <c r="G545" s="39"/>
      <c r="H545" s="45"/>
    </row>
    <row r="546" s="2" customFormat="1" ht="16.8" customHeight="1">
      <c r="A546" s="39"/>
      <c r="B546" s="45"/>
      <c r="C546" s="310" t="s">
        <v>5224</v>
      </c>
      <c r="D546" s="39"/>
      <c r="E546" s="39"/>
      <c r="F546" s="39"/>
      <c r="G546" s="39"/>
      <c r="H546" s="45"/>
    </row>
    <row r="547" s="2" customFormat="1" ht="16.8" customHeight="1">
      <c r="A547" s="39"/>
      <c r="B547" s="45"/>
      <c r="C547" s="308" t="s">
        <v>1731</v>
      </c>
      <c r="D547" s="308" t="s">
        <v>1732</v>
      </c>
      <c r="E547" s="18" t="s">
        <v>112</v>
      </c>
      <c r="F547" s="309">
        <v>236.148</v>
      </c>
      <c r="G547" s="39"/>
      <c r="H547" s="45"/>
    </row>
    <row r="548" s="2" customFormat="1" ht="16.8" customHeight="1">
      <c r="A548" s="39"/>
      <c r="B548" s="45"/>
      <c r="C548" s="308" t="s">
        <v>1745</v>
      </c>
      <c r="D548" s="308" t="s">
        <v>1746</v>
      </c>
      <c r="E548" s="18" t="s">
        <v>112</v>
      </c>
      <c r="F548" s="309">
        <v>181.572</v>
      </c>
      <c r="G548" s="39"/>
      <c r="H548" s="45"/>
    </row>
    <row r="549" s="2" customFormat="1">
      <c r="A549" s="39"/>
      <c r="B549" s="45"/>
      <c r="C549" s="308" t="s">
        <v>1847</v>
      </c>
      <c r="D549" s="308" t="s">
        <v>1848</v>
      </c>
      <c r="E549" s="18" t="s">
        <v>112</v>
      </c>
      <c r="F549" s="309">
        <v>363.14499999999998</v>
      </c>
      <c r="G549" s="39"/>
      <c r="H549" s="45"/>
    </row>
    <row r="550" s="2" customFormat="1" ht="16.8" customHeight="1">
      <c r="A550" s="39"/>
      <c r="B550" s="45"/>
      <c r="C550" s="308" t="s">
        <v>1876</v>
      </c>
      <c r="D550" s="308" t="s">
        <v>1877</v>
      </c>
      <c r="E550" s="18" t="s">
        <v>112</v>
      </c>
      <c r="F550" s="309">
        <v>72.629000000000005</v>
      </c>
      <c r="G550" s="39"/>
      <c r="H550" s="45"/>
    </row>
    <row r="551" s="2" customFormat="1" ht="16.8" customHeight="1">
      <c r="A551" s="39"/>
      <c r="B551" s="45"/>
      <c r="C551" s="308" t="s">
        <v>1880</v>
      </c>
      <c r="D551" s="308" t="s">
        <v>1881</v>
      </c>
      <c r="E551" s="18" t="s">
        <v>112</v>
      </c>
      <c r="F551" s="309">
        <v>54.472000000000001</v>
      </c>
      <c r="G551" s="39"/>
      <c r="H551" s="45"/>
    </row>
    <row r="552" s="2" customFormat="1" ht="16.8" customHeight="1">
      <c r="A552" s="39"/>
      <c r="B552" s="45"/>
      <c r="C552" s="308" t="s">
        <v>1885</v>
      </c>
      <c r="D552" s="308" t="s">
        <v>1886</v>
      </c>
      <c r="E552" s="18" t="s">
        <v>112</v>
      </c>
      <c r="F552" s="309">
        <v>54.472000000000001</v>
      </c>
      <c r="G552" s="39"/>
      <c r="H552" s="45"/>
    </row>
    <row r="553" s="2" customFormat="1" ht="16.8" customHeight="1">
      <c r="A553" s="39"/>
      <c r="B553" s="45"/>
      <c r="C553" s="308" t="s">
        <v>1853</v>
      </c>
      <c r="D553" s="308" t="s">
        <v>1854</v>
      </c>
      <c r="E553" s="18" t="s">
        <v>112</v>
      </c>
      <c r="F553" s="309">
        <v>209.684</v>
      </c>
      <c r="G553" s="39"/>
      <c r="H553" s="45"/>
    </row>
    <row r="554" s="2" customFormat="1" ht="16.8" customHeight="1">
      <c r="A554" s="39"/>
      <c r="B554" s="45"/>
      <c r="C554" s="308" t="s">
        <v>1859</v>
      </c>
      <c r="D554" s="308" t="s">
        <v>1860</v>
      </c>
      <c r="E554" s="18" t="s">
        <v>112</v>
      </c>
      <c r="F554" s="309">
        <v>172.964</v>
      </c>
      <c r="G554" s="39"/>
      <c r="H554" s="45"/>
    </row>
    <row r="555" s="2" customFormat="1">
      <c r="A555" s="39"/>
      <c r="B555" s="45"/>
      <c r="C555" s="308" t="s">
        <v>1779</v>
      </c>
      <c r="D555" s="308" t="s">
        <v>1780</v>
      </c>
      <c r="E555" s="18" t="s">
        <v>112</v>
      </c>
      <c r="F555" s="309">
        <v>281.73000000000002</v>
      </c>
      <c r="G555" s="39"/>
      <c r="H555" s="45"/>
    </row>
    <row r="556" s="2" customFormat="1">
      <c r="A556" s="39"/>
      <c r="B556" s="45"/>
      <c r="C556" s="308" t="s">
        <v>1736</v>
      </c>
      <c r="D556" s="308" t="s">
        <v>1737</v>
      </c>
      <c r="E556" s="18" t="s">
        <v>112</v>
      </c>
      <c r="F556" s="309">
        <v>275.23099999999999</v>
      </c>
      <c r="G556" s="39"/>
      <c r="H556" s="45"/>
    </row>
    <row r="557" s="2" customFormat="1" ht="16.8" customHeight="1">
      <c r="A557" s="39"/>
      <c r="B557" s="45"/>
      <c r="C557" s="304" t="s">
        <v>179</v>
      </c>
      <c r="D557" s="305" t="s">
        <v>180</v>
      </c>
      <c r="E557" s="306" t="s">
        <v>112</v>
      </c>
      <c r="F557" s="307">
        <v>54.576000000000001</v>
      </c>
      <c r="G557" s="39"/>
      <c r="H557" s="45"/>
    </row>
    <row r="558" s="2" customFormat="1" ht="16.8" customHeight="1">
      <c r="A558" s="39"/>
      <c r="B558" s="45"/>
      <c r="C558" s="308" t="s">
        <v>19</v>
      </c>
      <c r="D558" s="308" t="s">
        <v>5330</v>
      </c>
      <c r="E558" s="18" t="s">
        <v>19</v>
      </c>
      <c r="F558" s="309">
        <v>44.991999999999997</v>
      </c>
      <c r="G558" s="39"/>
      <c r="H558" s="45"/>
    </row>
    <row r="559" s="2" customFormat="1" ht="16.8" customHeight="1">
      <c r="A559" s="39"/>
      <c r="B559" s="45"/>
      <c r="C559" s="308" t="s">
        <v>19</v>
      </c>
      <c r="D559" s="308" t="s">
        <v>5331</v>
      </c>
      <c r="E559" s="18" t="s">
        <v>19</v>
      </c>
      <c r="F559" s="309">
        <v>9.5839999999999996</v>
      </c>
      <c r="G559" s="39"/>
      <c r="H559" s="45"/>
    </row>
    <row r="560" s="2" customFormat="1" ht="16.8" customHeight="1">
      <c r="A560" s="39"/>
      <c r="B560" s="45"/>
      <c r="C560" s="308" t="s">
        <v>19</v>
      </c>
      <c r="D560" s="308" t="s">
        <v>253</v>
      </c>
      <c r="E560" s="18" t="s">
        <v>19</v>
      </c>
      <c r="F560" s="309">
        <v>54.576000000000001</v>
      </c>
      <c r="G560" s="39"/>
      <c r="H560" s="45"/>
    </row>
    <row r="561" s="2" customFormat="1" ht="16.8" customHeight="1">
      <c r="A561" s="39"/>
      <c r="B561" s="45"/>
      <c r="C561" s="310" t="s">
        <v>5224</v>
      </c>
      <c r="D561" s="39"/>
      <c r="E561" s="39"/>
      <c r="F561" s="39"/>
      <c r="G561" s="39"/>
      <c r="H561" s="45"/>
    </row>
    <row r="562" s="2" customFormat="1" ht="16.8" customHeight="1">
      <c r="A562" s="39"/>
      <c r="B562" s="45"/>
      <c r="C562" s="308" t="s">
        <v>1731</v>
      </c>
      <c r="D562" s="308" t="s">
        <v>1732</v>
      </c>
      <c r="E562" s="18" t="s">
        <v>112</v>
      </c>
      <c r="F562" s="309">
        <v>236.148</v>
      </c>
      <c r="G562" s="39"/>
      <c r="H562" s="45"/>
    </row>
    <row r="563" s="2" customFormat="1" ht="16.8" customHeight="1">
      <c r="A563" s="39"/>
      <c r="B563" s="45"/>
      <c r="C563" s="308" t="s">
        <v>1774</v>
      </c>
      <c r="D563" s="308" t="s">
        <v>1775</v>
      </c>
      <c r="E563" s="18" t="s">
        <v>112</v>
      </c>
      <c r="F563" s="309">
        <v>54.576000000000001</v>
      </c>
      <c r="G563" s="39"/>
      <c r="H563" s="45"/>
    </row>
    <row r="564" s="2" customFormat="1">
      <c r="A564" s="39"/>
      <c r="B564" s="45"/>
      <c r="C564" s="308" t="s">
        <v>1826</v>
      </c>
      <c r="D564" s="308" t="s">
        <v>1827</v>
      </c>
      <c r="E564" s="18" t="s">
        <v>112</v>
      </c>
      <c r="F564" s="309">
        <v>54.576000000000001</v>
      </c>
      <c r="G564" s="39"/>
      <c r="H564" s="45"/>
    </row>
    <row r="565" s="2" customFormat="1">
      <c r="A565" s="39"/>
      <c r="B565" s="45"/>
      <c r="C565" s="308" t="s">
        <v>1843</v>
      </c>
      <c r="D565" s="308" t="s">
        <v>1844</v>
      </c>
      <c r="E565" s="18" t="s">
        <v>112</v>
      </c>
      <c r="F565" s="309">
        <v>54.576000000000001</v>
      </c>
      <c r="G565" s="39"/>
      <c r="H565" s="45"/>
    </row>
    <row r="566" s="2" customFormat="1">
      <c r="A566" s="39"/>
      <c r="B566" s="45"/>
      <c r="C566" s="308" t="s">
        <v>2077</v>
      </c>
      <c r="D566" s="308" t="s">
        <v>2078</v>
      </c>
      <c r="E566" s="18" t="s">
        <v>112</v>
      </c>
      <c r="F566" s="309">
        <v>34.109999999999999</v>
      </c>
      <c r="G566" s="39"/>
      <c r="H566" s="45"/>
    </row>
    <row r="567" s="2" customFormat="1" ht="16.8" customHeight="1">
      <c r="A567" s="39"/>
      <c r="B567" s="45"/>
      <c r="C567" s="308" t="s">
        <v>1831</v>
      </c>
      <c r="D567" s="308" t="s">
        <v>1832</v>
      </c>
      <c r="E567" s="18" t="s">
        <v>112</v>
      </c>
      <c r="F567" s="309">
        <v>34.792000000000002</v>
      </c>
      <c r="G567" s="39"/>
      <c r="H567" s="45"/>
    </row>
    <row r="568" s="2" customFormat="1">
      <c r="A568" s="39"/>
      <c r="B568" s="45"/>
      <c r="C568" s="308" t="s">
        <v>1779</v>
      </c>
      <c r="D568" s="308" t="s">
        <v>1780</v>
      </c>
      <c r="E568" s="18" t="s">
        <v>112</v>
      </c>
      <c r="F568" s="309">
        <v>281.73000000000002</v>
      </c>
      <c r="G568" s="39"/>
      <c r="H568" s="45"/>
    </row>
    <row r="569" s="2" customFormat="1">
      <c r="A569" s="39"/>
      <c r="B569" s="45"/>
      <c r="C569" s="308" t="s">
        <v>1736</v>
      </c>
      <c r="D569" s="308" t="s">
        <v>1737</v>
      </c>
      <c r="E569" s="18" t="s">
        <v>112</v>
      </c>
      <c r="F569" s="309">
        <v>275.23099999999999</v>
      </c>
      <c r="G569" s="39"/>
      <c r="H569" s="45"/>
    </row>
    <row r="570" s="2" customFormat="1" ht="16.8" customHeight="1">
      <c r="A570" s="39"/>
      <c r="B570" s="45"/>
      <c r="C570" s="308" t="s">
        <v>1836</v>
      </c>
      <c r="D570" s="308" t="s">
        <v>1837</v>
      </c>
      <c r="E570" s="18" t="s">
        <v>112</v>
      </c>
      <c r="F570" s="309">
        <v>20.875</v>
      </c>
      <c r="G570" s="39"/>
      <c r="H570" s="45"/>
    </row>
    <row r="571" s="2" customFormat="1" ht="16.8" customHeight="1">
      <c r="A571" s="39"/>
      <c r="B571" s="45"/>
      <c r="C571" s="304" t="s">
        <v>182</v>
      </c>
      <c r="D571" s="305" t="s">
        <v>183</v>
      </c>
      <c r="E571" s="306" t="s">
        <v>112</v>
      </c>
      <c r="F571" s="307">
        <v>12</v>
      </c>
      <c r="G571" s="39"/>
      <c r="H571" s="45"/>
    </row>
    <row r="572" s="2" customFormat="1" ht="16.8" customHeight="1">
      <c r="A572" s="39"/>
      <c r="B572" s="45"/>
      <c r="C572" s="308" t="s">
        <v>19</v>
      </c>
      <c r="D572" s="308" t="s">
        <v>5332</v>
      </c>
      <c r="E572" s="18" t="s">
        <v>19</v>
      </c>
      <c r="F572" s="309">
        <v>4</v>
      </c>
      <c r="G572" s="39"/>
      <c r="H572" s="45"/>
    </row>
    <row r="573" s="2" customFormat="1" ht="16.8" customHeight="1">
      <c r="A573" s="39"/>
      <c r="B573" s="45"/>
      <c r="C573" s="308" t="s">
        <v>19</v>
      </c>
      <c r="D573" s="308" t="s">
        <v>5333</v>
      </c>
      <c r="E573" s="18" t="s">
        <v>19</v>
      </c>
      <c r="F573" s="309">
        <v>8</v>
      </c>
      <c r="G573" s="39"/>
      <c r="H573" s="45"/>
    </row>
    <row r="574" s="2" customFormat="1" ht="16.8" customHeight="1">
      <c r="A574" s="39"/>
      <c r="B574" s="45"/>
      <c r="C574" s="308" t="s">
        <v>19</v>
      </c>
      <c r="D574" s="308" t="s">
        <v>253</v>
      </c>
      <c r="E574" s="18" t="s">
        <v>19</v>
      </c>
      <c r="F574" s="309">
        <v>12</v>
      </c>
      <c r="G574" s="39"/>
      <c r="H574" s="45"/>
    </row>
    <row r="575" s="2" customFormat="1" ht="16.8" customHeight="1">
      <c r="A575" s="39"/>
      <c r="B575" s="45"/>
      <c r="C575" s="310" t="s">
        <v>5224</v>
      </c>
      <c r="D575" s="39"/>
      <c r="E575" s="39"/>
      <c r="F575" s="39"/>
      <c r="G575" s="39"/>
      <c r="H575" s="45"/>
    </row>
    <row r="576" s="2" customFormat="1" ht="16.8" customHeight="1">
      <c r="A576" s="39"/>
      <c r="B576" s="45"/>
      <c r="C576" s="308" t="s">
        <v>1853</v>
      </c>
      <c r="D576" s="308" t="s">
        <v>1854</v>
      </c>
      <c r="E576" s="18" t="s">
        <v>112</v>
      </c>
      <c r="F576" s="309">
        <v>209.684</v>
      </c>
      <c r="G576" s="39"/>
      <c r="H576" s="45"/>
    </row>
    <row r="577" s="2" customFormat="1" ht="16.8" customHeight="1">
      <c r="A577" s="39"/>
      <c r="B577" s="45"/>
      <c r="C577" s="308" t="s">
        <v>1859</v>
      </c>
      <c r="D577" s="308" t="s">
        <v>1860</v>
      </c>
      <c r="E577" s="18" t="s">
        <v>112</v>
      </c>
      <c r="F577" s="309">
        <v>172.964</v>
      </c>
      <c r="G577" s="39"/>
      <c r="H577" s="45"/>
    </row>
    <row r="578" s="2" customFormat="1" ht="16.8" customHeight="1">
      <c r="A578" s="39"/>
      <c r="B578" s="45"/>
      <c r="C578" s="308" t="s">
        <v>1866</v>
      </c>
      <c r="D578" s="308" t="s">
        <v>1867</v>
      </c>
      <c r="E578" s="18" t="s">
        <v>112</v>
      </c>
      <c r="F578" s="309">
        <v>24.48</v>
      </c>
      <c r="G578" s="39"/>
      <c r="H578" s="45"/>
    </row>
    <row r="579" s="2" customFormat="1" ht="16.8" customHeight="1">
      <c r="A579" s="39"/>
      <c r="B579" s="45"/>
      <c r="C579" s="308" t="s">
        <v>1871</v>
      </c>
      <c r="D579" s="308" t="s">
        <v>1872</v>
      </c>
      <c r="E579" s="18" t="s">
        <v>112</v>
      </c>
      <c r="F579" s="309">
        <v>12.24</v>
      </c>
      <c r="G579" s="39"/>
      <c r="H579" s="45"/>
    </row>
    <row r="580" s="2" customFormat="1" ht="16.8" customHeight="1">
      <c r="A580" s="39"/>
      <c r="B580" s="45"/>
      <c r="C580" s="304" t="s">
        <v>185</v>
      </c>
      <c r="D580" s="305" t="s">
        <v>186</v>
      </c>
      <c r="E580" s="306" t="s">
        <v>107</v>
      </c>
      <c r="F580" s="307">
        <v>66.319999999999993</v>
      </c>
      <c r="G580" s="39"/>
      <c r="H580" s="45"/>
    </row>
    <row r="581" s="2" customFormat="1" ht="16.8" customHeight="1">
      <c r="A581" s="39"/>
      <c r="B581" s="45"/>
      <c r="C581" s="308" t="s">
        <v>19</v>
      </c>
      <c r="D581" s="308" t="s">
        <v>5334</v>
      </c>
      <c r="E581" s="18" t="s">
        <v>19</v>
      </c>
      <c r="F581" s="309">
        <v>0</v>
      </c>
      <c r="G581" s="39"/>
      <c r="H581" s="45"/>
    </row>
    <row r="582" s="2" customFormat="1" ht="16.8" customHeight="1">
      <c r="A582" s="39"/>
      <c r="B582" s="45"/>
      <c r="C582" s="308" t="s">
        <v>19</v>
      </c>
      <c r="D582" s="308" t="s">
        <v>5335</v>
      </c>
      <c r="E582" s="18" t="s">
        <v>19</v>
      </c>
      <c r="F582" s="309">
        <v>62.219999999999999</v>
      </c>
      <c r="G582" s="39"/>
      <c r="H582" s="45"/>
    </row>
    <row r="583" s="2" customFormat="1" ht="16.8" customHeight="1">
      <c r="A583" s="39"/>
      <c r="B583" s="45"/>
      <c r="C583" s="308" t="s">
        <v>19</v>
      </c>
      <c r="D583" s="308" t="s">
        <v>5336</v>
      </c>
      <c r="E583" s="18" t="s">
        <v>19</v>
      </c>
      <c r="F583" s="309">
        <v>0</v>
      </c>
      <c r="G583" s="39"/>
      <c r="H583" s="45"/>
    </row>
    <row r="584" s="2" customFormat="1" ht="16.8" customHeight="1">
      <c r="A584" s="39"/>
      <c r="B584" s="45"/>
      <c r="C584" s="308" t="s">
        <v>19</v>
      </c>
      <c r="D584" s="308" t="s">
        <v>5337</v>
      </c>
      <c r="E584" s="18" t="s">
        <v>19</v>
      </c>
      <c r="F584" s="309">
        <v>4.0999999999999996</v>
      </c>
      <c r="G584" s="39"/>
      <c r="H584" s="45"/>
    </row>
    <row r="585" s="2" customFormat="1" ht="16.8" customHeight="1">
      <c r="A585" s="39"/>
      <c r="B585" s="45"/>
      <c r="C585" s="308" t="s">
        <v>19</v>
      </c>
      <c r="D585" s="308" t="s">
        <v>253</v>
      </c>
      <c r="E585" s="18" t="s">
        <v>19</v>
      </c>
      <c r="F585" s="309">
        <v>66.319999999999993</v>
      </c>
      <c r="G585" s="39"/>
      <c r="H585" s="45"/>
    </row>
    <row r="586" s="2" customFormat="1" ht="16.8" customHeight="1">
      <c r="A586" s="39"/>
      <c r="B586" s="45"/>
      <c r="C586" s="310" t="s">
        <v>5224</v>
      </c>
      <c r="D586" s="39"/>
      <c r="E586" s="39"/>
      <c r="F586" s="39"/>
      <c r="G586" s="39"/>
      <c r="H586" s="45"/>
    </row>
    <row r="587" s="2" customFormat="1" ht="16.8" customHeight="1">
      <c r="A587" s="39"/>
      <c r="B587" s="45"/>
      <c r="C587" s="308" t="s">
        <v>1788</v>
      </c>
      <c r="D587" s="308" t="s">
        <v>1789</v>
      </c>
      <c r="E587" s="18" t="s">
        <v>107</v>
      </c>
      <c r="F587" s="309">
        <v>66.319999999999993</v>
      </c>
      <c r="G587" s="39"/>
      <c r="H587" s="45"/>
    </row>
    <row r="588" s="2" customFormat="1" ht="16.8" customHeight="1">
      <c r="A588" s="39"/>
      <c r="B588" s="45"/>
      <c r="C588" s="308" t="s">
        <v>1793</v>
      </c>
      <c r="D588" s="308" t="s">
        <v>1794</v>
      </c>
      <c r="E588" s="18" t="s">
        <v>107</v>
      </c>
      <c r="F588" s="309">
        <v>76.268000000000001</v>
      </c>
      <c r="G588" s="39"/>
      <c r="H588" s="45"/>
    </row>
    <row r="589" s="2" customFormat="1" ht="16.8" customHeight="1">
      <c r="A589" s="39"/>
      <c r="B589" s="45"/>
      <c r="C589" s="304" t="s">
        <v>911</v>
      </c>
      <c r="D589" s="305" t="s">
        <v>5338</v>
      </c>
      <c r="E589" s="306" t="s">
        <v>112</v>
      </c>
      <c r="F589" s="307">
        <v>154.59540000000001</v>
      </c>
      <c r="G589" s="39"/>
      <c r="H589" s="45"/>
    </row>
    <row r="590" s="2" customFormat="1" ht="16.8" customHeight="1">
      <c r="A590" s="39"/>
      <c r="B590" s="45"/>
      <c r="C590" s="308" t="s">
        <v>19</v>
      </c>
      <c r="D590" s="308" t="s">
        <v>341</v>
      </c>
      <c r="E590" s="18" t="s">
        <v>19</v>
      </c>
      <c r="F590" s="309">
        <v>0</v>
      </c>
      <c r="G590" s="39"/>
      <c r="H590" s="45"/>
    </row>
    <row r="591" s="2" customFormat="1" ht="16.8" customHeight="1">
      <c r="A591" s="39"/>
      <c r="B591" s="45"/>
      <c r="C591" s="308" t="s">
        <v>19</v>
      </c>
      <c r="D591" s="308" t="s">
        <v>891</v>
      </c>
      <c r="E591" s="18" t="s">
        <v>19</v>
      </c>
      <c r="F591" s="309">
        <v>4.1299999999999999</v>
      </c>
      <c r="G591" s="39"/>
      <c r="H591" s="45"/>
    </row>
    <row r="592" s="2" customFormat="1" ht="16.8" customHeight="1">
      <c r="A592" s="39"/>
      <c r="B592" s="45"/>
      <c r="C592" s="308" t="s">
        <v>19</v>
      </c>
      <c r="D592" s="308" t="s">
        <v>892</v>
      </c>
      <c r="E592" s="18" t="s">
        <v>19</v>
      </c>
      <c r="F592" s="309">
        <v>2.9700000000000002</v>
      </c>
      <c r="G592" s="39"/>
      <c r="H592" s="45"/>
    </row>
    <row r="593" s="2" customFormat="1" ht="16.8" customHeight="1">
      <c r="A593" s="39"/>
      <c r="B593" s="45"/>
      <c r="C593" s="308" t="s">
        <v>19</v>
      </c>
      <c r="D593" s="308" t="s">
        <v>893</v>
      </c>
      <c r="E593" s="18" t="s">
        <v>19</v>
      </c>
      <c r="F593" s="309">
        <v>8.1999999999999993</v>
      </c>
      <c r="G593" s="39"/>
      <c r="H593" s="45"/>
    </row>
    <row r="594" s="2" customFormat="1" ht="16.8" customHeight="1">
      <c r="A594" s="39"/>
      <c r="B594" s="45"/>
      <c r="C594" s="308" t="s">
        <v>19</v>
      </c>
      <c r="D594" s="308" t="s">
        <v>894</v>
      </c>
      <c r="E594" s="18" t="s">
        <v>19</v>
      </c>
      <c r="F594" s="309">
        <v>1.7490000000000001</v>
      </c>
      <c r="G594" s="39"/>
      <c r="H594" s="45"/>
    </row>
    <row r="595" s="2" customFormat="1" ht="16.8" customHeight="1">
      <c r="A595" s="39"/>
      <c r="B595" s="45"/>
      <c r="C595" s="308" t="s">
        <v>19</v>
      </c>
      <c r="D595" s="308" t="s">
        <v>895</v>
      </c>
      <c r="E595" s="18" t="s">
        <v>19</v>
      </c>
      <c r="F595" s="309">
        <v>6.6670999999999996</v>
      </c>
      <c r="G595" s="39"/>
      <c r="H595" s="45"/>
    </row>
    <row r="596" s="2" customFormat="1" ht="16.8" customHeight="1">
      <c r="A596" s="39"/>
      <c r="B596" s="45"/>
      <c r="C596" s="308" t="s">
        <v>19</v>
      </c>
      <c r="D596" s="308" t="s">
        <v>896</v>
      </c>
      <c r="E596" s="18" t="s">
        <v>19</v>
      </c>
      <c r="F596" s="309">
        <v>10.875</v>
      </c>
      <c r="G596" s="39"/>
      <c r="H596" s="45"/>
    </row>
    <row r="597" s="2" customFormat="1" ht="16.8" customHeight="1">
      <c r="A597" s="39"/>
      <c r="B597" s="45"/>
      <c r="C597" s="308" t="s">
        <v>19</v>
      </c>
      <c r="D597" s="308" t="s">
        <v>897</v>
      </c>
      <c r="E597" s="18" t="s">
        <v>19</v>
      </c>
      <c r="F597" s="309">
        <v>2.9700000000000002</v>
      </c>
      <c r="G597" s="39"/>
      <c r="H597" s="45"/>
    </row>
    <row r="598" s="2" customFormat="1" ht="16.8" customHeight="1">
      <c r="A598" s="39"/>
      <c r="B598" s="45"/>
      <c r="C598" s="308" t="s">
        <v>19</v>
      </c>
      <c r="D598" s="308" t="s">
        <v>898</v>
      </c>
      <c r="E598" s="18" t="s">
        <v>19</v>
      </c>
      <c r="F598" s="309">
        <v>20.399999999999999</v>
      </c>
      <c r="G598" s="39"/>
      <c r="H598" s="45"/>
    </row>
    <row r="599" s="2" customFormat="1" ht="16.8" customHeight="1">
      <c r="A599" s="39"/>
      <c r="B599" s="45"/>
      <c r="C599" s="308" t="s">
        <v>19</v>
      </c>
      <c r="D599" s="308" t="s">
        <v>899</v>
      </c>
      <c r="E599" s="18" t="s">
        <v>19</v>
      </c>
      <c r="F599" s="309">
        <v>2.2440000000000002</v>
      </c>
      <c r="G599" s="39"/>
      <c r="H599" s="45"/>
    </row>
    <row r="600" s="2" customFormat="1" ht="16.8" customHeight="1">
      <c r="A600" s="39"/>
      <c r="B600" s="45"/>
      <c r="C600" s="308" t="s">
        <v>19</v>
      </c>
      <c r="D600" s="308" t="s">
        <v>900</v>
      </c>
      <c r="E600" s="18" t="s">
        <v>19</v>
      </c>
      <c r="F600" s="309">
        <v>2.7587999999999999</v>
      </c>
      <c r="G600" s="39"/>
      <c r="H600" s="45"/>
    </row>
    <row r="601" s="2" customFormat="1" ht="16.8" customHeight="1">
      <c r="A601" s="39"/>
      <c r="B601" s="45"/>
      <c r="C601" s="308" t="s">
        <v>19</v>
      </c>
      <c r="D601" s="308" t="s">
        <v>901</v>
      </c>
      <c r="E601" s="18" t="s">
        <v>19</v>
      </c>
      <c r="F601" s="309">
        <v>2.3679999999999999</v>
      </c>
      <c r="G601" s="39"/>
      <c r="H601" s="45"/>
    </row>
    <row r="602" s="2" customFormat="1" ht="16.8" customHeight="1">
      <c r="A602" s="39"/>
      <c r="B602" s="45"/>
      <c r="C602" s="308" t="s">
        <v>19</v>
      </c>
      <c r="D602" s="308" t="s">
        <v>902</v>
      </c>
      <c r="E602" s="18" t="s">
        <v>19</v>
      </c>
      <c r="F602" s="309">
        <v>2.3519999999999999</v>
      </c>
      <c r="G602" s="39"/>
      <c r="H602" s="45"/>
    </row>
    <row r="603" s="2" customFormat="1" ht="16.8" customHeight="1">
      <c r="A603" s="39"/>
      <c r="B603" s="45"/>
      <c r="C603" s="308" t="s">
        <v>19</v>
      </c>
      <c r="D603" s="308" t="s">
        <v>903</v>
      </c>
      <c r="E603" s="18" t="s">
        <v>19</v>
      </c>
      <c r="F603" s="309">
        <v>9.5999999999999996</v>
      </c>
      <c r="G603" s="39"/>
      <c r="H603" s="45"/>
    </row>
    <row r="604" s="2" customFormat="1" ht="16.8" customHeight="1">
      <c r="A604" s="39"/>
      <c r="B604" s="45"/>
      <c r="C604" s="308" t="s">
        <v>19</v>
      </c>
      <c r="D604" s="308" t="s">
        <v>904</v>
      </c>
      <c r="E604" s="18" t="s">
        <v>19</v>
      </c>
      <c r="F604" s="309">
        <v>0.58499999999999996</v>
      </c>
      <c r="G604" s="39"/>
      <c r="H604" s="45"/>
    </row>
    <row r="605" s="2" customFormat="1" ht="16.8" customHeight="1">
      <c r="A605" s="39"/>
      <c r="B605" s="45"/>
      <c r="C605" s="308" t="s">
        <v>19</v>
      </c>
      <c r="D605" s="308" t="s">
        <v>540</v>
      </c>
      <c r="E605" s="18" t="s">
        <v>19</v>
      </c>
      <c r="F605" s="309">
        <v>0</v>
      </c>
      <c r="G605" s="39"/>
      <c r="H605" s="45"/>
    </row>
    <row r="606" s="2" customFormat="1" ht="16.8" customHeight="1">
      <c r="A606" s="39"/>
      <c r="B606" s="45"/>
      <c r="C606" s="308" t="s">
        <v>19</v>
      </c>
      <c r="D606" s="308" t="s">
        <v>905</v>
      </c>
      <c r="E606" s="18" t="s">
        <v>19</v>
      </c>
      <c r="F606" s="309">
        <v>24.48</v>
      </c>
      <c r="G606" s="39"/>
      <c r="H606" s="45"/>
    </row>
    <row r="607" s="2" customFormat="1" ht="16.8" customHeight="1">
      <c r="A607" s="39"/>
      <c r="B607" s="45"/>
      <c r="C607" s="308" t="s">
        <v>19</v>
      </c>
      <c r="D607" s="308" t="s">
        <v>906</v>
      </c>
      <c r="E607" s="18" t="s">
        <v>19</v>
      </c>
      <c r="F607" s="309">
        <v>4.032</v>
      </c>
      <c r="G607" s="39"/>
      <c r="H607" s="45"/>
    </row>
    <row r="608" s="2" customFormat="1" ht="16.8" customHeight="1">
      <c r="A608" s="39"/>
      <c r="B608" s="45"/>
      <c r="C608" s="308" t="s">
        <v>19</v>
      </c>
      <c r="D608" s="308" t="s">
        <v>896</v>
      </c>
      <c r="E608" s="18" t="s">
        <v>19</v>
      </c>
      <c r="F608" s="309">
        <v>10.875</v>
      </c>
      <c r="G608" s="39"/>
      <c r="H608" s="45"/>
    </row>
    <row r="609" s="2" customFormat="1" ht="16.8" customHeight="1">
      <c r="A609" s="39"/>
      <c r="B609" s="45"/>
      <c r="C609" s="308" t="s">
        <v>19</v>
      </c>
      <c r="D609" s="308" t="s">
        <v>549</v>
      </c>
      <c r="E609" s="18" t="s">
        <v>19</v>
      </c>
      <c r="F609" s="309">
        <v>0</v>
      </c>
      <c r="G609" s="39"/>
      <c r="H609" s="45"/>
    </row>
    <row r="610" s="2" customFormat="1" ht="16.8" customHeight="1">
      <c r="A610" s="39"/>
      <c r="B610" s="45"/>
      <c r="C610" s="308" t="s">
        <v>19</v>
      </c>
      <c r="D610" s="308" t="s">
        <v>907</v>
      </c>
      <c r="E610" s="18" t="s">
        <v>19</v>
      </c>
      <c r="F610" s="309">
        <v>16.32</v>
      </c>
      <c r="G610" s="39"/>
      <c r="H610" s="45"/>
    </row>
    <row r="611" s="2" customFormat="1" ht="16.8" customHeight="1">
      <c r="A611" s="39"/>
      <c r="B611" s="45"/>
      <c r="C611" s="308" t="s">
        <v>19</v>
      </c>
      <c r="D611" s="308" t="s">
        <v>908</v>
      </c>
      <c r="E611" s="18" t="s">
        <v>19</v>
      </c>
      <c r="F611" s="309">
        <v>5.0999999999999996</v>
      </c>
      <c r="G611" s="39"/>
      <c r="H611" s="45"/>
    </row>
    <row r="612" s="2" customFormat="1" ht="16.8" customHeight="1">
      <c r="A612" s="39"/>
      <c r="B612" s="45"/>
      <c r="C612" s="308" t="s">
        <v>19</v>
      </c>
      <c r="D612" s="308" t="s">
        <v>909</v>
      </c>
      <c r="E612" s="18" t="s">
        <v>19</v>
      </c>
      <c r="F612" s="309">
        <v>3.2999999999999998</v>
      </c>
      <c r="G612" s="39"/>
      <c r="H612" s="45"/>
    </row>
    <row r="613" s="2" customFormat="1" ht="16.8" customHeight="1">
      <c r="A613" s="39"/>
      <c r="B613" s="45"/>
      <c r="C613" s="308" t="s">
        <v>19</v>
      </c>
      <c r="D613" s="308" t="s">
        <v>906</v>
      </c>
      <c r="E613" s="18" t="s">
        <v>19</v>
      </c>
      <c r="F613" s="309">
        <v>4.032</v>
      </c>
      <c r="G613" s="39"/>
      <c r="H613" s="45"/>
    </row>
    <row r="614" s="2" customFormat="1" ht="16.8" customHeight="1">
      <c r="A614" s="39"/>
      <c r="B614" s="45"/>
      <c r="C614" s="308" t="s">
        <v>19</v>
      </c>
      <c r="D614" s="308" t="s">
        <v>910</v>
      </c>
      <c r="E614" s="18" t="s">
        <v>19</v>
      </c>
      <c r="F614" s="309">
        <v>8.5875000000000004</v>
      </c>
      <c r="G614" s="39"/>
      <c r="H614" s="45"/>
    </row>
    <row r="615" s="2" customFormat="1" ht="16.8" customHeight="1">
      <c r="A615" s="39"/>
      <c r="B615" s="45"/>
      <c r="C615" s="308" t="s">
        <v>911</v>
      </c>
      <c r="D615" s="308" t="s">
        <v>253</v>
      </c>
      <c r="E615" s="18" t="s">
        <v>19</v>
      </c>
      <c r="F615" s="309">
        <v>154.59540000000001</v>
      </c>
      <c r="G615" s="39"/>
      <c r="H615" s="45"/>
    </row>
    <row r="616" s="2" customFormat="1" ht="7.44" customHeight="1">
      <c r="A616" s="39"/>
      <c r="B616" s="167"/>
      <c r="C616" s="168"/>
      <c r="D616" s="168"/>
      <c r="E616" s="168"/>
      <c r="F616" s="168"/>
      <c r="G616" s="168"/>
      <c r="H616" s="45"/>
    </row>
    <row r="617" s="2" customFormat="1">
      <c r="A617" s="39"/>
      <c r="B617" s="39"/>
      <c r="C617" s="39"/>
      <c r="D617" s="39"/>
      <c r="E617" s="39"/>
      <c r="F617" s="39"/>
      <c r="G617" s="39"/>
      <c r="H617" s="39"/>
    </row>
  </sheetData>
  <sheetProtection sheet="1" formatColumns="0" formatRows="0" objects="1" scenarios="1" spinCount="100000" saltValue="HO5X1w9zdMmlHzuYa67NfrB5PdPnv/ZXY7azgN+fgXNpnP55mvYYkuiERy+g7nnw3KpS1cEtyG0lRbPl2tQvww==" hashValue="wRBagtTYyyTVDa3P0EV6uTuk9pgnmIDRLSr9bO1CjUi3julys9tpIn0N4Jn2HMnJtOgIp48x9gsj/9vqSQD2P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DESKTOP-UDK74I3\Supita</dc:creator>
  <cp:lastModifiedBy>DESKTOP-UDK74I3\Supita</cp:lastModifiedBy>
  <dcterms:created xsi:type="dcterms:W3CDTF">2022-06-06T12:45:23Z</dcterms:created>
  <dcterms:modified xsi:type="dcterms:W3CDTF">2022-06-06T12:47:18Z</dcterms:modified>
</cp:coreProperties>
</file>