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427"/>
  <workbookPr defaultThemeVersion="166925"/>
  <workbookProtection workbookAlgorithmName="SHA-512" workbookHashValue="Y4BQiJxBYo8GSR1M3FKJWAwuIuRj+/uDkpdwku5UMReYyFsXsX0zT0UTErk1ox+poeXRySSXqXt+W2+VmAjv9A==" workbookSpinCount="100000" workbookSaltValue="EJ+O14eFZa/DzbnhxEA+EQ==" lockStructure="1"/>
  <bookViews>
    <workbookView xWindow="65428" yWindow="65428" windowWidth="23256" windowHeight="12576" activeTab="0"/>
  </bookViews>
  <sheets>
    <sheet name="PR-souhrn" sheetId="1" r:id="rId1"/>
    <sheet name="VP - KB ostatní" sheetId="3" r:id="rId2"/>
    <sheet name="VV - KB NzT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<sst xmlns="http://schemas.openxmlformats.org/spreadsheetml/2006/main" count="647" uniqueCount="265">
  <si>
    <t>množství</t>
  </si>
  <si>
    <t>m3</t>
  </si>
  <si>
    <t>m2</t>
  </si>
  <si>
    <t>m</t>
  </si>
  <si>
    <t>ks</t>
  </si>
  <si>
    <t>CENA CELKEM</t>
  </si>
  <si>
    <t>Část</t>
  </si>
  <si>
    <t>Název položky</t>
  </si>
  <si>
    <t>Počet ks</t>
  </si>
  <si>
    <t>Cena v Kč bez DPH za 1 ks</t>
  </si>
  <si>
    <t>Celková cena v Kč bez DPH</t>
  </si>
  <si>
    <t>DPH (%)</t>
  </si>
  <si>
    <t>Výše DPH v Kč</t>
  </si>
  <si>
    <t>Celková cena v Kč vč. DPH</t>
  </si>
  <si>
    <t>A</t>
  </si>
  <si>
    <t>A1</t>
  </si>
  <si>
    <t>A3</t>
  </si>
  <si>
    <t>A4</t>
  </si>
  <si>
    <t>A5</t>
  </si>
  <si>
    <t>-</t>
  </si>
  <si>
    <t>Cena dodávky celkem</t>
  </si>
  <si>
    <t>B</t>
  </si>
  <si>
    <t>B1</t>
  </si>
  <si>
    <t>C</t>
  </si>
  <si>
    <t>C1</t>
  </si>
  <si>
    <t>Funkční celek</t>
  </si>
  <si>
    <t>Analytický SW (komplet)</t>
  </si>
  <si>
    <t>HW pro provoz SW - server</t>
  </si>
  <si>
    <t>A2a</t>
  </si>
  <si>
    <t>A2b</t>
  </si>
  <si>
    <t>HW pro provoz SW - úložiště</t>
  </si>
  <si>
    <t>A2c</t>
  </si>
  <si>
    <t>HW pro provoz SW - (další položky - doplňte a popište předmět dodávky)</t>
  </si>
  <si>
    <t>Kamera - otočná</t>
  </si>
  <si>
    <t>Kamera - pevná</t>
  </si>
  <si>
    <t>Servis a podpora dodaného řešení</t>
  </si>
  <si>
    <t>Servis a podpora dodaného řešení (měsíc)</t>
  </si>
  <si>
    <t>Cena servisu a podpory celkem</t>
  </si>
  <si>
    <t>Dodavatel je oprávněn doplňovat a měnit pouze žlutě označené položky</t>
  </si>
  <si>
    <t>Dodavatel je povinen vyplnit všechny 3 listy položkového rozpočtu</t>
  </si>
  <si>
    <t>Koordinace a součinnost dodavatele</t>
  </si>
  <si>
    <t>Koordinace a součinnost dodavatele s třetími stranami (soubor)</t>
  </si>
  <si>
    <t>Cena koordinace a součinnosti celkem</t>
  </si>
  <si>
    <t>SPECIFIKACE MATERIÁLU, VÝKAZ VÝMĚR</t>
  </si>
  <si>
    <t>SPECIFIKACE MATERIÁLU</t>
  </si>
  <si>
    <t>KB6</t>
  </si>
  <si>
    <t>KB7</t>
  </si>
  <si>
    <t>KB10</t>
  </si>
  <si>
    <t>KB12</t>
  </si>
  <si>
    <t>KB14</t>
  </si>
  <si>
    <t>KB17</t>
  </si>
  <si>
    <t>KB19</t>
  </si>
  <si>
    <t>CELKEM</t>
  </si>
  <si>
    <t>pol.č.</t>
  </si>
  <si>
    <t>popis</t>
  </si>
  <si>
    <t>referenční výrobek</t>
  </si>
  <si>
    <t>jednotka</t>
  </si>
  <si>
    <t>J.C.</t>
  </si>
  <si>
    <t>cena</t>
  </si>
  <si>
    <t>sloupový rozvaděč pro technologii - skříň plastová IP66, zamykací, uchycení na sloup</t>
  </si>
  <si>
    <t>ARIA</t>
  </si>
  <si>
    <t>DIN lišta 0,5m</t>
  </si>
  <si>
    <t>elektroměr 1f na DIN lištu</t>
  </si>
  <si>
    <t>PFL7-10/1N/C</t>
  </si>
  <si>
    <t>zemnící pásek FeZn 30x4</t>
  </si>
  <si>
    <t>zemnící drát FeZn d10</t>
  </si>
  <si>
    <t>svorky pro propojení uzemnění</t>
  </si>
  <si>
    <t>kpl</t>
  </si>
  <si>
    <t>výstražná fólie š.22cm</t>
  </si>
  <si>
    <t>ocelový výložník 1,0m žárový pozink</t>
  </si>
  <si>
    <t>drobný čistící a montážní materiál</t>
  </si>
  <si>
    <t>MATERIÁL CELKEM</t>
  </si>
  <si>
    <t>VÝKAZ VÝMĚR</t>
  </si>
  <si>
    <t>KB3</t>
  </si>
  <si>
    <t>KB5</t>
  </si>
  <si>
    <t>KB8</t>
  </si>
  <si>
    <t>KB9</t>
  </si>
  <si>
    <t>KB13</t>
  </si>
  <si>
    <t>KB15</t>
  </si>
  <si>
    <t>KB16</t>
  </si>
  <si>
    <t>poznámka</t>
  </si>
  <si>
    <t>vytýčení stávajících inženýrských sítí v prosotru stavby</t>
  </si>
  <si>
    <t>vytýčení nové trasy výkopu</t>
  </si>
  <si>
    <t>výkop rýhy volný terén 35x80, vč. záhozu, hutnění  a osetí</t>
  </si>
  <si>
    <t>výkop rýhy chodník 35x50 chodník zámková dlažba, vč. záhozu, hutnění  a finálních povrchů</t>
  </si>
  <si>
    <t>nové povrchy nad rámec výkopu kynety - chodnmík zámková dlažba vč. rozebrání</t>
  </si>
  <si>
    <t>odvoz přebytečné zeminy a vybouraných hmot na skládku vč. skládkovného</t>
  </si>
  <si>
    <t>zajištění křížení se stávajícími sítěmi</t>
  </si>
  <si>
    <t>pokládka výstražné fólie</t>
  </si>
  <si>
    <t>obetonování</t>
  </si>
  <si>
    <t>hod</t>
  </si>
  <si>
    <t>vybavení rozvaděče NN a ukončení napájecího kabelu u kamery</t>
  </si>
  <si>
    <t>pokládka zemnícího pásku</t>
  </si>
  <si>
    <t>instalace zemnícího drátu</t>
  </si>
  <si>
    <t>vypracování výchozí el. revize</t>
  </si>
  <si>
    <t>stavební přípomoce, pomocné práce</t>
  </si>
  <si>
    <t>koordinace, inženýring dohled stavbyvedoucího v průběhu stavby</t>
  </si>
  <si>
    <t>dopravně-inženýrské rozhodnutí a opatření, pronájem dopravních značek, ocelové přejezdy, přechodové lávky</t>
  </si>
  <si>
    <t>Kč</t>
  </si>
  <si>
    <t>geodetické zaměření trasy do 100m</t>
  </si>
  <si>
    <t xml:space="preserve">vyhotovení geometrického plánu pro věcná břemena -úsek 100m </t>
  </si>
  <si>
    <t>doprava osob, techniky a materiálu</t>
  </si>
  <si>
    <t>správní poplatky</t>
  </si>
  <si>
    <t>poplatky za zábory veřejného prostranství</t>
  </si>
  <si>
    <t>vypracování dokumentace skutečného provedení</t>
  </si>
  <si>
    <t>MONTÁŽ CELKEM</t>
  </si>
  <si>
    <t>MATERIÁL + MONTÁŽ CELKEM bez DPH</t>
  </si>
  <si>
    <t>Projektovou dokumentaci pro provedení stavby předá investor stavby před zahájením prací.</t>
  </si>
  <si>
    <t>Uvedené konkrétní typové označení výrobků je pouze standardem a lze použít jakékoliv jiné produkty, které jsou funkčností a kvalitou srovnatelné, nebo které jsou na vyšší úrovni.
Použití low-end produktů, které jsou uživatelsky nepříznivé, mojí omezenou funkčnost nebo životnost, není v zájmu investora.</t>
  </si>
  <si>
    <t>KB18</t>
  </si>
  <si>
    <t>KB20</t>
  </si>
  <si>
    <t>krycí deska betonová š.15cm</t>
  </si>
  <si>
    <t>písek pro zřízení kabelového lože a obsyp prvků v tl. 10+10cm</t>
  </si>
  <si>
    <t>kabelová chránička -korugovaná 110/94</t>
  </si>
  <si>
    <t>kabelový žlab TK1 vč. víka</t>
  </si>
  <si>
    <t>beton pro obetonování chrániček, žlabů a pro stožárový základ</t>
  </si>
  <si>
    <t>štěrk</t>
  </si>
  <si>
    <t>kabelový označník -elektronický</t>
  </si>
  <si>
    <t>Marker 3M</t>
  </si>
  <si>
    <t>silový kabel NN CYKY-J 3x6</t>
  </si>
  <si>
    <t>teplem smrštitelná spojka NN pro kabel CYKY-J 3x6 vč. svorkovnic</t>
  </si>
  <si>
    <t>teplem smrštitelná kabelová koncovka pro čtyřžilové plastové kabely do 1 kV</t>
  </si>
  <si>
    <t>KSCZ4X 6-25</t>
  </si>
  <si>
    <t>ocelová trubka závitová pro výstup po stožáru -žárově zinkovaná ponorem, vnitřní pr. 44mm</t>
  </si>
  <si>
    <t>KOPOS 6036 ZN</t>
  </si>
  <si>
    <t>spojky, kolena, příslušenství pro ocelovou závitovou trubku</t>
  </si>
  <si>
    <t>stahovací ocelová páska vč. spon</t>
  </si>
  <si>
    <t>stožárová vložka 1,5m</t>
  </si>
  <si>
    <t>svítidlo VO, LED 48W</t>
  </si>
  <si>
    <t>ocelový výložník 1,5m na zateplenou fasádu vč. příslušenství -žárově zinkovaný ponorem</t>
  </si>
  <si>
    <t>vytýčení hranice pozemku na místě stavby</t>
  </si>
  <si>
    <t>případ</t>
  </si>
  <si>
    <t>výkop rýhy chodník 35x50 chodník asfalt, vč. záhozu, hutnění  a finálních povrchů</t>
  </si>
  <si>
    <t>výkop rýhy 35x50 chodník betonové dlaždice, vč. záhozu, hutnění  a finálních povrchů</t>
  </si>
  <si>
    <t>výkop rýhy 50x120 vozovka asfalt, vč. záhozu, hutnění  a finálních povrchů</t>
  </si>
  <si>
    <t>výkop rýhy 50x120 vozovka zámková dlažba, vč. záhozu, hutnění  a finálních povrchů</t>
  </si>
  <si>
    <t>výkop sondy, jámy, startovací / cílová jáma protlaku -bez zpevněných povrchů</t>
  </si>
  <si>
    <t>nové povrchy nad rámec výkopu kynety - chodnmík asfalt vč. vybourání</t>
  </si>
  <si>
    <t>nové povrchy nad rámec výkopu kynety - vozovka asfalt vč. vybourání</t>
  </si>
  <si>
    <t>nové povrchy nad rámec výkopu kynety - vozovka zámková dlažba vč. vybourání</t>
  </si>
  <si>
    <t>protlak neřízený, vnitřní pr. chr. do 110mm</t>
  </si>
  <si>
    <t>vrt 125mm</t>
  </si>
  <si>
    <t>zřízení kabelového lože š.35cm, výška 10+10cm</t>
  </si>
  <si>
    <t>pokládka kabelové chráničky -korugovaná 110mm</t>
  </si>
  <si>
    <t>pokládka kabelového žlabu TK1 vč. víka</t>
  </si>
  <si>
    <t>pokládka krycí desky - beton</t>
  </si>
  <si>
    <t>obsyp štěrkem</t>
  </si>
  <si>
    <t>prostup do objektu vč. zatěsnění - jádrový vrt pr.30mm</t>
  </si>
  <si>
    <t>kabelový označník Marker 3M</t>
  </si>
  <si>
    <t>pokládka kabelu CYKY-J 3x6</t>
  </si>
  <si>
    <t>příplatek za zatažení prvků do chráničky</t>
  </si>
  <si>
    <t>zatažení kabelu CYKY v objektu</t>
  </si>
  <si>
    <t>montáž rovné spojky kabelu CYKY-J 3x6</t>
  </si>
  <si>
    <t>protipožární zatěsnění prostupu</t>
  </si>
  <si>
    <t>prostup základem do stožáru VO</t>
  </si>
  <si>
    <t>instalace základu pro stožár</t>
  </si>
  <si>
    <t>instalace ocelového stožáru 8m</t>
  </si>
  <si>
    <t>instalace ocelového výložníku 1,0m</t>
  </si>
  <si>
    <t>instalace svítidla VO</t>
  </si>
  <si>
    <t>přepojení kabelů VO do nového stožáru</t>
  </si>
  <si>
    <t xml:space="preserve">demontáž stávajícího stožáru </t>
  </si>
  <si>
    <t>instalace ocelového výložníku 1,5m na zateplenou fasádu</t>
  </si>
  <si>
    <t>ocelová trubka závitová pro výstup po stožáru -žárově zinkovaná ponorem, vnitřní pr. 44mm (MT 12/8 a napájení)</t>
  </si>
  <si>
    <t>zajištění vkladové smlouvy na služebnost včetně vkladu do KN a správního poplatku</t>
  </si>
  <si>
    <t>označení a popis kabelu</t>
  </si>
  <si>
    <t>Projektovou dokumentaci pro provedení stavby včetně veřejnoprávního projednání předá investor stavby před zahájením prací.</t>
  </si>
  <si>
    <t>Vzorový projekt – kamerový bod s napájením z trakce (8 KB)</t>
  </si>
  <si>
    <t>Vzorový projekt – kamerový bod ostatní (7 KB)</t>
  </si>
  <si>
    <t>Rozšíření funkčního celku</t>
  </si>
  <si>
    <t>D</t>
  </si>
  <si>
    <t>D1</t>
  </si>
  <si>
    <t>D2</t>
  </si>
  <si>
    <t>D3</t>
  </si>
  <si>
    <t>A6</t>
  </si>
  <si>
    <t>Rozšíření servisu a podpory dodaného řešení o 1 kameru (měsíc)</t>
  </si>
  <si>
    <t>Cena rozšíření celkem</t>
  </si>
  <si>
    <t>Dodavatel je oprávněn v části D uvést i nulové položky</t>
  </si>
  <si>
    <t>Rozšíření analytického SW o 1 kameru do max. počtu 23 ks</t>
  </si>
  <si>
    <t>Rozšíření HW pro provoz SW o 1 kameru do max. počtu 23 ks</t>
  </si>
  <si>
    <t>KB2</t>
  </si>
  <si>
    <t>bleskojistka pro TBUS včetně uzemnění se svodičem přepětí PSP</t>
  </si>
  <si>
    <t>TBUS kabelové propojení trolej-odpojovač na lano (varianta I)</t>
  </si>
  <si>
    <t>TBUS kabelové propojení trolej-odpojovač na výložník (varianta II)</t>
  </si>
  <si>
    <t>uzemnění svodiče</t>
  </si>
  <si>
    <t xml:space="preserve">bezpečnostní tabulka s výstrahou NB.3.01 11 </t>
  </si>
  <si>
    <t>skříň pro měnič - skříň plastová IP66, zamykací, uchycení na sloup</t>
  </si>
  <si>
    <t>sloupový rozvaděč pro technologii kamer - skříň plastová IP66, zamykací, uchycení na sloup</t>
  </si>
  <si>
    <t>konzola pro kameru uchycená na stožár včetně upevňovacích prvků</t>
  </si>
  <si>
    <t>měnič napětí na 48V PV150-29B48</t>
  </si>
  <si>
    <t>PV150-29B48 REPOS TECHNIK Ostrava</t>
  </si>
  <si>
    <t>kabel CYA 50 mm2</t>
  </si>
  <si>
    <t>kabel CGAU 6 mm2</t>
  </si>
  <si>
    <t>kabel Solarix CAT6 FTP PE Fca</t>
  </si>
  <si>
    <t>zemní práce</t>
  </si>
  <si>
    <t>hloubení jam (0.5 * 0.5 * 3.0)</t>
  </si>
  <si>
    <t>odstranění travnatých ploch (0.5 * 3.0)</t>
  </si>
  <si>
    <t>odstranění dlažby (0.5 * 3.0)</t>
  </si>
  <si>
    <t>odstranění betonu (0.5 * 3.0)</t>
  </si>
  <si>
    <t>obnovení travnatých ploch (0.5 * 3.0)</t>
  </si>
  <si>
    <t>obnovení chodníku z dlažby (0.5 * 3.0)</t>
  </si>
  <si>
    <t>obnovení chodníku z betonu (0.5 * 3.0)</t>
  </si>
  <si>
    <t>odstranění obrub silničních a chodníkových</t>
  </si>
  <si>
    <t>obnovení obrub silničních a chodníkových</t>
  </si>
  <si>
    <t>zához vyhloubené jámy vč. hutnění(0.5 * 0.5 * 3.0)</t>
  </si>
  <si>
    <t>vytýčení inženýrských sítí (každá dle druhu)</t>
  </si>
  <si>
    <t>montáž</t>
  </si>
  <si>
    <t>skříň pro měnič, montáž na stožár TT</t>
  </si>
  <si>
    <t>měnič napětí PV150-29B48 (výrobce REPOS TECHNIK Ostrava)</t>
  </si>
  <si>
    <t>pronájem montážní plošiny ( montáže, nastavení, revize)</t>
  </si>
  <si>
    <t>vedlejší náklady</t>
  </si>
  <si>
    <t>Geodetické práce před výstavbou</t>
  </si>
  <si>
    <t>Geodetické práce po výstavbě</t>
  </si>
  <si>
    <t>Práce specializovaných pracovníků</t>
  </si>
  <si>
    <t>Revize + Průkaz způsobilosti UTZ/E</t>
  </si>
  <si>
    <t>Místní správní poplatky</t>
  </si>
  <si>
    <t>Zařízení staveniště</t>
  </si>
  <si>
    <t>bednění kmene stromů, ochrana dřevin</t>
  </si>
  <si>
    <t>přenos ceny pro hodnocení nabídky</t>
  </si>
  <si>
    <t xml:space="preserve">Je předpoklad, že se budou realizovat všechny kamerové body napájení z trolejové tratě. Proto je součet jejich ceny součástí hodnocení. </t>
  </si>
  <si>
    <t>stávající</t>
  </si>
  <si>
    <t>15m, nový stožár</t>
  </si>
  <si>
    <t>stáv. chránička</t>
  </si>
  <si>
    <t>na fasádě, 30m vnitřek</t>
  </si>
  <si>
    <t>40m, výměna sloupu VO vč. svítidla</t>
  </si>
  <si>
    <t>OC Forum</t>
  </si>
  <si>
    <t>50m, nový stožár</t>
  </si>
  <si>
    <t>10m, nový stožár</t>
  </si>
  <si>
    <t>30m</t>
  </si>
  <si>
    <t>70m</t>
  </si>
  <si>
    <t>vnitřní trasa</t>
  </si>
  <si>
    <t>KB1</t>
  </si>
  <si>
    <t>KB4</t>
  </si>
  <si>
    <t>KB11</t>
  </si>
  <si>
    <t>KB21</t>
  </si>
  <si>
    <t>KB22</t>
  </si>
  <si>
    <t>KB23</t>
  </si>
  <si>
    <t>silový kabel NN CYKY-J 3x2,5</t>
  </si>
  <si>
    <t>jistič 1f 2A "B"</t>
  </si>
  <si>
    <t>zpožděný proudový chránič 1f 10A "C"</t>
  </si>
  <si>
    <t>přepěťová ochrana pro koncové zařízení, montáž na DIN lištu</t>
  </si>
  <si>
    <t>zemnící drát CY6</t>
  </si>
  <si>
    <t>vkládací lišta 60x40 nebo trubky uvnitř objektu, provedení HF</t>
  </si>
  <si>
    <t>ocelový stožár 8m žárový pozink</t>
  </si>
  <si>
    <t>anténní stožár na rovnou střechu, zatížený betony, podkladní guma vč. výložníku přes atiku a příslušenství -žárově zinkovaný ponorem</t>
  </si>
  <si>
    <t>výkop rýhy chodník 35x50 chodník betonový, vč. záhozu, hutnění  a finálních povrchů</t>
  </si>
  <si>
    <t>protlak řízený, vnitřní pr. chr. do 110mm</t>
  </si>
  <si>
    <t>zatažení kabelu CYKY stožárem VO nebo ocelovou trubkou</t>
  </si>
  <si>
    <t>ukončení CYKY-J 3x2,5, 3x6 v rozvaděči</t>
  </si>
  <si>
    <t>vkládací lišta 60x40 nebo trubky uvnitř objektu</t>
  </si>
  <si>
    <t>pronájem montážní plošiny (demontáže, montáže, nastavení, revize)</t>
  </si>
  <si>
    <t>průraz zdí do pr.50mm, tl. zdi do 30cm cihla, beton</t>
  </si>
  <si>
    <t>průraz zdí do pr.50mm, tl. zdi do 45cm cihla, beton</t>
  </si>
  <si>
    <t>instalace anténního stožáru na střechu vč. podkladní gumy, betonů a výožníku</t>
  </si>
  <si>
    <t>dovybavení rozvaděče a ukončení napájecího kabelu ve stávajícím el. rozvaděči</t>
  </si>
  <si>
    <t>demontáž stávajícího rozvaděče na stožáru nebo v objektu</t>
  </si>
  <si>
    <t>propojení uzemnění (vnitřní/vnější)</t>
  </si>
  <si>
    <t>měření napájecího kabelu CYKY</t>
  </si>
  <si>
    <t>dopravně-inženýrské rozhodnutí a opatření, pronájem dopravních značek, ocelové přejezdy, přechodové lávky, BOZP</t>
  </si>
  <si>
    <t>Je předpoklad, že se budou realizovat KB 1, 4, 5, 13, 20, 21 a 23. Proto je součet jejich ceny součástí hodnocení. Ostatní KB budou součástí opce.</t>
  </si>
  <si>
    <r>
      <t xml:space="preserve">5G ANALYTIKA
</t>
    </r>
    <r>
      <rPr>
        <b/>
        <sz val="18"/>
        <color rgb="FFFF0000"/>
        <rFont val="Calibri"/>
        <family val="2"/>
        <scheme val="minor"/>
      </rPr>
      <t>kamerový bod s napájením z trakce</t>
    </r>
  </si>
  <si>
    <r>
      <t xml:space="preserve">5G ANALYTIKA
</t>
    </r>
    <r>
      <rPr>
        <b/>
        <sz val="18"/>
        <color rgb="FFFF0000"/>
        <rFont val="Calibri"/>
        <family val="2"/>
        <scheme val="minor"/>
      </rPr>
      <t>kamerový bod ostatní</t>
    </r>
  </si>
  <si>
    <t>D4</t>
  </si>
  <si>
    <t>Koncová stanice pro provoz a užívání analytického SW</t>
  </si>
  <si>
    <t>Uvedené konkrétní typové označení výrobků je pouze standardem a lze použít jakékoliv jiné produkty, které jsou funkčností a kvalitou srovnatelné, nebo které jsou na vyšší úrovni.
Použití low-end produktů, které jsou uživatelsky nepříznivé, mají omezenou funkčnost nebo životnost, není v zájmu investora.</t>
  </si>
  <si>
    <t xml:space="preserve">PODROBNÝ POLOŽKOVÝ ROZPOČET: veřejná zakázka "Analytická nadstavba kamerového systému"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</si>
</sst>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1" tint="0.24998000264167786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9" fontId="2" fillId="4" borderId="1" xfId="2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6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1" fillId="6" borderId="3" xfId="0" applyFont="1" applyFill="1" applyBorder="1"/>
    <xf numFmtId="0" fontId="11" fillId="6" borderId="4" xfId="0" applyFont="1" applyFill="1" applyBorder="1"/>
    <xf numFmtId="0" fontId="11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6" borderId="9" xfId="0" applyFill="1" applyBorder="1"/>
    <xf numFmtId="0" fontId="0" fillId="6" borderId="10" xfId="0" applyFill="1" applyBorder="1" applyAlignment="1">
      <alignment wrapText="1"/>
    </xf>
    <xf numFmtId="0" fontId="7" fillId="6" borderId="10" xfId="0" applyFont="1" applyFill="1" applyBorder="1" applyAlignment="1">
      <alignment horizontal="right" wrapText="1"/>
    </xf>
    <xf numFmtId="4" fontId="0" fillId="6" borderId="8" xfId="0" applyNumberFormat="1" applyFill="1" applyBorder="1" applyAlignment="1">
      <alignment wrapText="1"/>
    </xf>
    <xf numFmtId="3" fontId="0" fillId="6" borderId="11" xfId="0" applyNumberFormat="1" applyFill="1" applyBorder="1" applyAlignment="1">
      <alignment wrapText="1"/>
    </xf>
    <xf numFmtId="4" fontId="7" fillId="6" borderId="12" xfId="0" applyNumberFormat="1" applyFont="1" applyFill="1" applyBorder="1" applyAlignment="1">
      <alignment wrapText="1"/>
    </xf>
    <xf numFmtId="4" fontId="7" fillId="6" borderId="13" xfId="0" applyNumberFormat="1" applyFont="1" applyFill="1" applyBorder="1" applyAlignment="1">
      <alignment wrapText="1"/>
    </xf>
    <xf numFmtId="0" fontId="0" fillId="6" borderId="14" xfId="0" applyFill="1" applyBorder="1"/>
    <xf numFmtId="0" fontId="0" fillId="6" borderId="15" xfId="0" applyFill="1" applyBorder="1" applyAlignment="1">
      <alignment wrapText="1"/>
    </xf>
    <xf numFmtId="0" fontId="7" fillId="6" borderId="15" xfId="0" applyFont="1" applyFill="1" applyBorder="1" applyAlignment="1">
      <alignment horizontal="right"/>
    </xf>
    <xf numFmtId="4" fontId="0" fillId="6" borderId="15" xfId="0" applyNumberFormat="1" applyFill="1" applyBorder="1" applyAlignment="1">
      <alignment wrapText="1"/>
    </xf>
    <xf numFmtId="3" fontId="0" fillId="6" borderId="16" xfId="0" applyNumberFormat="1" applyFill="1" applyBorder="1" applyAlignment="1">
      <alignment wrapText="1"/>
    </xf>
    <xf numFmtId="4" fontId="7" fillId="6" borderId="17" xfId="0" applyNumberFormat="1" applyFont="1" applyFill="1" applyBorder="1" applyAlignment="1">
      <alignment wrapText="1"/>
    </xf>
    <xf numFmtId="49" fontId="0" fillId="0" borderId="0" xfId="0" applyNumberFormat="1" applyAlignment="1">
      <alignment horizontal="right"/>
    </xf>
    <xf numFmtId="0" fontId="10" fillId="0" borderId="0" xfId="0" applyFont="1"/>
    <xf numFmtId="14" fontId="0" fillId="0" borderId="0" xfId="0" applyNumberFormat="1"/>
    <xf numFmtId="0" fontId="7" fillId="0" borderId="18" xfId="0" applyFont="1" applyBorder="1"/>
    <xf numFmtId="0" fontId="7" fillId="0" borderId="19" xfId="0" applyFont="1" applyBorder="1"/>
    <xf numFmtId="0" fontId="12" fillId="0" borderId="20" xfId="0" applyFont="1" applyBorder="1"/>
    <xf numFmtId="0" fontId="13" fillId="0" borderId="21" xfId="0" applyFont="1" applyBorder="1"/>
    <xf numFmtId="0" fontId="13" fillId="0" borderId="10" xfId="0" applyFont="1" applyBorder="1"/>
    <xf numFmtId="0" fontId="13" fillId="0" borderId="8" xfId="0" applyFont="1" applyBorder="1"/>
    <xf numFmtId="0" fontId="13" fillId="0" borderId="13" xfId="0" applyFont="1" applyBorder="1"/>
    <xf numFmtId="0" fontId="0" fillId="0" borderId="22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4" fontId="0" fillId="0" borderId="23" xfId="0" applyNumberFormat="1" applyBorder="1"/>
    <xf numFmtId="0" fontId="0" fillId="0" borderId="10" xfId="0" applyBorder="1" applyAlignment="1">
      <alignment wrapText="1"/>
    </xf>
    <xf numFmtId="4" fontId="0" fillId="0" borderId="8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8" xfId="0" applyNumberFormat="1" applyBorder="1" applyAlignment="1">
      <alignment wrapText="1"/>
    </xf>
    <xf numFmtId="3" fontId="0" fillId="0" borderId="24" xfId="0" applyNumberFormat="1" applyBorder="1" applyAlignment="1">
      <alignment wrapText="1"/>
    </xf>
    <xf numFmtId="4" fontId="0" fillId="0" borderId="25" xfId="0" applyNumberFormat="1" applyBorder="1"/>
    <xf numFmtId="0" fontId="7" fillId="0" borderId="9" xfId="0" applyFont="1" applyBorder="1"/>
    <xf numFmtId="0" fontId="7" fillId="0" borderId="10" xfId="0" applyFont="1" applyBorder="1"/>
    <xf numFmtId="4" fontId="15" fillId="0" borderId="13" xfId="0" applyNumberFormat="1" applyFont="1" applyBorder="1"/>
    <xf numFmtId="0" fontId="13" fillId="0" borderId="5" xfId="0" applyFont="1" applyBorder="1"/>
    <xf numFmtId="0" fontId="13" fillId="0" borderId="26" xfId="0" applyFont="1" applyBorder="1"/>
    <xf numFmtId="0" fontId="13" fillId="0" borderId="0" xfId="0" applyFont="1"/>
    <xf numFmtId="0" fontId="13" fillId="0" borderId="25" xfId="0" applyFont="1" applyBorder="1"/>
    <xf numFmtId="0" fontId="14" fillId="0" borderId="1" xfId="0" applyFont="1" applyBorder="1" applyAlignment="1">
      <alignment wrapText="1"/>
    </xf>
    <xf numFmtId="0" fontId="0" fillId="0" borderId="9" xfId="0" applyBorder="1"/>
    <xf numFmtId="0" fontId="0" fillId="0" borderId="27" xfId="0" applyBorder="1"/>
    <xf numFmtId="0" fontId="0" fillId="0" borderId="0" xfId="0" applyAlignment="1">
      <alignment wrapText="1"/>
    </xf>
    <xf numFmtId="0" fontId="7" fillId="0" borderId="0" xfId="0" applyFont="1" applyAlignment="1">
      <alignment horizontal="right" wrapText="1"/>
    </xf>
    <xf numFmtId="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4" fontId="7" fillId="0" borderId="0" xfId="0" applyNumberFormat="1" applyFont="1" applyAlignment="1">
      <alignment wrapText="1"/>
    </xf>
    <xf numFmtId="4" fontId="7" fillId="0" borderId="28" xfId="0" applyNumberFormat="1" applyFont="1" applyBorder="1" applyAlignment="1">
      <alignment wrapText="1"/>
    </xf>
    <xf numFmtId="3" fontId="0" fillId="7" borderId="16" xfId="0" applyNumberFormat="1" applyFill="1" applyBorder="1" applyAlignment="1">
      <alignment wrapText="1"/>
    </xf>
    <xf numFmtId="4" fontId="7" fillId="7" borderId="17" xfId="0" applyNumberFormat="1" applyFont="1" applyFill="1" applyBorder="1" applyAlignment="1">
      <alignment wrapText="1"/>
    </xf>
    <xf numFmtId="3" fontId="0" fillId="7" borderId="29" xfId="0" applyNumberFormat="1" applyFill="1" applyBorder="1" applyAlignment="1">
      <alignment wrapText="1"/>
    </xf>
    <xf numFmtId="0" fontId="7" fillId="0" borderId="0" xfId="0" applyFont="1" applyAlignment="1">
      <alignment horizontal="right"/>
    </xf>
    <xf numFmtId="0" fontId="18" fillId="0" borderId="0" xfId="0" applyFont="1"/>
    <xf numFmtId="4" fontId="14" fillId="0" borderId="2" xfId="0" applyNumberFormat="1" applyFont="1" applyBorder="1" applyAlignment="1">
      <alignment wrapText="1"/>
    </xf>
    <xf numFmtId="4" fontId="0" fillId="0" borderId="24" xfId="0" applyNumberFormat="1" applyBorder="1" applyAlignment="1">
      <alignment wrapText="1"/>
    </xf>
    <xf numFmtId="4" fontId="0" fillId="0" borderId="30" xfId="0" applyNumberFormat="1" applyBorder="1"/>
    <xf numFmtId="4" fontId="14" fillId="0" borderId="1" xfId="0" applyNumberFormat="1" applyFont="1" applyBorder="1" applyAlignment="1">
      <alignment wrapText="1"/>
    </xf>
    <xf numFmtId="4" fontId="0" fillId="0" borderId="24" xfId="0" applyNumberFormat="1" applyBorder="1"/>
    <xf numFmtId="0" fontId="0" fillId="0" borderId="31" xfId="0" applyBorder="1" applyAlignment="1">
      <alignment wrapText="1"/>
    </xf>
    <xf numFmtId="0" fontId="17" fillId="0" borderId="0" xfId="0" applyFont="1"/>
    <xf numFmtId="0" fontId="19" fillId="0" borderId="0" xfId="0" applyFont="1"/>
    <xf numFmtId="3" fontId="2" fillId="8" borderId="1" xfId="0" applyNumberFormat="1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vertical="center"/>
      <protection locked="0"/>
    </xf>
    <xf numFmtId="164" fontId="2" fillId="8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8" borderId="1" xfId="20" applyFont="1" applyFill="1" applyBorder="1" applyAlignment="1" applyProtection="1">
      <alignment horizontal="center" vertical="center" wrapText="1"/>
      <protection locked="0"/>
    </xf>
    <xf numFmtId="4" fontId="0" fillId="9" borderId="24" xfId="0" applyNumberFormat="1" applyFill="1" applyBorder="1" applyAlignment="1" applyProtection="1">
      <alignment wrapText="1"/>
      <protection locked="0"/>
    </xf>
    <xf numFmtId="4" fontId="0" fillId="9" borderId="1" xfId="0" applyNumberFormat="1" applyFill="1" applyBorder="1" applyAlignment="1" applyProtection="1">
      <alignment wrapText="1"/>
      <protection locked="0"/>
    </xf>
    <xf numFmtId="0" fontId="4" fillId="10" borderId="32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11" fillId="7" borderId="33" xfId="0" applyFont="1" applyFill="1" applyBorder="1" applyAlignment="1">
      <alignment horizontal="center"/>
    </xf>
    <xf numFmtId="0" fontId="11" fillId="7" borderId="26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1" fillId="6" borderId="33" xfId="0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0" fontId="11" fillId="7" borderId="33" xfId="0" applyFont="1" applyFill="1" applyBorder="1" applyAlignment="1">
      <alignment horizontal="center" wrapText="1"/>
    </xf>
    <xf numFmtId="0" fontId="11" fillId="7" borderId="26" xfId="0" applyFont="1" applyFill="1" applyBorder="1" applyAlignment="1">
      <alignment horizontal="center" wrapText="1"/>
    </xf>
    <xf numFmtId="4" fontId="7" fillId="7" borderId="16" xfId="0" applyNumberFormat="1" applyFont="1" applyFill="1" applyBorder="1" applyAlignment="1">
      <alignment horizontal="right" wrapText="1"/>
    </xf>
    <xf numFmtId="4" fontId="7" fillId="7" borderId="17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 topLeftCell="A1">
      <selection activeCell="B2" sqref="B2"/>
    </sheetView>
  </sheetViews>
  <sheetFormatPr defaultColWidth="9.140625" defaultRowHeight="15"/>
  <cols>
    <col min="1" max="1" width="5.00390625" style="0" bestFit="1" customWidth="1"/>
    <col min="2" max="2" width="64.28125" style="0" customWidth="1"/>
    <col min="3" max="3" width="10.421875" style="0" customWidth="1"/>
    <col min="4" max="4" width="15.421875" style="0" customWidth="1"/>
    <col min="5" max="5" width="17.421875" style="0" customWidth="1"/>
    <col min="6" max="6" width="12.421875" style="0" customWidth="1"/>
    <col min="7" max="7" width="13.57421875" style="0" customWidth="1"/>
    <col min="8" max="8" width="17.57421875" style="0" customWidth="1"/>
  </cols>
  <sheetData>
    <row r="1" spans="1:8" ht="28.2" customHeight="1">
      <c r="A1" s="10"/>
      <c r="B1" s="105" t="s">
        <v>264</v>
      </c>
      <c r="C1" s="106"/>
      <c r="D1" s="106"/>
      <c r="E1" s="106"/>
      <c r="F1" s="106"/>
      <c r="G1" s="106"/>
      <c r="H1" s="106"/>
    </row>
    <row r="2" spans="1:8" ht="26.4">
      <c r="A2" s="11" t="s">
        <v>6</v>
      </c>
      <c r="B2" s="11" t="s">
        <v>7</v>
      </c>
      <c r="C2" s="12" t="s">
        <v>8</v>
      </c>
      <c r="D2" s="12" t="s">
        <v>9</v>
      </c>
      <c r="E2" s="12" t="s">
        <v>10</v>
      </c>
      <c r="F2" s="12" t="s">
        <v>11</v>
      </c>
      <c r="G2" s="12" t="s">
        <v>12</v>
      </c>
      <c r="H2" s="12" t="s">
        <v>13</v>
      </c>
    </row>
    <row r="3" spans="1:8" ht="15">
      <c r="A3" s="21" t="s">
        <v>14</v>
      </c>
      <c r="B3" s="24" t="s">
        <v>25</v>
      </c>
      <c r="C3" s="19"/>
      <c r="D3" s="20"/>
      <c r="E3" s="20"/>
      <c r="F3" s="20"/>
      <c r="G3" s="20"/>
      <c r="H3" s="20"/>
    </row>
    <row r="4" spans="1:8" ht="15">
      <c r="A4" s="23" t="s">
        <v>15</v>
      </c>
      <c r="B4" s="10" t="s">
        <v>26</v>
      </c>
      <c r="C4" s="5">
        <v>1</v>
      </c>
      <c r="D4" s="101"/>
      <c r="E4" s="3">
        <f aca="true" t="shared" si="0" ref="E4:E11">C4*D4</f>
        <v>0</v>
      </c>
      <c r="F4" s="102"/>
      <c r="G4" s="3">
        <f aca="true" t="shared" si="1" ref="G4:G11">E4*F4</f>
        <v>0</v>
      </c>
      <c r="H4" s="3">
        <f aca="true" t="shared" si="2" ref="H4:H11">E4+G4</f>
        <v>0</v>
      </c>
    </row>
    <row r="5" spans="1:8" ht="15">
      <c r="A5" s="22" t="s">
        <v>28</v>
      </c>
      <c r="B5" s="4" t="s">
        <v>27</v>
      </c>
      <c r="C5" s="99"/>
      <c r="D5" s="101"/>
      <c r="E5" s="3">
        <f t="shared" si="0"/>
        <v>0</v>
      </c>
      <c r="F5" s="102"/>
      <c r="G5" s="3">
        <f t="shared" si="1"/>
        <v>0</v>
      </c>
      <c r="H5" s="3">
        <f t="shared" si="2"/>
        <v>0</v>
      </c>
    </row>
    <row r="6" spans="1:8" ht="15">
      <c r="A6" s="22" t="s">
        <v>29</v>
      </c>
      <c r="B6" s="4" t="s">
        <v>30</v>
      </c>
      <c r="C6" s="99"/>
      <c r="D6" s="101"/>
      <c r="E6" s="3">
        <f aca="true" t="shared" si="3" ref="E6:E7">C6*D6</f>
        <v>0</v>
      </c>
      <c r="F6" s="102"/>
      <c r="G6" s="3">
        <f aca="true" t="shared" si="4" ref="G6:G7">E6*F6</f>
        <v>0</v>
      </c>
      <c r="H6" s="3">
        <f aca="true" t="shared" si="5" ref="H6:H7">E6+G6</f>
        <v>0</v>
      </c>
    </row>
    <row r="7" spans="1:8" ht="15">
      <c r="A7" s="22" t="s">
        <v>31</v>
      </c>
      <c r="B7" s="100" t="s">
        <v>32</v>
      </c>
      <c r="C7" s="99"/>
      <c r="D7" s="101"/>
      <c r="E7" s="3">
        <f t="shared" si="3"/>
        <v>0</v>
      </c>
      <c r="F7" s="102"/>
      <c r="G7" s="3">
        <f t="shared" si="4"/>
        <v>0</v>
      </c>
      <c r="H7" s="3">
        <f t="shared" si="5"/>
        <v>0</v>
      </c>
    </row>
    <row r="8" spans="1:8" ht="15">
      <c r="A8" s="22" t="s">
        <v>16</v>
      </c>
      <c r="B8" s="4" t="s">
        <v>33</v>
      </c>
      <c r="C8" s="5">
        <v>14</v>
      </c>
      <c r="D8" s="101"/>
      <c r="E8" s="3">
        <f t="shared" si="0"/>
        <v>0</v>
      </c>
      <c r="F8" s="102"/>
      <c r="G8" s="3">
        <f t="shared" si="1"/>
        <v>0</v>
      </c>
      <c r="H8" s="3">
        <f t="shared" si="2"/>
        <v>0</v>
      </c>
    </row>
    <row r="9" spans="1:8" ht="15">
      <c r="A9" s="22" t="s">
        <v>17</v>
      </c>
      <c r="B9" s="4" t="s">
        <v>34</v>
      </c>
      <c r="C9" s="5">
        <v>1</v>
      </c>
      <c r="D9" s="101"/>
      <c r="E9" s="3">
        <f t="shared" si="0"/>
        <v>0</v>
      </c>
      <c r="F9" s="102"/>
      <c r="G9" s="3">
        <f t="shared" si="1"/>
        <v>0</v>
      </c>
      <c r="H9" s="3">
        <f t="shared" si="2"/>
        <v>0</v>
      </c>
    </row>
    <row r="10" spans="1:8" ht="15">
      <c r="A10" s="22" t="s">
        <v>18</v>
      </c>
      <c r="B10" s="4" t="s">
        <v>166</v>
      </c>
      <c r="C10" s="5">
        <v>1</v>
      </c>
      <c r="D10" s="3">
        <f>'VV - KB NzT'!V81</f>
        <v>0</v>
      </c>
      <c r="E10" s="3">
        <f aca="true" t="shared" si="6" ref="E10">C10*D10</f>
        <v>0</v>
      </c>
      <c r="F10" s="102"/>
      <c r="G10" s="3">
        <f aca="true" t="shared" si="7" ref="G10">E10*F10</f>
        <v>0</v>
      </c>
      <c r="H10" s="3">
        <f aca="true" t="shared" si="8" ref="H10">E10+G10</f>
        <v>0</v>
      </c>
    </row>
    <row r="11" spans="1:8" ht="15">
      <c r="A11" s="22" t="s">
        <v>173</v>
      </c>
      <c r="B11" s="10" t="s">
        <v>167</v>
      </c>
      <c r="C11" s="5">
        <v>1</v>
      </c>
      <c r="D11" s="3">
        <f>'VP - KB ostatní'!AJ125</f>
        <v>0</v>
      </c>
      <c r="E11" s="3">
        <f t="shared" si="0"/>
        <v>0</v>
      </c>
      <c r="F11" s="102"/>
      <c r="G11" s="3">
        <f t="shared" si="1"/>
        <v>0</v>
      </c>
      <c r="H11" s="3">
        <f t="shared" si="2"/>
        <v>0</v>
      </c>
    </row>
    <row r="12" spans="1:8" ht="15">
      <c r="A12" s="22" t="s">
        <v>19</v>
      </c>
      <c r="B12" s="6" t="s">
        <v>20</v>
      </c>
      <c r="C12" s="7" t="s">
        <v>19</v>
      </c>
      <c r="D12" s="8" t="s">
        <v>19</v>
      </c>
      <c r="E12" s="13">
        <f>SUM(E4:E11)</f>
        <v>0</v>
      </c>
      <c r="F12" s="9" t="s">
        <v>19</v>
      </c>
      <c r="G12" s="13">
        <f>SUM(G4:G11)</f>
        <v>0</v>
      </c>
      <c r="H12" s="13">
        <f>E12+G12</f>
        <v>0</v>
      </c>
    </row>
    <row r="13" spans="1:8" ht="15">
      <c r="A13" s="21" t="s">
        <v>21</v>
      </c>
      <c r="B13" s="6" t="s">
        <v>40</v>
      </c>
      <c r="C13" s="7"/>
      <c r="D13" s="8"/>
      <c r="E13" s="13"/>
      <c r="F13" s="9"/>
      <c r="G13" s="13"/>
      <c r="H13" s="13"/>
    </row>
    <row r="14" spans="1:8" ht="15">
      <c r="A14" s="23" t="s">
        <v>22</v>
      </c>
      <c r="B14" s="10" t="s">
        <v>41</v>
      </c>
      <c r="C14" s="5">
        <v>1</v>
      </c>
      <c r="D14" s="101"/>
      <c r="E14" s="3">
        <f aca="true" t="shared" si="9" ref="E14">C14*D14</f>
        <v>0</v>
      </c>
      <c r="F14" s="102"/>
      <c r="G14" s="3">
        <f aca="true" t="shared" si="10" ref="G14">E14*F14</f>
        <v>0</v>
      </c>
      <c r="H14" s="3">
        <f aca="true" t="shared" si="11" ref="H14">E14+G14</f>
        <v>0</v>
      </c>
    </row>
    <row r="15" spans="1:8" ht="15">
      <c r="A15" s="22" t="s">
        <v>19</v>
      </c>
      <c r="B15" s="6" t="s">
        <v>42</v>
      </c>
      <c r="C15" s="7" t="s">
        <v>19</v>
      </c>
      <c r="D15" s="8" t="s">
        <v>19</v>
      </c>
      <c r="E15" s="13">
        <f>E14</f>
        <v>0</v>
      </c>
      <c r="F15" s="9" t="s">
        <v>19</v>
      </c>
      <c r="G15" s="13">
        <f>G14</f>
        <v>0</v>
      </c>
      <c r="H15" s="13">
        <f>E15+G15</f>
        <v>0</v>
      </c>
    </row>
    <row r="16" spans="1:8" ht="15">
      <c r="A16" s="21" t="s">
        <v>23</v>
      </c>
      <c r="B16" s="6" t="s">
        <v>35</v>
      </c>
      <c r="C16" s="7" t="s">
        <v>19</v>
      </c>
      <c r="D16" s="8" t="s">
        <v>19</v>
      </c>
      <c r="E16" s="13" t="s">
        <v>19</v>
      </c>
      <c r="F16" s="9" t="s">
        <v>19</v>
      </c>
      <c r="G16" s="13" t="s">
        <v>19</v>
      </c>
      <c r="H16" s="13" t="s">
        <v>19</v>
      </c>
    </row>
    <row r="17" spans="1:8" ht="15">
      <c r="A17" s="22" t="s">
        <v>24</v>
      </c>
      <c r="B17" s="1" t="s">
        <v>36</v>
      </c>
      <c r="C17" s="2">
        <v>18</v>
      </c>
      <c r="D17" s="101"/>
      <c r="E17" s="3">
        <f>C17*D17</f>
        <v>0</v>
      </c>
      <c r="F17" s="102"/>
      <c r="G17" s="3">
        <f>E17*F17</f>
        <v>0</v>
      </c>
      <c r="H17" s="3">
        <f aca="true" t="shared" si="12" ref="H17:H18">E17+G17</f>
        <v>0</v>
      </c>
    </row>
    <row r="18" spans="1:8" ht="15">
      <c r="A18" s="22" t="s">
        <v>19</v>
      </c>
      <c r="B18" s="6" t="s">
        <v>37</v>
      </c>
      <c r="C18" s="7" t="s">
        <v>19</v>
      </c>
      <c r="D18" s="8" t="s">
        <v>19</v>
      </c>
      <c r="E18" s="13">
        <f>SUM(E17)</f>
        <v>0</v>
      </c>
      <c r="F18" s="9" t="s">
        <v>19</v>
      </c>
      <c r="G18" s="13">
        <f>SUM(G17)</f>
        <v>0</v>
      </c>
      <c r="H18" s="13">
        <f t="shared" si="12"/>
        <v>0</v>
      </c>
    </row>
    <row r="19" spans="1:8" ht="15">
      <c r="A19" s="21" t="s">
        <v>169</v>
      </c>
      <c r="B19" s="24" t="s">
        <v>168</v>
      </c>
      <c r="C19" s="19"/>
      <c r="D19" s="20"/>
      <c r="E19" s="20"/>
      <c r="F19" s="20"/>
      <c r="G19" s="20"/>
      <c r="H19" s="20"/>
    </row>
    <row r="20" spans="1:8" ht="15">
      <c r="A20" s="23" t="s">
        <v>170</v>
      </c>
      <c r="B20" s="10" t="s">
        <v>177</v>
      </c>
      <c r="C20" s="5">
        <v>1</v>
      </c>
      <c r="D20" s="101"/>
      <c r="E20" s="3">
        <f aca="true" t="shared" si="13" ref="E20:E23">C20*D20</f>
        <v>0</v>
      </c>
      <c r="F20" s="102"/>
      <c r="G20" s="3">
        <f aca="true" t="shared" si="14" ref="G20:G23">E20*F20</f>
        <v>0</v>
      </c>
      <c r="H20" s="3">
        <f aca="true" t="shared" si="15" ref="H20:H24">E20+G20</f>
        <v>0</v>
      </c>
    </row>
    <row r="21" spans="1:8" ht="15">
      <c r="A21" s="22" t="s">
        <v>171</v>
      </c>
      <c r="B21" s="4" t="s">
        <v>178</v>
      </c>
      <c r="C21" s="5">
        <v>1</v>
      </c>
      <c r="D21" s="101"/>
      <c r="E21" s="3">
        <f t="shared" si="13"/>
        <v>0</v>
      </c>
      <c r="F21" s="102"/>
      <c r="G21" s="3">
        <f t="shared" si="14"/>
        <v>0</v>
      </c>
      <c r="H21" s="3">
        <f t="shared" si="15"/>
        <v>0</v>
      </c>
    </row>
    <row r="22" spans="1:8" ht="15">
      <c r="A22" s="22" t="s">
        <v>172</v>
      </c>
      <c r="B22" s="4" t="s">
        <v>262</v>
      </c>
      <c r="C22" s="5">
        <v>1</v>
      </c>
      <c r="D22" s="101"/>
      <c r="E22" s="3">
        <f t="shared" si="13"/>
        <v>0</v>
      </c>
      <c r="F22" s="102"/>
      <c r="G22" s="3">
        <f t="shared" si="14"/>
        <v>0</v>
      </c>
      <c r="H22" s="3">
        <f t="shared" si="15"/>
        <v>0</v>
      </c>
    </row>
    <row r="23" spans="1:8" ht="15">
      <c r="A23" s="22" t="s">
        <v>261</v>
      </c>
      <c r="B23" s="4" t="s">
        <v>174</v>
      </c>
      <c r="C23" s="5">
        <v>18</v>
      </c>
      <c r="D23" s="101"/>
      <c r="E23" s="3">
        <f t="shared" si="13"/>
        <v>0</v>
      </c>
      <c r="F23" s="102"/>
      <c r="G23" s="3">
        <f t="shared" si="14"/>
        <v>0</v>
      </c>
      <c r="H23" s="3">
        <f t="shared" si="15"/>
        <v>0</v>
      </c>
    </row>
    <row r="24" spans="1:8" ht="15">
      <c r="A24" s="22" t="s">
        <v>19</v>
      </c>
      <c r="B24" s="6" t="s">
        <v>175</v>
      </c>
      <c r="C24" s="7" t="s">
        <v>19</v>
      </c>
      <c r="D24" s="8" t="s">
        <v>19</v>
      </c>
      <c r="E24" s="13">
        <f>SUM(E20:E23)</f>
        <v>0</v>
      </c>
      <c r="F24" s="9" t="s">
        <v>19</v>
      </c>
      <c r="G24" s="13">
        <f>SUM(G20:G23)</f>
        <v>0</v>
      </c>
      <c r="H24" s="13">
        <f t="shared" si="15"/>
        <v>0</v>
      </c>
    </row>
    <row r="25" spans="1:8" ht="15">
      <c r="A25" s="10"/>
      <c r="B25" s="14" t="s">
        <v>5</v>
      </c>
      <c r="C25" s="15" t="s">
        <v>19</v>
      </c>
      <c r="D25" s="16" t="s">
        <v>19</v>
      </c>
      <c r="E25" s="17">
        <f>E12+E15+E18</f>
        <v>0</v>
      </c>
      <c r="F25" s="18" t="s">
        <v>19</v>
      </c>
      <c r="G25" s="17">
        <f>G12+G15+G18</f>
        <v>0</v>
      </c>
      <c r="H25" s="17">
        <f aca="true" t="shared" si="16" ref="H25">E25+G25</f>
        <v>0</v>
      </c>
    </row>
    <row r="27" ht="15">
      <c r="B27" s="25" t="s">
        <v>38</v>
      </c>
    </row>
    <row r="28" ht="15">
      <c r="B28" s="25" t="s">
        <v>39</v>
      </c>
    </row>
    <row r="29" ht="15">
      <c r="B29" s="25" t="s">
        <v>176</v>
      </c>
    </row>
  </sheetData>
  <mergeCells count="1">
    <mergeCell ref="B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129"/>
  <sheetViews>
    <sheetView zoomScale="70" zoomScaleNormal="70" workbookViewId="0" topLeftCell="A97">
      <selection activeCell="A126" sqref="A126:AK126"/>
    </sheetView>
  </sheetViews>
  <sheetFormatPr defaultColWidth="9.140625" defaultRowHeight="15"/>
  <cols>
    <col min="1" max="1" width="5.28125" style="0" bestFit="1" customWidth="1"/>
    <col min="2" max="2" width="69.421875" style="0" customWidth="1"/>
    <col min="3" max="3" width="20.140625" style="0" customWidth="1"/>
    <col min="4" max="4" width="7.8515625" style="0" customWidth="1"/>
    <col min="5" max="5" width="11.140625" style="0" customWidth="1"/>
    <col min="6" max="6" width="9.28125" style="0" customWidth="1"/>
    <col min="7" max="7" width="12.7109375" style="0" customWidth="1"/>
    <col min="8" max="8" width="9.28125" style="0" customWidth="1"/>
    <col min="9" max="9" width="12.7109375" style="0" customWidth="1"/>
    <col min="10" max="10" width="9.8515625" style="0" customWidth="1"/>
    <col min="11" max="13" width="12.7109375" style="0" customWidth="1"/>
    <col min="14" max="14" width="9.8515625" style="0" customWidth="1"/>
    <col min="15" max="27" width="12.7109375" style="0" customWidth="1"/>
    <col min="28" max="28" width="9.8515625" style="0" customWidth="1"/>
    <col min="29" max="35" width="12.7109375" style="0" customWidth="1"/>
    <col min="36" max="36" width="10.28125" style="0" bestFit="1" customWidth="1"/>
    <col min="37" max="37" width="12.8515625" style="0" bestFit="1" customWidth="1"/>
    <col min="38" max="38" width="11.57421875" style="0" customWidth="1"/>
    <col min="39" max="39" width="1.7109375" style="0" customWidth="1"/>
  </cols>
  <sheetData>
    <row r="1" ht="15">
      <c r="AK1" s="48"/>
    </row>
    <row r="2" spans="1:37" ht="51.75" customHeight="1">
      <c r="A2" s="119" t="s">
        <v>260</v>
      </c>
      <c r="B2" s="119"/>
      <c r="C2" s="119"/>
      <c r="D2" s="26"/>
      <c r="E2" s="26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ht="21">
      <c r="A3" s="49" t="s">
        <v>43</v>
      </c>
      <c r="B3" s="49"/>
      <c r="C3" s="49"/>
      <c r="D3" s="49"/>
      <c r="E3" s="49"/>
      <c r="F3" s="90" t="s">
        <v>219</v>
      </c>
      <c r="G3" s="90"/>
      <c r="H3" s="90" t="s">
        <v>220</v>
      </c>
      <c r="I3" s="90"/>
      <c r="J3" s="90" t="s">
        <v>221</v>
      </c>
      <c r="K3" s="90"/>
      <c r="L3" s="90" t="s">
        <v>222</v>
      </c>
      <c r="M3" s="90"/>
      <c r="N3" s="90" t="s">
        <v>223</v>
      </c>
      <c r="O3" s="90"/>
      <c r="P3" s="90" t="s">
        <v>220</v>
      </c>
      <c r="Q3" s="90"/>
      <c r="R3" s="90" t="s">
        <v>221</v>
      </c>
      <c r="S3" s="90"/>
      <c r="T3" s="90" t="s">
        <v>224</v>
      </c>
      <c r="U3" s="90"/>
      <c r="V3" s="90" t="s">
        <v>225</v>
      </c>
      <c r="W3" s="90"/>
      <c r="X3" s="90" t="s">
        <v>226</v>
      </c>
      <c r="Y3" s="90"/>
      <c r="Z3" s="90" t="s">
        <v>227</v>
      </c>
      <c r="AA3" s="90"/>
      <c r="AB3" s="90" t="s">
        <v>228</v>
      </c>
      <c r="AC3" s="90"/>
      <c r="AD3" s="90" t="s">
        <v>219</v>
      </c>
      <c r="AE3" s="90"/>
      <c r="AF3" s="90" t="s">
        <v>229</v>
      </c>
      <c r="AG3" s="90"/>
      <c r="AH3" s="90" t="s">
        <v>219</v>
      </c>
      <c r="AI3" s="90"/>
      <c r="AJ3" s="49"/>
      <c r="AK3" s="50">
        <v>44813</v>
      </c>
    </row>
    <row r="4" ht="4.5" customHeight="1" thickBot="1"/>
    <row r="5" spans="1:37" ht="15" thickBot="1">
      <c r="A5" s="51" t="s">
        <v>44</v>
      </c>
      <c r="B5" s="52"/>
      <c r="C5" s="52"/>
      <c r="D5" s="52"/>
      <c r="E5" s="52"/>
      <c r="F5" s="112" t="s">
        <v>230</v>
      </c>
      <c r="G5" s="113"/>
      <c r="H5" s="112" t="s">
        <v>73</v>
      </c>
      <c r="I5" s="113"/>
      <c r="J5" s="112" t="s">
        <v>231</v>
      </c>
      <c r="K5" s="113"/>
      <c r="L5" s="112" t="s">
        <v>74</v>
      </c>
      <c r="M5" s="113"/>
      <c r="N5" s="112" t="s">
        <v>75</v>
      </c>
      <c r="O5" s="113"/>
      <c r="P5" s="112" t="s">
        <v>76</v>
      </c>
      <c r="Q5" s="113"/>
      <c r="R5" s="112" t="s">
        <v>232</v>
      </c>
      <c r="S5" s="113"/>
      <c r="T5" s="112" t="s">
        <v>77</v>
      </c>
      <c r="U5" s="113"/>
      <c r="V5" s="112" t="s">
        <v>78</v>
      </c>
      <c r="W5" s="113"/>
      <c r="X5" s="112" t="s">
        <v>79</v>
      </c>
      <c r="Y5" s="113"/>
      <c r="Z5" s="112" t="s">
        <v>109</v>
      </c>
      <c r="AA5" s="113"/>
      <c r="AB5" s="112" t="s">
        <v>110</v>
      </c>
      <c r="AC5" s="113"/>
      <c r="AD5" s="112" t="s">
        <v>233</v>
      </c>
      <c r="AE5" s="113"/>
      <c r="AF5" s="112" t="s">
        <v>234</v>
      </c>
      <c r="AG5" s="113"/>
      <c r="AH5" s="112" t="s">
        <v>235</v>
      </c>
      <c r="AI5" s="113"/>
      <c r="AJ5" s="112" t="s">
        <v>52</v>
      </c>
      <c r="AK5" s="113"/>
    </row>
    <row r="6" spans="1:37" ht="15" thickBot="1">
      <c r="A6" s="28" t="s">
        <v>53</v>
      </c>
      <c r="B6" s="29" t="s">
        <v>54</v>
      </c>
      <c r="C6" s="29" t="s">
        <v>55</v>
      </c>
      <c r="D6" s="29" t="s">
        <v>56</v>
      </c>
      <c r="E6" s="30" t="s">
        <v>57</v>
      </c>
      <c r="F6" s="31" t="s">
        <v>0</v>
      </c>
      <c r="G6" s="32" t="s">
        <v>58</v>
      </c>
      <c r="H6" s="31" t="s">
        <v>0</v>
      </c>
      <c r="I6" s="32" t="s">
        <v>58</v>
      </c>
      <c r="J6" s="31" t="s">
        <v>0</v>
      </c>
      <c r="K6" s="32" t="s">
        <v>58</v>
      </c>
      <c r="L6" s="31" t="s">
        <v>0</v>
      </c>
      <c r="M6" s="32" t="s">
        <v>58</v>
      </c>
      <c r="N6" s="31" t="s">
        <v>0</v>
      </c>
      <c r="O6" s="32" t="s">
        <v>58</v>
      </c>
      <c r="P6" s="31" t="s">
        <v>0</v>
      </c>
      <c r="Q6" s="32" t="s">
        <v>58</v>
      </c>
      <c r="R6" s="31" t="s">
        <v>0</v>
      </c>
      <c r="S6" s="32" t="s">
        <v>58</v>
      </c>
      <c r="T6" s="31" t="s">
        <v>0</v>
      </c>
      <c r="U6" s="32" t="s">
        <v>58</v>
      </c>
      <c r="V6" s="31" t="s">
        <v>0</v>
      </c>
      <c r="W6" s="32" t="s">
        <v>58</v>
      </c>
      <c r="X6" s="31" t="s">
        <v>0</v>
      </c>
      <c r="Y6" s="32" t="s">
        <v>58</v>
      </c>
      <c r="Z6" s="31" t="s">
        <v>0</v>
      </c>
      <c r="AA6" s="32" t="s">
        <v>58</v>
      </c>
      <c r="AB6" s="31" t="s">
        <v>0</v>
      </c>
      <c r="AC6" s="32" t="s">
        <v>58</v>
      </c>
      <c r="AD6" s="31" t="s">
        <v>0</v>
      </c>
      <c r="AE6" s="32" t="s">
        <v>58</v>
      </c>
      <c r="AF6" s="31" t="s">
        <v>0</v>
      </c>
      <c r="AG6" s="32" t="s">
        <v>58</v>
      </c>
      <c r="AH6" s="31" t="s">
        <v>0</v>
      </c>
      <c r="AI6" s="32" t="s">
        <v>58</v>
      </c>
      <c r="AJ6" s="31" t="s">
        <v>0</v>
      </c>
      <c r="AK6" s="32" t="s">
        <v>58</v>
      </c>
    </row>
    <row r="7" spans="1:37" ht="5.25" customHeight="1">
      <c r="A7" s="53"/>
      <c r="B7" s="54"/>
      <c r="C7" s="54"/>
      <c r="D7" s="54"/>
      <c r="E7" s="55"/>
      <c r="F7" s="56"/>
      <c r="G7" s="56"/>
      <c r="H7" s="56"/>
      <c r="I7" s="56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7"/>
    </row>
    <row r="8" spans="1:37" ht="15">
      <c r="A8" s="58">
        <v>1</v>
      </c>
      <c r="B8" s="59" t="s">
        <v>68</v>
      </c>
      <c r="C8" s="59"/>
      <c r="D8" s="59" t="s">
        <v>3</v>
      </c>
      <c r="E8" s="103"/>
      <c r="F8" s="91">
        <v>0</v>
      </c>
      <c r="G8" s="92">
        <f>E8*F8</f>
        <v>0</v>
      </c>
      <c r="H8" s="91">
        <v>15</v>
      </c>
      <c r="I8" s="92">
        <f>E8*H8</f>
        <v>0</v>
      </c>
      <c r="J8" s="91">
        <v>0</v>
      </c>
      <c r="K8" s="92">
        <f>E8*J8</f>
        <v>0</v>
      </c>
      <c r="L8" s="92">
        <v>0</v>
      </c>
      <c r="M8" s="92">
        <f>E8*L8</f>
        <v>0</v>
      </c>
      <c r="N8" s="91">
        <v>40</v>
      </c>
      <c r="O8" s="92">
        <f aca="true" t="shared" si="0" ref="O8:O40">E8*N8</f>
        <v>0</v>
      </c>
      <c r="P8" s="92">
        <v>15</v>
      </c>
      <c r="Q8" s="92">
        <f>E8*P8</f>
        <v>0</v>
      </c>
      <c r="R8" s="91">
        <v>0</v>
      </c>
      <c r="S8" s="92">
        <f>E8*R8</f>
        <v>0</v>
      </c>
      <c r="T8" s="92">
        <v>0</v>
      </c>
      <c r="U8" s="92">
        <f aca="true" t="shared" si="1" ref="U8:U40">E8*T8</f>
        <v>0</v>
      </c>
      <c r="V8" s="92">
        <v>50</v>
      </c>
      <c r="W8" s="92">
        <f aca="true" t="shared" si="2" ref="W8:W40">E8*V8</f>
        <v>0</v>
      </c>
      <c r="X8" s="92">
        <v>10</v>
      </c>
      <c r="Y8" s="92">
        <f aca="true" t="shared" si="3" ref="Y8:Y40">E8*X8</f>
        <v>0</v>
      </c>
      <c r="Z8" s="92">
        <v>30</v>
      </c>
      <c r="AA8" s="92">
        <f aca="true" t="shared" si="4" ref="AA8:AA40">E8*Z8</f>
        <v>0</v>
      </c>
      <c r="AB8" s="91">
        <v>70</v>
      </c>
      <c r="AC8" s="92">
        <f aca="true" t="shared" si="5" ref="AC8:AC40">E8*AB8</f>
        <v>0</v>
      </c>
      <c r="AD8" s="91">
        <v>0</v>
      </c>
      <c r="AE8" s="92">
        <f>E8*AD8</f>
        <v>0</v>
      </c>
      <c r="AF8" s="92">
        <v>0</v>
      </c>
      <c r="AG8" s="92">
        <f>E8*AF8</f>
        <v>0</v>
      </c>
      <c r="AH8" s="91">
        <v>0</v>
      </c>
      <c r="AI8" s="92">
        <f>E8*AH8</f>
        <v>0</v>
      </c>
      <c r="AJ8" s="92">
        <f>F8+H8+L8+R8+J8+N8+P8+T8+V8+X8+Z8+AB8+AD8+AF8+AH8</f>
        <v>230</v>
      </c>
      <c r="AK8" s="93">
        <f>E8*AJ8</f>
        <v>0</v>
      </c>
    </row>
    <row r="9" spans="1:37" ht="15">
      <c r="A9" s="58">
        <v>2</v>
      </c>
      <c r="B9" s="59" t="s">
        <v>111</v>
      </c>
      <c r="C9" s="59"/>
      <c r="D9" s="59" t="s">
        <v>3</v>
      </c>
      <c r="E9" s="103"/>
      <c r="F9" s="94">
        <v>0</v>
      </c>
      <c r="G9" s="92">
        <f aca="true" t="shared" si="6" ref="G9:G40">E9*F9</f>
        <v>0</v>
      </c>
      <c r="H9" s="94">
        <v>15</v>
      </c>
      <c r="I9" s="92">
        <f aca="true" t="shared" si="7" ref="I9:I40">E9*H9</f>
        <v>0</v>
      </c>
      <c r="J9" s="94">
        <v>0</v>
      </c>
      <c r="K9" s="92">
        <f aca="true" t="shared" si="8" ref="K9:K17">E9*J9</f>
        <v>0</v>
      </c>
      <c r="L9" s="92">
        <v>0</v>
      </c>
      <c r="M9" s="92">
        <f aca="true" t="shared" si="9" ref="M9:M40">E9*L9</f>
        <v>0</v>
      </c>
      <c r="N9" s="91">
        <v>40</v>
      </c>
      <c r="O9" s="92">
        <f t="shared" si="0"/>
        <v>0</v>
      </c>
      <c r="P9" s="92">
        <v>15</v>
      </c>
      <c r="Q9" s="92">
        <f aca="true" t="shared" si="10" ref="Q9:Q40">E9*P9</f>
        <v>0</v>
      </c>
      <c r="R9" s="94">
        <v>0</v>
      </c>
      <c r="S9" s="92">
        <f aca="true" t="shared" si="11" ref="S9:S40">E9*R9</f>
        <v>0</v>
      </c>
      <c r="T9" s="92">
        <v>0</v>
      </c>
      <c r="U9" s="92">
        <f t="shared" si="1"/>
        <v>0</v>
      </c>
      <c r="V9" s="92">
        <v>50</v>
      </c>
      <c r="W9" s="92">
        <f t="shared" si="2"/>
        <v>0</v>
      </c>
      <c r="X9" s="92">
        <v>10</v>
      </c>
      <c r="Y9" s="92">
        <f t="shared" si="3"/>
        <v>0</v>
      </c>
      <c r="Z9" s="92">
        <v>30</v>
      </c>
      <c r="AA9" s="92">
        <f t="shared" si="4"/>
        <v>0</v>
      </c>
      <c r="AB9" s="94">
        <v>70</v>
      </c>
      <c r="AC9" s="92">
        <f t="shared" si="5"/>
        <v>0</v>
      </c>
      <c r="AD9" s="94">
        <v>0</v>
      </c>
      <c r="AE9" s="92">
        <f aca="true" t="shared" si="12" ref="AE9:AE40">E9*AD9</f>
        <v>0</v>
      </c>
      <c r="AF9" s="92">
        <v>0</v>
      </c>
      <c r="AG9" s="92">
        <f aca="true" t="shared" si="13" ref="AG9:AG40">E9*AF9</f>
        <v>0</v>
      </c>
      <c r="AH9" s="94">
        <v>0</v>
      </c>
      <c r="AI9" s="92">
        <f aca="true" t="shared" si="14" ref="AI9:AI40">E9*AH9</f>
        <v>0</v>
      </c>
      <c r="AJ9" s="92">
        <f aca="true" t="shared" si="15" ref="AJ9:AJ40">F9+H9+L9+R9+J9+N9+P9+T9+V9+X9+Z9+AB9+AD9+AF9+AH9</f>
        <v>230</v>
      </c>
      <c r="AK9" s="93">
        <f aca="true" t="shared" si="16" ref="AK9:AK40">E9*AJ9</f>
        <v>0</v>
      </c>
    </row>
    <row r="10" spans="1:37" ht="15">
      <c r="A10" s="58">
        <v>3</v>
      </c>
      <c r="B10" s="59" t="s">
        <v>112</v>
      </c>
      <c r="C10" s="59"/>
      <c r="D10" s="59" t="s">
        <v>1</v>
      </c>
      <c r="E10" s="103"/>
      <c r="F10" s="94">
        <f>ROUND(F8*0.35*0.2,1)</f>
        <v>0</v>
      </c>
      <c r="G10" s="92">
        <f t="shared" si="6"/>
        <v>0</v>
      </c>
      <c r="H10" s="94">
        <f>ROUND(H8*0.35*0.2,1)</f>
        <v>1.1</v>
      </c>
      <c r="I10" s="92">
        <f t="shared" si="7"/>
        <v>0</v>
      </c>
      <c r="J10" s="94">
        <f>ROUND(J8*0.35*0.2,1)</f>
        <v>0</v>
      </c>
      <c r="K10" s="92">
        <f t="shared" si="8"/>
        <v>0</v>
      </c>
      <c r="L10" s="94">
        <f>ROUND(L8*0.35*0.2,1)</f>
        <v>0</v>
      </c>
      <c r="M10" s="92">
        <f t="shared" si="9"/>
        <v>0</v>
      </c>
      <c r="N10" s="94">
        <f>ROUND(N8*0.35*0.2,1)</f>
        <v>2.8</v>
      </c>
      <c r="O10" s="92">
        <f t="shared" si="0"/>
        <v>0</v>
      </c>
      <c r="P10" s="94">
        <f>ROUND(P8*0.35*0.2,1)</f>
        <v>1.1</v>
      </c>
      <c r="Q10" s="92">
        <f t="shared" si="10"/>
        <v>0</v>
      </c>
      <c r="R10" s="94">
        <f>ROUND(R8*0.35*0.2,1)</f>
        <v>0</v>
      </c>
      <c r="S10" s="92">
        <f t="shared" si="11"/>
        <v>0</v>
      </c>
      <c r="T10" s="94">
        <v>0</v>
      </c>
      <c r="U10" s="92">
        <f t="shared" si="1"/>
        <v>0</v>
      </c>
      <c r="V10" s="94">
        <f>ROUND(V8*0.35*0.2,1)</f>
        <v>3.5</v>
      </c>
      <c r="W10" s="92">
        <f t="shared" si="2"/>
        <v>0</v>
      </c>
      <c r="X10" s="94">
        <f>ROUND(X8*0.35*0.2,1)</f>
        <v>0.7</v>
      </c>
      <c r="Y10" s="92">
        <f t="shared" si="3"/>
        <v>0</v>
      </c>
      <c r="Z10" s="94">
        <f>ROUND(Z8*0.35*0.2,1)</f>
        <v>2.1</v>
      </c>
      <c r="AA10" s="92">
        <f t="shared" si="4"/>
        <v>0</v>
      </c>
      <c r="AB10" s="94">
        <f>ROUND(AB8*0.35*0.2,1)</f>
        <v>4.9</v>
      </c>
      <c r="AC10" s="92">
        <f t="shared" si="5"/>
        <v>0</v>
      </c>
      <c r="AD10" s="94">
        <f>ROUND(AD8*0.35*0.2,1)</f>
        <v>0</v>
      </c>
      <c r="AE10" s="92">
        <f t="shared" si="12"/>
        <v>0</v>
      </c>
      <c r="AF10" s="94">
        <f>ROUND(AF8*0.35*0.2,1)</f>
        <v>0</v>
      </c>
      <c r="AG10" s="92">
        <f t="shared" si="13"/>
        <v>0</v>
      </c>
      <c r="AH10" s="94">
        <f>ROUND(AH8*0.35*0.2,1)</f>
        <v>0</v>
      </c>
      <c r="AI10" s="92">
        <f t="shared" si="14"/>
        <v>0</v>
      </c>
      <c r="AJ10" s="92">
        <f t="shared" si="15"/>
        <v>16.2</v>
      </c>
      <c r="AK10" s="93">
        <f t="shared" si="16"/>
        <v>0</v>
      </c>
    </row>
    <row r="11" spans="1:37" ht="15">
      <c r="A11" s="58">
        <v>4</v>
      </c>
      <c r="B11" s="59" t="s">
        <v>113</v>
      </c>
      <c r="C11" s="59"/>
      <c r="D11" s="59" t="s">
        <v>3</v>
      </c>
      <c r="E11" s="103"/>
      <c r="F11" s="61">
        <v>0</v>
      </c>
      <c r="G11" s="92">
        <f t="shared" si="6"/>
        <v>0</v>
      </c>
      <c r="H11" s="61">
        <v>0</v>
      </c>
      <c r="I11" s="92">
        <f t="shared" si="7"/>
        <v>0</v>
      </c>
      <c r="J11" s="61">
        <v>0</v>
      </c>
      <c r="K11" s="92">
        <f t="shared" si="8"/>
        <v>0</v>
      </c>
      <c r="L11" s="92">
        <v>0</v>
      </c>
      <c r="M11" s="92">
        <f t="shared" si="9"/>
        <v>0</v>
      </c>
      <c r="N11" s="91">
        <v>5</v>
      </c>
      <c r="O11" s="92">
        <f t="shared" si="0"/>
        <v>0</v>
      </c>
      <c r="P11" s="92">
        <v>0</v>
      </c>
      <c r="Q11" s="92">
        <f t="shared" si="10"/>
        <v>0</v>
      </c>
      <c r="R11" s="61">
        <v>0</v>
      </c>
      <c r="S11" s="92">
        <f t="shared" si="11"/>
        <v>0</v>
      </c>
      <c r="T11" s="92">
        <v>0</v>
      </c>
      <c r="U11" s="92">
        <f t="shared" si="1"/>
        <v>0</v>
      </c>
      <c r="V11" s="92">
        <v>15</v>
      </c>
      <c r="W11" s="92">
        <f t="shared" si="2"/>
        <v>0</v>
      </c>
      <c r="X11" s="92">
        <v>0</v>
      </c>
      <c r="Y11" s="92">
        <f t="shared" si="3"/>
        <v>0</v>
      </c>
      <c r="Z11" s="92">
        <v>15</v>
      </c>
      <c r="AA11" s="92">
        <f t="shared" si="4"/>
        <v>0</v>
      </c>
      <c r="AB11" s="92">
        <v>10</v>
      </c>
      <c r="AC11" s="92">
        <f t="shared" si="5"/>
        <v>0</v>
      </c>
      <c r="AD11" s="61">
        <v>0</v>
      </c>
      <c r="AE11" s="92">
        <f t="shared" si="12"/>
        <v>0</v>
      </c>
      <c r="AF11" s="92">
        <v>0</v>
      </c>
      <c r="AG11" s="92">
        <f t="shared" si="13"/>
        <v>0</v>
      </c>
      <c r="AH11" s="61">
        <v>0</v>
      </c>
      <c r="AI11" s="92">
        <f t="shared" si="14"/>
        <v>0</v>
      </c>
      <c r="AJ11" s="92">
        <f t="shared" si="15"/>
        <v>45</v>
      </c>
      <c r="AK11" s="93">
        <f t="shared" si="16"/>
        <v>0</v>
      </c>
    </row>
    <row r="12" spans="1:37" ht="15">
      <c r="A12" s="58">
        <v>5</v>
      </c>
      <c r="B12" s="59" t="s">
        <v>114</v>
      </c>
      <c r="C12" s="59"/>
      <c r="D12" s="80" t="s">
        <v>3</v>
      </c>
      <c r="E12" s="103"/>
      <c r="F12" s="60">
        <v>0</v>
      </c>
      <c r="G12" s="92">
        <f t="shared" si="6"/>
        <v>0</v>
      </c>
      <c r="H12" s="60">
        <v>0</v>
      </c>
      <c r="I12" s="92">
        <f t="shared" si="7"/>
        <v>0</v>
      </c>
      <c r="J12" s="95">
        <v>0</v>
      </c>
      <c r="K12" s="92">
        <f t="shared" si="8"/>
        <v>0</v>
      </c>
      <c r="L12" s="92">
        <v>0</v>
      </c>
      <c r="M12" s="92">
        <f t="shared" si="9"/>
        <v>0</v>
      </c>
      <c r="N12" s="91">
        <v>5</v>
      </c>
      <c r="O12" s="92">
        <f t="shared" si="0"/>
        <v>0</v>
      </c>
      <c r="P12" s="92">
        <v>0</v>
      </c>
      <c r="Q12" s="92">
        <f t="shared" si="10"/>
        <v>0</v>
      </c>
      <c r="R12" s="95">
        <v>0</v>
      </c>
      <c r="S12" s="92">
        <f t="shared" si="11"/>
        <v>0</v>
      </c>
      <c r="T12" s="92">
        <v>0</v>
      </c>
      <c r="U12" s="92">
        <f t="shared" si="1"/>
        <v>0</v>
      </c>
      <c r="V12" s="92">
        <v>5</v>
      </c>
      <c r="W12" s="92">
        <f t="shared" si="2"/>
        <v>0</v>
      </c>
      <c r="X12" s="92">
        <v>0</v>
      </c>
      <c r="Y12" s="92">
        <f t="shared" si="3"/>
        <v>0</v>
      </c>
      <c r="Z12" s="92">
        <v>5</v>
      </c>
      <c r="AA12" s="92">
        <f t="shared" si="4"/>
        <v>0</v>
      </c>
      <c r="AB12" s="92">
        <v>15</v>
      </c>
      <c r="AC12" s="92">
        <f t="shared" si="5"/>
        <v>0</v>
      </c>
      <c r="AD12" s="60">
        <v>0</v>
      </c>
      <c r="AE12" s="92">
        <f t="shared" si="12"/>
        <v>0</v>
      </c>
      <c r="AF12" s="92">
        <v>0</v>
      </c>
      <c r="AG12" s="92">
        <f t="shared" si="13"/>
        <v>0</v>
      </c>
      <c r="AH12" s="60">
        <v>0</v>
      </c>
      <c r="AI12" s="92">
        <f t="shared" si="14"/>
        <v>0</v>
      </c>
      <c r="AJ12" s="92">
        <f t="shared" si="15"/>
        <v>30</v>
      </c>
      <c r="AK12" s="93">
        <f t="shared" si="16"/>
        <v>0</v>
      </c>
    </row>
    <row r="13" spans="1:37" ht="15">
      <c r="A13" s="58">
        <v>6</v>
      </c>
      <c r="B13" s="59" t="s">
        <v>115</v>
      </c>
      <c r="C13" s="59"/>
      <c r="D13" s="59" t="s">
        <v>1</v>
      </c>
      <c r="E13" s="103"/>
      <c r="F13" s="94">
        <v>0</v>
      </c>
      <c r="G13" s="92">
        <f t="shared" si="6"/>
        <v>0</v>
      </c>
      <c r="H13" s="94">
        <v>1</v>
      </c>
      <c r="I13" s="92">
        <f t="shared" si="7"/>
        <v>0</v>
      </c>
      <c r="J13" s="94">
        <v>0.2</v>
      </c>
      <c r="K13" s="92">
        <f t="shared" si="8"/>
        <v>0</v>
      </c>
      <c r="L13" s="92">
        <v>0</v>
      </c>
      <c r="M13" s="92">
        <f t="shared" si="9"/>
        <v>0</v>
      </c>
      <c r="N13" s="91">
        <v>1.2</v>
      </c>
      <c r="O13" s="92">
        <f t="shared" si="0"/>
        <v>0</v>
      </c>
      <c r="P13" s="92">
        <v>1</v>
      </c>
      <c r="Q13" s="92">
        <f t="shared" si="10"/>
        <v>0</v>
      </c>
      <c r="R13" s="94">
        <v>0.2</v>
      </c>
      <c r="S13" s="92">
        <f t="shared" si="11"/>
        <v>0</v>
      </c>
      <c r="T13" s="92">
        <v>0</v>
      </c>
      <c r="U13" s="92">
        <f t="shared" si="1"/>
        <v>0</v>
      </c>
      <c r="V13" s="92">
        <v>1.2</v>
      </c>
      <c r="W13" s="92">
        <f t="shared" si="2"/>
        <v>0</v>
      </c>
      <c r="X13" s="92">
        <v>0</v>
      </c>
      <c r="Y13" s="92">
        <f t="shared" si="3"/>
        <v>0</v>
      </c>
      <c r="Z13" s="92">
        <v>0.5</v>
      </c>
      <c r="AA13" s="92">
        <f t="shared" si="4"/>
        <v>0</v>
      </c>
      <c r="AB13" s="94">
        <v>0.2</v>
      </c>
      <c r="AC13" s="92">
        <f t="shared" si="5"/>
        <v>0</v>
      </c>
      <c r="AD13" s="94">
        <v>0</v>
      </c>
      <c r="AE13" s="92">
        <f t="shared" si="12"/>
        <v>0</v>
      </c>
      <c r="AF13" s="92">
        <v>0</v>
      </c>
      <c r="AG13" s="92">
        <f t="shared" si="13"/>
        <v>0</v>
      </c>
      <c r="AH13" s="94">
        <v>0</v>
      </c>
      <c r="AI13" s="92">
        <f t="shared" si="14"/>
        <v>0</v>
      </c>
      <c r="AJ13" s="92">
        <f t="shared" si="15"/>
        <v>5.5</v>
      </c>
      <c r="AK13" s="93">
        <f t="shared" si="16"/>
        <v>0</v>
      </c>
    </row>
    <row r="14" spans="1:37" ht="15">
      <c r="A14" s="58">
        <v>7</v>
      </c>
      <c r="B14" s="59" t="s">
        <v>116</v>
      </c>
      <c r="C14" s="59"/>
      <c r="D14" s="59" t="s">
        <v>1</v>
      </c>
      <c r="E14" s="103"/>
      <c r="F14" s="94">
        <v>0</v>
      </c>
      <c r="G14" s="92">
        <f t="shared" si="6"/>
        <v>0</v>
      </c>
      <c r="H14" s="94">
        <v>0</v>
      </c>
      <c r="I14" s="92">
        <f t="shared" si="7"/>
        <v>0</v>
      </c>
      <c r="J14" s="94">
        <v>0</v>
      </c>
      <c r="K14" s="92">
        <f t="shared" si="8"/>
        <v>0</v>
      </c>
      <c r="L14" s="92">
        <v>0</v>
      </c>
      <c r="M14" s="92">
        <f t="shared" si="9"/>
        <v>0</v>
      </c>
      <c r="N14" s="91">
        <v>0</v>
      </c>
      <c r="O14" s="92">
        <f t="shared" si="0"/>
        <v>0</v>
      </c>
      <c r="P14" s="92">
        <v>0</v>
      </c>
      <c r="Q14" s="92">
        <f t="shared" si="10"/>
        <v>0</v>
      </c>
      <c r="R14" s="94">
        <v>0</v>
      </c>
      <c r="S14" s="92">
        <f t="shared" si="11"/>
        <v>0</v>
      </c>
      <c r="T14" s="92">
        <v>0</v>
      </c>
      <c r="U14" s="92">
        <f t="shared" si="1"/>
        <v>0</v>
      </c>
      <c r="V14" s="92">
        <v>0</v>
      </c>
      <c r="W14" s="92">
        <f t="shared" si="2"/>
        <v>0</v>
      </c>
      <c r="X14" s="92">
        <v>0</v>
      </c>
      <c r="Y14" s="92">
        <f t="shared" si="3"/>
        <v>0</v>
      </c>
      <c r="Z14" s="92">
        <v>0</v>
      </c>
      <c r="AA14" s="92">
        <f t="shared" si="4"/>
        <v>0</v>
      </c>
      <c r="AB14" s="94">
        <v>0</v>
      </c>
      <c r="AC14" s="92">
        <f t="shared" si="5"/>
        <v>0</v>
      </c>
      <c r="AD14" s="94">
        <v>0</v>
      </c>
      <c r="AE14" s="92">
        <f t="shared" si="12"/>
        <v>0</v>
      </c>
      <c r="AF14" s="92">
        <v>0</v>
      </c>
      <c r="AG14" s="92">
        <f t="shared" si="13"/>
        <v>0</v>
      </c>
      <c r="AH14" s="94">
        <v>0</v>
      </c>
      <c r="AI14" s="92">
        <f t="shared" si="14"/>
        <v>0</v>
      </c>
      <c r="AJ14" s="92">
        <f t="shared" si="15"/>
        <v>0</v>
      </c>
      <c r="AK14" s="93">
        <f t="shared" si="16"/>
        <v>0</v>
      </c>
    </row>
    <row r="15" spans="1:37" ht="15">
      <c r="A15" s="58">
        <v>8</v>
      </c>
      <c r="B15" s="59" t="s">
        <v>117</v>
      </c>
      <c r="C15" s="59" t="s">
        <v>118</v>
      </c>
      <c r="D15" s="59" t="s">
        <v>4</v>
      </c>
      <c r="E15" s="103"/>
      <c r="F15" s="60">
        <v>0</v>
      </c>
      <c r="G15" s="92">
        <f t="shared" si="6"/>
        <v>0</v>
      </c>
      <c r="H15" s="60">
        <v>2</v>
      </c>
      <c r="I15" s="92">
        <f t="shared" si="7"/>
        <v>0</v>
      </c>
      <c r="J15" s="95">
        <v>0</v>
      </c>
      <c r="K15" s="92">
        <f t="shared" si="8"/>
        <v>0</v>
      </c>
      <c r="L15" s="92">
        <v>0</v>
      </c>
      <c r="M15" s="92">
        <f t="shared" si="9"/>
        <v>0</v>
      </c>
      <c r="N15" s="91">
        <v>4</v>
      </c>
      <c r="O15" s="92">
        <f t="shared" si="0"/>
        <v>0</v>
      </c>
      <c r="P15" s="92">
        <v>1</v>
      </c>
      <c r="Q15" s="92">
        <f t="shared" si="10"/>
        <v>0</v>
      </c>
      <c r="R15" s="95">
        <v>0</v>
      </c>
      <c r="S15" s="92">
        <f t="shared" si="11"/>
        <v>0</v>
      </c>
      <c r="T15" s="92">
        <v>0</v>
      </c>
      <c r="U15" s="92">
        <f t="shared" si="1"/>
        <v>0</v>
      </c>
      <c r="V15" s="92">
        <v>4</v>
      </c>
      <c r="W15" s="92">
        <f t="shared" si="2"/>
        <v>0</v>
      </c>
      <c r="X15" s="92">
        <v>2</v>
      </c>
      <c r="Y15" s="92">
        <f t="shared" si="3"/>
        <v>0</v>
      </c>
      <c r="Z15" s="92">
        <v>4</v>
      </c>
      <c r="AA15" s="92">
        <f t="shared" si="4"/>
        <v>0</v>
      </c>
      <c r="AB15" s="92">
        <v>5</v>
      </c>
      <c r="AC15" s="92">
        <f t="shared" si="5"/>
        <v>0</v>
      </c>
      <c r="AD15" s="60">
        <v>0</v>
      </c>
      <c r="AE15" s="92">
        <f t="shared" si="12"/>
        <v>0</v>
      </c>
      <c r="AF15" s="92">
        <v>0</v>
      </c>
      <c r="AG15" s="92">
        <f t="shared" si="13"/>
        <v>0</v>
      </c>
      <c r="AH15" s="60">
        <v>0</v>
      </c>
      <c r="AI15" s="92">
        <f t="shared" si="14"/>
        <v>0</v>
      </c>
      <c r="AJ15" s="92">
        <f t="shared" si="15"/>
        <v>22</v>
      </c>
      <c r="AK15" s="93">
        <f t="shared" si="16"/>
        <v>0</v>
      </c>
    </row>
    <row r="16" spans="1:37" ht="15">
      <c r="A16" s="58">
        <v>9</v>
      </c>
      <c r="B16" s="59" t="s">
        <v>119</v>
      </c>
      <c r="C16" s="59"/>
      <c r="D16" s="59" t="s">
        <v>3</v>
      </c>
      <c r="E16" s="103"/>
      <c r="F16" s="60">
        <v>0</v>
      </c>
      <c r="G16" s="92">
        <f t="shared" si="6"/>
        <v>0</v>
      </c>
      <c r="H16" s="60">
        <f>5+H8+10+H33+5</f>
        <v>60</v>
      </c>
      <c r="I16" s="92">
        <f t="shared" si="7"/>
        <v>0</v>
      </c>
      <c r="J16" s="60">
        <f>5+50+10+J33+5</f>
        <v>70</v>
      </c>
      <c r="K16" s="92">
        <f t="shared" si="8"/>
        <v>0</v>
      </c>
      <c r="L16" s="60">
        <v>0</v>
      </c>
      <c r="M16" s="92">
        <f t="shared" si="9"/>
        <v>0</v>
      </c>
      <c r="N16" s="60">
        <f>5+N8+10+N33+5</f>
        <v>85</v>
      </c>
      <c r="O16" s="92">
        <f t="shared" si="0"/>
        <v>0</v>
      </c>
      <c r="P16" s="60">
        <f>5+P8+10+P33+5</f>
        <v>60</v>
      </c>
      <c r="Q16" s="92">
        <f t="shared" si="10"/>
        <v>0</v>
      </c>
      <c r="R16" s="60">
        <f>5+R8+10+R33+5</f>
        <v>20</v>
      </c>
      <c r="S16" s="92">
        <f t="shared" si="11"/>
        <v>0</v>
      </c>
      <c r="T16" s="60">
        <v>0</v>
      </c>
      <c r="U16" s="92">
        <f t="shared" si="1"/>
        <v>0</v>
      </c>
      <c r="V16" s="60">
        <f>5+V8+10+V33+5</f>
        <v>95</v>
      </c>
      <c r="W16" s="92">
        <f t="shared" si="2"/>
        <v>0</v>
      </c>
      <c r="X16" s="60">
        <f>5+X8+10+X33+5</f>
        <v>60</v>
      </c>
      <c r="Y16" s="92">
        <f t="shared" si="3"/>
        <v>0</v>
      </c>
      <c r="Z16" s="60">
        <f>5+Z8+10+Z33+5</f>
        <v>75</v>
      </c>
      <c r="AA16" s="92">
        <f t="shared" si="4"/>
        <v>0</v>
      </c>
      <c r="AB16" s="60">
        <f>5+AB8+10+AB33+5</f>
        <v>90</v>
      </c>
      <c r="AC16" s="92">
        <f t="shared" si="5"/>
        <v>0</v>
      </c>
      <c r="AD16" s="60">
        <v>0</v>
      </c>
      <c r="AE16" s="92">
        <f t="shared" si="12"/>
        <v>0</v>
      </c>
      <c r="AF16" s="92">
        <v>0</v>
      </c>
      <c r="AG16" s="92">
        <f t="shared" si="13"/>
        <v>0</v>
      </c>
      <c r="AH16" s="60">
        <v>0</v>
      </c>
      <c r="AI16" s="92">
        <f t="shared" si="14"/>
        <v>0</v>
      </c>
      <c r="AJ16" s="92">
        <f t="shared" si="15"/>
        <v>615</v>
      </c>
      <c r="AK16" s="93">
        <f t="shared" si="16"/>
        <v>0</v>
      </c>
    </row>
    <row r="17" spans="1:37" ht="15">
      <c r="A17" s="58">
        <v>10</v>
      </c>
      <c r="B17" s="59" t="s">
        <v>236</v>
      </c>
      <c r="C17" s="59"/>
      <c r="D17" s="59" t="s">
        <v>3</v>
      </c>
      <c r="E17" s="103"/>
      <c r="F17" s="60">
        <v>0</v>
      </c>
      <c r="G17" s="92">
        <f t="shared" si="6"/>
        <v>0</v>
      </c>
      <c r="H17" s="60">
        <v>0</v>
      </c>
      <c r="I17" s="92">
        <f t="shared" si="7"/>
        <v>0</v>
      </c>
      <c r="J17" s="60">
        <v>0</v>
      </c>
      <c r="K17" s="92">
        <f t="shared" si="8"/>
        <v>0</v>
      </c>
      <c r="L17" s="60">
        <f>5+30+5</f>
        <v>40</v>
      </c>
      <c r="M17" s="92">
        <f t="shared" si="9"/>
        <v>0</v>
      </c>
      <c r="N17" s="60">
        <v>0</v>
      </c>
      <c r="O17" s="92">
        <f t="shared" si="0"/>
        <v>0</v>
      </c>
      <c r="P17" s="60">
        <v>0</v>
      </c>
      <c r="Q17" s="92">
        <f t="shared" si="10"/>
        <v>0</v>
      </c>
      <c r="R17" s="60">
        <v>0</v>
      </c>
      <c r="S17" s="92">
        <f t="shared" si="11"/>
        <v>0</v>
      </c>
      <c r="T17" s="60">
        <f>5+50+5</f>
        <v>60</v>
      </c>
      <c r="U17" s="92">
        <f t="shared" si="1"/>
        <v>0</v>
      </c>
      <c r="V17" s="60">
        <v>0</v>
      </c>
      <c r="W17" s="92">
        <f t="shared" si="2"/>
        <v>0</v>
      </c>
      <c r="X17" s="60">
        <v>0</v>
      </c>
      <c r="Y17" s="92">
        <f t="shared" si="3"/>
        <v>0</v>
      </c>
      <c r="Z17" s="60">
        <v>0</v>
      </c>
      <c r="AA17" s="92">
        <f t="shared" si="4"/>
        <v>0</v>
      </c>
      <c r="AB17" s="60">
        <v>0</v>
      </c>
      <c r="AC17" s="92">
        <f t="shared" si="5"/>
        <v>0</v>
      </c>
      <c r="AD17" s="60">
        <v>0</v>
      </c>
      <c r="AE17" s="92">
        <f t="shared" si="12"/>
        <v>0</v>
      </c>
      <c r="AF17" s="92">
        <f>5+25+5</f>
        <v>35</v>
      </c>
      <c r="AG17" s="92">
        <f t="shared" si="13"/>
        <v>0</v>
      </c>
      <c r="AH17" s="60">
        <v>0</v>
      </c>
      <c r="AI17" s="92">
        <f t="shared" si="14"/>
        <v>0</v>
      </c>
      <c r="AJ17" s="92">
        <f t="shared" si="15"/>
        <v>135</v>
      </c>
      <c r="AK17" s="93">
        <f t="shared" si="16"/>
        <v>0</v>
      </c>
    </row>
    <row r="18" spans="1:37" ht="15">
      <c r="A18" s="58">
        <v>11</v>
      </c>
      <c r="B18" s="59" t="s">
        <v>120</v>
      </c>
      <c r="C18" s="59"/>
      <c r="D18" s="59" t="s">
        <v>4</v>
      </c>
      <c r="E18" s="103"/>
      <c r="F18" s="60">
        <v>0</v>
      </c>
      <c r="G18" s="92">
        <f t="shared" si="6"/>
        <v>0</v>
      </c>
      <c r="H18" s="60">
        <v>0</v>
      </c>
      <c r="I18" s="92">
        <f t="shared" si="7"/>
        <v>0</v>
      </c>
      <c r="J18" s="60">
        <v>0</v>
      </c>
      <c r="K18" s="92">
        <f>E18*J18</f>
        <v>0</v>
      </c>
      <c r="L18" s="92">
        <v>0</v>
      </c>
      <c r="M18" s="92">
        <f t="shared" si="9"/>
        <v>0</v>
      </c>
      <c r="N18" s="91">
        <v>0</v>
      </c>
      <c r="O18" s="92">
        <f t="shared" si="0"/>
        <v>0</v>
      </c>
      <c r="P18" s="92">
        <v>0</v>
      </c>
      <c r="Q18" s="92">
        <f t="shared" si="10"/>
        <v>0</v>
      </c>
      <c r="R18" s="60">
        <v>0</v>
      </c>
      <c r="S18" s="92">
        <f t="shared" si="11"/>
        <v>0</v>
      </c>
      <c r="T18" s="92">
        <v>0</v>
      </c>
      <c r="U18" s="92">
        <f t="shared" si="1"/>
        <v>0</v>
      </c>
      <c r="V18" s="92">
        <v>0</v>
      </c>
      <c r="W18" s="92">
        <f t="shared" si="2"/>
        <v>0</v>
      </c>
      <c r="X18" s="92">
        <v>0</v>
      </c>
      <c r="Y18" s="92">
        <f t="shared" si="3"/>
        <v>0</v>
      </c>
      <c r="Z18" s="92">
        <v>0</v>
      </c>
      <c r="AA18" s="92">
        <f t="shared" si="4"/>
        <v>0</v>
      </c>
      <c r="AB18" s="92">
        <v>0</v>
      </c>
      <c r="AC18" s="92">
        <f t="shared" si="5"/>
        <v>0</v>
      </c>
      <c r="AD18" s="60">
        <v>0</v>
      </c>
      <c r="AE18" s="92">
        <f t="shared" si="12"/>
        <v>0</v>
      </c>
      <c r="AF18" s="92">
        <v>0</v>
      </c>
      <c r="AG18" s="92">
        <f t="shared" si="13"/>
        <v>0</v>
      </c>
      <c r="AH18" s="60">
        <v>0</v>
      </c>
      <c r="AI18" s="92">
        <f t="shared" si="14"/>
        <v>0</v>
      </c>
      <c r="AJ18" s="92">
        <f t="shared" si="15"/>
        <v>0</v>
      </c>
      <c r="AK18" s="93">
        <f t="shared" si="16"/>
        <v>0</v>
      </c>
    </row>
    <row r="19" spans="1:37" ht="15">
      <c r="A19" s="58">
        <v>12</v>
      </c>
      <c r="B19" s="77" t="s">
        <v>121</v>
      </c>
      <c r="C19" s="59" t="s">
        <v>122</v>
      </c>
      <c r="D19" s="59" t="s">
        <v>4</v>
      </c>
      <c r="E19" s="103"/>
      <c r="F19" s="60">
        <v>0</v>
      </c>
      <c r="G19" s="92">
        <f t="shared" si="6"/>
        <v>0</v>
      </c>
      <c r="H19" s="60">
        <v>2</v>
      </c>
      <c r="I19" s="92">
        <f t="shared" si="7"/>
        <v>0</v>
      </c>
      <c r="J19" s="95">
        <v>2</v>
      </c>
      <c r="K19" s="92">
        <f aca="true" t="shared" si="17" ref="K19:K39">E19*J19</f>
        <v>0</v>
      </c>
      <c r="L19" s="92">
        <v>2</v>
      </c>
      <c r="M19" s="92">
        <f t="shared" si="9"/>
        <v>0</v>
      </c>
      <c r="N19" s="91">
        <v>2</v>
      </c>
      <c r="O19" s="92">
        <f t="shared" si="0"/>
        <v>0</v>
      </c>
      <c r="P19" s="92">
        <v>2</v>
      </c>
      <c r="Q19" s="92">
        <f t="shared" si="10"/>
        <v>0</v>
      </c>
      <c r="R19" s="95">
        <v>2</v>
      </c>
      <c r="S19" s="92">
        <f t="shared" si="11"/>
        <v>0</v>
      </c>
      <c r="T19" s="92">
        <v>2</v>
      </c>
      <c r="U19" s="92">
        <f t="shared" si="1"/>
        <v>0</v>
      </c>
      <c r="V19" s="92">
        <v>2</v>
      </c>
      <c r="W19" s="92">
        <f t="shared" si="2"/>
        <v>0</v>
      </c>
      <c r="X19" s="92">
        <v>2</v>
      </c>
      <c r="Y19" s="92">
        <f t="shared" si="3"/>
        <v>0</v>
      </c>
      <c r="Z19" s="92">
        <v>2</v>
      </c>
      <c r="AA19" s="92">
        <f t="shared" si="4"/>
        <v>0</v>
      </c>
      <c r="AB19" s="92">
        <v>2</v>
      </c>
      <c r="AC19" s="92">
        <f t="shared" si="5"/>
        <v>0</v>
      </c>
      <c r="AD19" s="60">
        <v>0</v>
      </c>
      <c r="AE19" s="92">
        <f t="shared" si="12"/>
        <v>0</v>
      </c>
      <c r="AF19" s="92">
        <v>2</v>
      </c>
      <c r="AG19" s="92">
        <f t="shared" si="13"/>
        <v>0</v>
      </c>
      <c r="AH19" s="60">
        <v>0</v>
      </c>
      <c r="AI19" s="92">
        <f t="shared" si="14"/>
        <v>0</v>
      </c>
      <c r="AJ19" s="92">
        <f t="shared" si="15"/>
        <v>24</v>
      </c>
      <c r="AK19" s="93">
        <f t="shared" si="16"/>
        <v>0</v>
      </c>
    </row>
    <row r="20" spans="1:37" ht="28.8">
      <c r="A20" s="58">
        <v>13</v>
      </c>
      <c r="B20" s="59" t="s">
        <v>59</v>
      </c>
      <c r="C20" s="59" t="s">
        <v>60</v>
      </c>
      <c r="D20" s="59" t="s">
        <v>4</v>
      </c>
      <c r="E20" s="103"/>
      <c r="F20" s="60">
        <v>1</v>
      </c>
      <c r="G20" s="92">
        <f t="shared" si="6"/>
        <v>0</v>
      </c>
      <c r="H20" s="60">
        <v>1</v>
      </c>
      <c r="I20" s="92">
        <f t="shared" si="7"/>
        <v>0</v>
      </c>
      <c r="J20" s="60">
        <v>1</v>
      </c>
      <c r="K20" s="92">
        <f t="shared" si="17"/>
        <v>0</v>
      </c>
      <c r="L20" s="60">
        <v>1</v>
      </c>
      <c r="M20" s="92">
        <f t="shared" si="9"/>
        <v>0</v>
      </c>
      <c r="N20" s="60">
        <v>1</v>
      </c>
      <c r="O20" s="92">
        <f t="shared" si="0"/>
        <v>0</v>
      </c>
      <c r="P20" s="60">
        <v>1</v>
      </c>
      <c r="Q20" s="92">
        <f t="shared" si="10"/>
        <v>0</v>
      </c>
      <c r="R20" s="60">
        <v>1</v>
      </c>
      <c r="S20" s="92">
        <f t="shared" si="11"/>
        <v>0</v>
      </c>
      <c r="T20" s="60">
        <v>1</v>
      </c>
      <c r="U20" s="92">
        <f t="shared" si="1"/>
        <v>0</v>
      </c>
      <c r="V20" s="60">
        <v>1</v>
      </c>
      <c r="W20" s="92">
        <f t="shared" si="2"/>
        <v>0</v>
      </c>
      <c r="X20" s="60">
        <v>1</v>
      </c>
      <c r="Y20" s="92">
        <f t="shared" si="3"/>
        <v>0</v>
      </c>
      <c r="Z20" s="60">
        <v>1</v>
      </c>
      <c r="AA20" s="92">
        <f t="shared" si="4"/>
        <v>0</v>
      </c>
      <c r="AB20" s="60">
        <v>1</v>
      </c>
      <c r="AC20" s="92">
        <f t="shared" si="5"/>
        <v>0</v>
      </c>
      <c r="AD20" s="60">
        <v>1</v>
      </c>
      <c r="AE20" s="92">
        <f>E20*AD20</f>
        <v>0</v>
      </c>
      <c r="AF20" s="60">
        <v>1</v>
      </c>
      <c r="AG20" s="92">
        <f t="shared" si="13"/>
        <v>0</v>
      </c>
      <c r="AH20" s="60">
        <v>1</v>
      </c>
      <c r="AI20" s="92">
        <f t="shared" si="14"/>
        <v>0</v>
      </c>
      <c r="AJ20" s="92">
        <f t="shared" si="15"/>
        <v>15</v>
      </c>
      <c r="AK20" s="93">
        <f t="shared" si="16"/>
        <v>0</v>
      </c>
    </row>
    <row r="21" spans="1:37" ht="15">
      <c r="A21" s="58">
        <v>14</v>
      </c>
      <c r="B21" s="59" t="s">
        <v>61</v>
      </c>
      <c r="C21" s="59"/>
      <c r="D21" s="59" t="s">
        <v>4</v>
      </c>
      <c r="E21" s="103"/>
      <c r="F21" s="60">
        <v>1</v>
      </c>
      <c r="G21" s="92">
        <f t="shared" si="6"/>
        <v>0</v>
      </c>
      <c r="H21" s="60">
        <v>1</v>
      </c>
      <c r="I21" s="92">
        <f t="shared" si="7"/>
        <v>0</v>
      </c>
      <c r="J21" s="60">
        <v>1</v>
      </c>
      <c r="K21" s="92">
        <f t="shared" si="17"/>
        <v>0</v>
      </c>
      <c r="L21" s="60">
        <v>1</v>
      </c>
      <c r="M21" s="92">
        <f t="shared" si="9"/>
        <v>0</v>
      </c>
      <c r="N21" s="60">
        <v>1</v>
      </c>
      <c r="O21" s="92">
        <f t="shared" si="0"/>
        <v>0</v>
      </c>
      <c r="P21" s="60">
        <v>1</v>
      </c>
      <c r="Q21" s="92">
        <f t="shared" si="10"/>
        <v>0</v>
      </c>
      <c r="R21" s="60">
        <v>1</v>
      </c>
      <c r="S21" s="92">
        <f t="shared" si="11"/>
        <v>0</v>
      </c>
      <c r="T21" s="60">
        <v>1</v>
      </c>
      <c r="U21" s="92">
        <f t="shared" si="1"/>
        <v>0</v>
      </c>
      <c r="V21" s="60">
        <v>1</v>
      </c>
      <c r="W21" s="92">
        <f t="shared" si="2"/>
        <v>0</v>
      </c>
      <c r="X21" s="60">
        <v>1</v>
      </c>
      <c r="Y21" s="92">
        <f t="shared" si="3"/>
        <v>0</v>
      </c>
      <c r="Z21" s="60">
        <v>1</v>
      </c>
      <c r="AA21" s="92">
        <f t="shared" si="4"/>
        <v>0</v>
      </c>
      <c r="AB21" s="60">
        <v>1</v>
      </c>
      <c r="AC21" s="92">
        <f t="shared" si="5"/>
        <v>0</v>
      </c>
      <c r="AD21" s="60">
        <v>1</v>
      </c>
      <c r="AE21" s="92">
        <f t="shared" si="12"/>
        <v>0</v>
      </c>
      <c r="AF21" s="60">
        <v>1</v>
      </c>
      <c r="AG21" s="92">
        <f t="shared" si="13"/>
        <v>0</v>
      </c>
      <c r="AH21" s="60">
        <v>1</v>
      </c>
      <c r="AI21" s="92">
        <f t="shared" si="14"/>
        <v>0</v>
      </c>
      <c r="AJ21" s="92">
        <f t="shared" si="15"/>
        <v>15</v>
      </c>
      <c r="AK21" s="93">
        <f t="shared" si="16"/>
        <v>0</v>
      </c>
    </row>
    <row r="22" spans="1:37" ht="15">
      <c r="A22" s="58">
        <v>15</v>
      </c>
      <c r="B22" s="77" t="s">
        <v>237</v>
      </c>
      <c r="C22" s="59"/>
      <c r="D22" s="59" t="s">
        <v>4</v>
      </c>
      <c r="E22" s="103"/>
      <c r="F22" s="60">
        <v>1</v>
      </c>
      <c r="G22" s="92">
        <f t="shared" si="6"/>
        <v>0</v>
      </c>
      <c r="H22" s="60">
        <v>1</v>
      </c>
      <c r="I22" s="92">
        <f t="shared" si="7"/>
        <v>0</v>
      </c>
      <c r="J22" s="60">
        <v>1</v>
      </c>
      <c r="K22" s="92">
        <f t="shared" si="17"/>
        <v>0</v>
      </c>
      <c r="L22" s="60">
        <v>1</v>
      </c>
      <c r="M22" s="92">
        <f t="shared" si="9"/>
        <v>0</v>
      </c>
      <c r="N22" s="60">
        <v>1</v>
      </c>
      <c r="O22" s="92">
        <f t="shared" si="0"/>
        <v>0</v>
      </c>
      <c r="P22" s="60">
        <v>1</v>
      </c>
      <c r="Q22" s="92">
        <f t="shared" si="10"/>
        <v>0</v>
      </c>
      <c r="R22" s="60">
        <v>1</v>
      </c>
      <c r="S22" s="92">
        <f t="shared" si="11"/>
        <v>0</v>
      </c>
      <c r="T22" s="60">
        <v>1</v>
      </c>
      <c r="U22" s="92">
        <f t="shared" si="1"/>
        <v>0</v>
      </c>
      <c r="V22" s="60">
        <v>1</v>
      </c>
      <c r="W22" s="92">
        <f t="shared" si="2"/>
        <v>0</v>
      </c>
      <c r="X22" s="60">
        <v>1</v>
      </c>
      <c r="Y22" s="92">
        <f t="shared" si="3"/>
        <v>0</v>
      </c>
      <c r="Z22" s="60">
        <v>1</v>
      </c>
      <c r="AA22" s="92">
        <f t="shared" si="4"/>
        <v>0</v>
      </c>
      <c r="AB22" s="60">
        <v>1</v>
      </c>
      <c r="AC22" s="92">
        <f t="shared" si="5"/>
        <v>0</v>
      </c>
      <c r="AD22" s="60">
        <v>1</v>
      </c>
      <c r="AE22" s="92">
        <f t="shared" si="12"/>
        <v>0</v>
      </c>
      <c r="AF22" s="60">
        <v>1</v>
      </c>
      <c r="AG22" s="92">
        <f t="shared" si="13"/>
        <v>0</v>
      </c>
      <c r="AH22" s="60">
        <v>1</v>
      </c>
      <c r="AI22" s="92">
        <f t="shared" si="14"/>
        <v>0</v>
      </c>
      <c r="AJ22" s="92">
        <f t="shared" si="15"/>
        <v>15</v>
      </c>
      <c r="AK22" s="93">
        <f t="shared" si="16"/>
        <v>0</v>
      </c>
    </row>
    <row r="23" spans="1:37" ht="15">
      <c r="A23" s="58">
        <v>16</v>
      </c>
      <c r="B23" s="77" t="s">
        <v>62</v>
      </c>
      <c r="C23" s="59"/>
      <c r="D23" s="59" t="s">
        <v>4</v>
      </c>
      <c r="E23" s="103"/>
      <c r="F23" s="60">
        <v>1</v>
      </c>
      <c r="G23" s="92">
        <f t="shared" si="6"/>
        <v>0</v>
      </c>
      <c r="H23" s="60">
        <v>1</v>
      </c>
      <c r="I23" s="92">
        <f t="shared" si="7"/>
        <v>0</v>
      </c>
      <c r="J23" s="60">
        <v>1</v>
      </c>
      <c r="K23" s="92">
        <f t="shared" si="17"/>
        <v>0</v>
      </c>
      <c r="L23" s="60">
        <v>1</v>
      </c>
      <c r="M23" s="92">
        <f t="shared" si="9"/>
        <v>0</v>
      </c>
      <c r="N23" s="60">
        <v>1</v>
      </c>
      <c r="O23" s="92">
        <f t="shared" si="0"/>
        <v>0</v>
      </c>
      <c r="P23" s="60">
        <v>1</v>
      </c>
      <c r="Q23" s="92">
        <f t="shared" si="10"/>
        <v>0</v>
      </c>
      <c r="R23" s="60">
        <v>1</v>
      </c>
      <c r="S23" s="92">
        <f t="shared" si="11"/>
        <v>0</v>
      </c>
      <c r="T23" s="60">
        <v>1</v>
      </c>
      <c r="U23" s="92">
        <f t="shared" si="1"/>
        <v>0</v>
      </c>
      <c r="V23" s="60">
        <v>1</v>
      </c>
      <c r="W23" s="92">
        <f t="shared" si="2"/>
        <v>0</v>
      </c>
      <c r="X23" s="60">
        <v>1</v>
      </c>
      <c r="Y23" s="92">
        <f t="shared" si="3"/>
        <v>0</v>
      </c>
      <c r="Z23" s="60">
        <v>1</v>
      </c>
      <c r="AA23" s="92">
        <f t="shared" si="4"/>
        <v>0</v>
      </c>
      <c r="AB23" s="60">
        <v>1</v>
      </c>
      <c r="AC23" s="92">
        <f t="shared" si="5"/>
        <v>0</v>
      </c>
      <c r="AD23" s="60">
        <v>1</v>
      </c>
      <c r="AE23" s="92">
        <f t="shared" si="12"/>
        <v>0</v>
      </c>
      <c r="AF23" s="60">
        <v>1</v>
      </c>
      <c r="AG23" s="92">
        <f t="shared" si="13"/>
        <v>0</v>
      </c>
      <c r="AH23" s="60">
        <v>1</v>
      </c>
      <c r="AI23" s="92">
        <f t="shared" si="14"/>
        <v>0</v>
      </c>
      <c r="AJ23" s="92">
        <f t="shared" si="15"/>
        <v>15</v>
      </c>
      <c r="AK23" s="93">
        <f t="shared" si="16"/>
        <v>0</v>
      </c>
    </row>
    <row r="24" spans="1:37" ht="15">
      <c r="A24" s="58">
        <v>17</v>
      </c>
      <c r="B24" s="77" t="s">
        <v>238</v>
      </c>
      <c r="C24" s="59" t="s">
        <v>63</v>
      </c>
      <c r="D24" s="59" t="s">
        <v>4</v>
      </c>
      <c r="E24" s="103"/>
      <c r="F24" s="60">
        <v>1</v>
      </c>
      <c r="G24" s="92">
        <f t="shared" si="6"/>
        <v>0</v>
      </c>
      <c r="H24" s="60">
        <v>1</v>
      </c>
      <c r="I24" s="92">
        <f t="shared" si="7"/>
        <v>0</v>
      </c>
      <c r="J24" s="60">
        <v>1</v>
      </c>
      <c r="K24" s="92">
        <f t="shared" si="17"/>
        <v>0</v>
      </c>
      <c r="L24" s="60">
        <v>1</v>
      </c>
      <c r="M24" s="92">
        <f t="shared" si="9"/>
        <v>0</v>
      </c>
      <c r="N24" s="60">
        <v>1</v>
      </c>
      <c r="O24" s="92">
        <f t="shared" si="0"/>
        <v>0</v>
      </c>
      <c r="P24" s="60">
        <v>1</v>
      </c>
      <c r="Q24" s="92">
        <f t="shared" si="10"/>
        <v>0</v>
      </c>
      <c r="R24" s="60">
        <v>1</v>
      </c>
      <c r="S24" s="92">
        <f t="shared" si="11"/>
        <v>0</v>
      </c>
      <c r="T24" s="60">
        <v>1</v>
      </c>
      <c r="U24" s="92">
        <f t="shared" si="1"/>
        <v>0</v>
      </c>
      <c r="V24" s="60">
        <v>1</v>
      </c>
      <c r="W24" s="92">
        <f t="shared" si="2"/>
        <v>0</v>
      </c>
      <c r="X24" s="60">
        <v>1</v>
      </c>
      <c r="Y24" s="92">
        <f t="shared" si="3"/>
        <v>0</v>
      </c>
      <c r="Z24" s="60">
        <v>1</v>
      </c>
      <c r="AA24" s="92">
        <f t="shared" si="4"/>
        <v>0</v>
      </c>
      <c r="AB24" s="60">
        <v>1</v>
      </c>
      <c r="AC24" s="92">
        <f t="shared" si="5"/>
        <v>0</v>
      </c>
      <c r="AD24" s="60">
        <v>1</v>
      </c>
      <c r="AE24" s="92">
        <f t="shared" si="12"/>
        <v>0</v>
      </c>
      <c r="AF24" s="60">
        <v>1</v>
      </c>
      <c r="AG24" s="92">
        <f t="shared" si="13"/>
        <v>0</v>
      </c>
      <c r="AH24" s="60">
        <v>1</v>
      </c>
      <c r="AI24" s="92">
        <f t="shared" si="14"/>
        <v>0</v>
      </c>
      <c r="AJ24" s="92">
        <f t="shared" si="15"/>
        <v>15</v>
      </c>
      <c r="AK24" s="93">
        <f t="shared" si="16"/>
        <v>0</v>
      </c>
    </row>
    <row r="25" spans="1:37" ht="15">
      <c r="A25" s="58">
        <v>18</v>
      </c>
      <c r="B25" s="77" t="s">
        <v>239</v>
      </c>
      <c r="C25" s="59"/>
      <c r="D25" s="59" t="s">
        <v>4</v>
      </c>
      <c r="E25" s="103"/>
      <c r="F25" s="60">
        <v>1</v>
      </c>
      <c r="G25" s="92">
        <f t="shared" si="6"/>
        <v>0</v>
      </c>
      <c r="H25" s="60">
        <v>1</v>
      </c>
      <c r="I25" s="92">
        <f t="shared" si="7"/>
        <v>0</v>
      </c>
      <c r="J25" s="60">
        <v>1</v>
      </c>
      <c r="K25" s="92">
        <f t="shared" si="17"/>
        <v>0</v>
      </c>
      <c r="L25" s="60">
        <v>1</v>
      </c>
      <c r="M25" s="92">
        <f t="shared" si="9"/>
        <v>0</v>
      </c>
      <c r="N25" s="60">
        <v>1</v>
      </c>
      <c r="O25" s="92">
        <f t="shared" si="0"/>
        <v>0</v>
      </c>
      <c r="P25" s="60">
        <v>1</v>
      </c>
      <c r="Q25" s="92">
        <f t="shared" si="10"/>
        <v>0</v>
      </c>
      <c r="R25" s="60">
        <v>1</v>
      </c>
      <c r="S25" s="92">
        <f t="shared" si="11"/>
        <v>0</v>
      </c>
      <c r="T25" s="60">
        <v>1</v>
      </c>
      <c r="U25" s="92">
        <f t="shared" si="1"/>
        <v>0</v>
      </c>
      <c r="V25" s="60">
        <v>1</v>
      </c>
      <c r="W25" s="92">
        <f t="shared" si="2"/>
        <v>0</v>
      </c>
      <c r="X25" s="60">
        <v>1</v>
      </c>
      <c r="Y25" s="92">
        <f t="shared" si="3"/>
        <v>0</v>
      </c>
      <c r="Z25" s="60">
        <v>1</v>
      </c>
      <c r="AA25" s="92">
        <f t="shared" si="4"/>
        <v>0</v>
      </c>
      <c r="AB25" s="60">
        <v>1</v>
      </c>
      <c r="AC25" s="92">
        <f t="shared" si="5"/>
        <v>0</v>
      </c>
      <c r="AD25" s="60">
        <v>1</v>
      </c>
      <c r="AE25" s="92">
        <f t="shared" si="12"/>
        <v>0</v>
      </c>
      <c r="AF25" s="60">
        <v>1</v>
      </c>
      <c r="AG25" s="92">
        <f t="shared" si="13"/>
        <v>0</v>
      </c>
      <c r="AH25" s="60">
        <v>1</v>
      </c>
      <c r="AI25" s="92">
        <f t="shared" si="14"/>
        <v>0</v>
      </c>
      <c r="AJ25" s="92">
        <f t="shared" si="15"/>
        <v>15</v>
      </c>
      <c r="AK25" s="93">
        <f t="shared" si="16"/>
        <v>0</v>
      </c>
    </row>
    <row r="26" spans="1:37" ht="28.8">
      <c r="A26" s="58">
        <v>19</v>
      </c>
      <c r="B26" s="59" t="s">
        <v>123</v>
      </c>
      <c r="C26" s="59" t="s">
        <v>124</v>
      </c>
      <c r="D26" s="59" t="s">
        <v>3</v>
      </c>
      <c r="E26" s="103"/>
      <c r="F26" s="92">
        <v>0</v>
      </c>
      <c r="G26" s="92">
        <f t="shared" si="6"/>
        <v>0</v>
      </c>
      <c r="H26" s="92">
        <v>8</v>
      </c>
      <c r="I26" s="92">
        <f t="shared" si="7"/>
        <v>0</v>
      </c>
      <c r="J26" s="92">
        <v>8</v>
      </c>
      <c r="K26" s="92">
        <f t="shared" si="17"/>
        <v>0</v>
      </c>
      <c r="L26" s="92">
        <v>0</v>
      </c>
      <c r="M26" s="92">
        <f t="shared" si="9"/>
        <v>0</v>
      </c>
      <c r="N26" s="91">
        <v>8</v>
      </c>
      <c r="O26" s="92">
        <f t="shared" si="0"/>
        <v>0</v>
      </c>
      <c r="P26" s="92">
        <v>8</v>
      </c>
      <c r="Q26" s="92">
        <f t="shared" si="10"/>
        <v>0</v>
      </c>
      <c r="R26" s="92">
        <v>8</v>
      </c>
      <c r="S26" s="92">
        <f t="shared" si="11"/>
        <v>0</v>
      </c>
      <c r="T26" s="92">
        <v>0</v>
      </c>
      <c r="U26" s="92">
        <f t="shared" si="1"/>
        <v>0</v>
      </c>
      <c r="V26" s="92">
        <v>8</v>
      </c>
      <c r="W26" s="92">
        <f t="shared" si="2"/>
        <v>0</v>
      </c>
      <c r="X26" s="92">
        <v>8</v>
      </c>
      <c r="Y26" s="92">
        <f t="shared" si="3"/>
        <v>0</v>
      </c>
      <c r="Z26" s="92">
        <v>8</v>
      </c>
      <c r="AA26" s="92">
        <f t="shared" si="4"/>
        <v>0</v>
      </c>
      <c r="AB26" s="92">
        <v>8</v>
      </c>
      <c r="AC26" s="92">
        <f t="shared" si="5"/>
        <v>0</v>
      </c>
      <c r="AD26" s="92">
        <v>0</v>
      </c>
      <c r="AE26" s="92">
        <f t="shared" si="12"/>
        <v>0</v>
      </c>
      <c r="AF26" s="92">
        <v>0</v>
      </c>
      <c r="AG26" s="92">
        <f t="shared" si="13"/>
        <v>0</v>
      </c>
      <c r="AH26" s="92">
        <v>0</v>
      </c>
      <c r="AI26" s="92">
        <f t="shared" si="14"/>
        <v>0</v>
      </c>
      <c r="AJ26" s="92">
        <f t="shared" si="15"/>
        <v>72</v>
      </c>
      <c r="AK26" s="93">
        <f t="shared" si="16"/>
        <v>0</v>
      </c>
    </row>
    <row r="27" spans="1:37" ht="15">
      <c r="A27" s="58">
        <v>20</v>
      </c>
      <c r="B27" s="33" t="s">
        <v>125</v>
      </c>
      <c r="C27" s="59"/>
      <c r="D27" s="59" t="s">
        <v>67</v>
      </c>
      <c r="E27" s="103"/>
      <c r="F27" s="60">
        <v>0</v>
      </c>
      <c r="G27" s="92">
        <f t="shared" si="6"/>
        <v>0</v>
      </c>
      <c r="H27" s="60">
        <v>1</v>
      </c>
      <c r="I27" s="92">
        <f t="shared" si="7"/>
        <v>0</v>
      </c>
      <c r="J27" s="95">
        <v>1</v>
      </c>
      <c r="K27" s="92">
        <f t="shared" si="17"/>
        <v>0</v>
      </c>
      <c r="L27" s="92">
        <v>0</v>
      </c>
      <c r="M27" s="92">
        <f t="shared" si="9"/>
        <v>0</v>
      </c>
      <c r="N27" s="91">
        <v>1</v>
      </c>
      <c r="O27" s="92">
        <f t="shared" si="0"/>
        <v>0</v>
      </c>
      <c r="P27" s="92">
        <v>1</v>
      </c>
      <c r="Q27" s="92">
        <f t="shared" si="10"/>
        <v>0</v>
      </c>
      <c r="R27" s="95">
        <v>1</v>
      </c>
      <c r="S27" s="92">
        <f t="shared" si="11"/>
        <v>0</v>
      </c>
      <c r="T27" s="92">
        <v>0</v>
      </c>
      <c r="U27" s="92">
        <f t="shared" si="1"/>
        <v>0</v>
      </c>
      <c r="V27" s="92">
        <v>1</v>
      </c>
      <c r="W27" s="92">
        <f t="shared" si="2"/>
        <v>0</v>
      </c>
      <c r="X27" s="92">
        <v>1</v>
      </c>
      <c r="Y27" s="92">
        <f t="shared" si="3"/>
        <v>0</v>
      </c>
      <c r="Z27" s="92">
        <v>1</v>
      </c>
      <c r="AA27" s="92">
        <f t="shared" si="4"/>
        <v>0</v>
      </c>
      <c r="AB27" s="92">
        <v>1</v>
      </c>
      <c r="AC27" s="92">
        <f t="shared" si="5"/>
        <v>0</v>
      </c>
      <c r="AD27" s="60">
        <v>0</v>
      </c>
      <c r="AE27" s="92">
        <f t="shared" si="12"/>
        <v>0</v>
      </c>
      <c r="AF27" s="92">
        <v>0</v>
      </c>
      <c r="AG27" s="92">
        <f t="shared" si="13"/>
        <v>0</v>
      </c>
      <c r="AH27" s="60">
        <v>0</v>
      </c>
      <c r="AI27" s="92">
        <f t="shared" si="14"/>
        <v>0</v>
      </c>
      <c r="AJ27" s="92">
        <f t="shared" si="15"/>
        <v>9</v>
      </c>
      <c r="AK27" s="93">
        <f t="shared" si="16"/>
        <v>0</v>
      </c>
    </row>
    <row r="28" spans="1:37" ht="15">
      <c r="A28" s="58">
        <v>21</v>
      </c>
      <c r="B28" s="33" t="s">
        <v>126</v>
      </c>
      <c r="C28" s="59"/>
      <c r="D28" s="59" t="s">
        <v>67</v>
      </c>
      <c r="E28" s="103"/>
      <c r="F28" s="60">
        <v>1</v>
      </c>
      <c r="G28" s="92">
        <f t="shared" si="6"/>
        <v>0</v>
      </c>
      <c r="H28" s="60">
        <v>1</v>
      </c>
      <c r="I28" s="92">
        <f t="shared" si="7"/>
        <v>0</v>
      </c>
      <c r="J28" s="95">
        <v>1</v>
      </c>
      <c r="K28" s="92">
        <f t="shared" si="17"/>
        <v>0</v>
      </c>
      <c r="L28" s="92">
        <v>0</v>
      </c>
      <c r="M28" s="92">
        <f t="shared" si="9"/>
        <v>0</v>
      </c>
      <c r="N28" s="91">
        <v>1</v>
      </c>
      <c r="O28" s="92">
        <f t="shared" si="0"/>
        <v>0</v>
      </c>
      <c r="P28" s="92">
        <v>1</v>
      </c>
      <c r="Q28" s="92">
        <f t="shared" si="10"/>
        <v>0</v>
      </c>
      <c r="R28" s="95">
        <v>1</v>
      </c>
      <c r="S28" s="92">
        <f t="shared" si="11"/>
        <v>0</v>
      </c>
      <c r="T28" s="92">
        <v>0</v>
      </c>
      <c r="U28" s="92">
        <f t="shared" si="1"/>
        <v>0</v>
      </c>
      <c r="V28" s="60">
        <v>1</v>
      </c>
      <c r="W28" s="92">
        <f t="shared" si="2"/>
        <v>0</v>
      </c>
      <c r="X28" s="92">
        <v>1</v>
      </c>
      <c r="Y28" s="92">
        <f t="shared" si="3"/>
        <v>0</v>
      </c>
      <c r="Z28" s="92">
        <v>1</v>
      </c>
      <c r="AA28" s="92">
        <f t="shared" si="4"/>
        <v>0</v>
      </c>
      <c r="AB28" s="92">
        <v>1</v>
      </c>
      <c r="AC28" s="92">
        <f t="shared" si="5"/>
        <v>0</v>
      </c>
      <c r="AD28" s="60">
        <v>1</v>
      </c>
      <c r="AE28" s="92">
        <f t="shared" si="12"/>
        <v>0</v>
      </c>
      <c r="AF28" s="92">
        <v>0</v>
      </c>
      <c r="AG28" s="92">
        <f t="shared" si="13"/>
        <v>0</v>
      </c>
      <c r="AH28" s="60">
        <v>1</v>
      </c>
      <c r="AI28" s="92">
        <f t="shared" si="14"/>
        <v>0</v>
      </c>
      <c r="AJ28" s="92">
        <f t="shared" si="15"/>
        <v>12</v>
      </c>
      <c r="AK28" s="93">
        <f t="shared" si="16"/>
        <v>0</v>
      </c>
    </row>
    <row r="29" spans="1:37" ht="15">
      <c r="A29" s="58">
        <v>22</v>
      </c>
      <c r="B29" s="33" t="s">
        <v>64</v>
      </c>
      <c r="C29" s="59"/>
      <c r="D29" s="59" t="s">
        <v>3</v>
      </c>
      <c r="E29" s="103"/>
      <c r="F29" s="95">
        <v>0</v>
      </c>
      <c r="G29" s="92">
        <f t="shared" si="6"/>
        <v>0</v>
      </c>
      <c r="H29" s="95">
        <v>25</v>
      </c>
      <c r="I29" s="92">
        <f t="shared" si="7"/>
        <v>0</v>
      </c>
      <c r="J29" s="91">
        <v>0</v>
      </c>
      <c r="K29" s="92">
        <f t="shared" si="17"/>
        <v>0</v>
      </c>
      <c r="L29" s="92">
        <v>0</v>
      </c>
      <c r="M29" s="92">
        <f t="shared" si="9"/>
        <v>0</v>
      </c>
      <c r="N29" s="91">
        <v>0</v>
      </c>
      <c r="O29" s="92">
        <f t="shared" si="0"/>
        <v>0</v>
      </c>
      <c r="P29" s="92">
        <v>25</v>
      </c>
      <c r="Q29" s="92">
        <f t="shared" si="10"/>
        <v>0</v>
      </c>
      <c r="R29" s="91">
        <v>0</v>
      </c>
      <c r="S29" s="92">
        <f t="shared" si="11"/>
        <v>0</v>
      </c>
      <c r="T29" s="92">
        <v>0</v>
      </c>
      <c r="U29" s="92">
        <f t="shared" si="1"/>
        <v>0</v>
      </c>
      <c r="V29" s="95">
        <v>25</v>
      </c>
      <c r="W29" s="92">
        <f t="shared" si="2"/>
        <v>0</v>
      </c>
      <c r="X29" s="92">
        <v>25</v>
      </c>
      <c r="Y29" s="92">
        <f t="shared" si="3"/>
        <v>0</v>
      </c>
      <c r="Z29" s="92">
        <v>0</v>
      </c>
      <c r="AA29" s="92">
        <f t="shared" si="4"/>
        <v>0</v>
      </c>
      <c r="AB29" s="92">
        <v>0</v>
      </c>
      <c r="AC29" s="92">
        <f t="shared" si="5"/>
        <v>0</v>
      </c>
      <c r="AD29" s="95">
        <v>0</v>
      </c>
      <c r="AE29" s="92">
        <f t="shared" si="12"/>
        <v>0</v>
      </c>
      <c r="AF29" s="92">
        <v>0</v>
      </c>
      <c r="AG29" s="92">
        <f t="shared" si="13"/>
        <v>0</v>
      </c>
      <c r="AH29" s="95">
        <v>0</v>
      </c>
      <c r="AI29" s="92">
        <f t="shared" si="14"/>
        <v>0</v>
      </c>
      <c r="AJ29" s="92">
        <f t="shared" si="15"/>
        <v>100</v>
      </c>
      <c r="AK29" s="93">
        <f t="shared" si="16"/>
        <v>0</v>
      </c>
    </row>
    <row r="30" spans="1:37" ht="15">
      <c r="A30" s="58">
        <v>23</v>
      </c>
      <c r="B30" s="33" t="s">
        <v>65</v>
      </c>
      <c r="C30" s="59"/>
      <c r="D30" s="59" t="s">
        <v>3</v>
      </c>
      <c r="E30" s="103"/>
      <c r="F30" s="95">
        <v>0</v>
      </c>
      <c r="G30" s="92">
        <f t="shared" si="6"/>
        <v>0</v>
      </c>
      <c r="H30" s="95">
        <v>10</v>
      </c>
      <c r="I30" s="92">
        <f t="shared" si="7"/>
        <v>0</v>
      </c>
      <c r="J30" s="91">
        <v>0</v>
      </c>
      <c r="K30" s="92">
        <f t="shared" si="17"/>
        <v>0</v>
      </c>
      <c r="L30" s="92">
        <v>0</v>
      </c>
      <c r="M30" s="92">
        <f t="shared" si="9"/>
        <v>0</v>
      </c>
      <c r="N30" s="91">
        <v>10</v>
      </c>
      <c r="O30" s="92">
        <f t="shared" si="0"/>
        <v>0</v>
      </c>
      <c r="P30" s="92">
        <v>10</v>
      </c>
      <c r="Q30" s="92">
        <f t="shared" si="10"/>
        <v>0</v>
      </c>
      <c r="R30" s="91">
        <v>0</v>
      </c>
      <c r="S30" s="92">
        <f t="shared" si="11"/>
        <v>0</v>
      </c>
      <c r="T30" s="92">
        <v>10</v>
      </c>
      <c r="U30" s="92">
        <f t="shared" si="1"/>
        <v>0</v>
      </c>
      <c r="V30" s="95">
        <v>10</v>
      </c>
      <c r="W30" s="92">
        <f t="shared" si="2"/>
        <v>0</v>
      </c>
      <c r="X30" s="92">
        <v>10</v>
      </c>
      <c r="Y30" s="92">
        <f t="shared" si="3"/>
        <v>0</v>
      </c>
      <c r="Z30" s="92">
        <v>0</v>
      </c>
      <c r="AA30" s="92">
        <f t="shared" si="4"/>
        <v>0</v>
      </c>
      <c r="AB30" s="92">
        <v>0</v>
      </c>
      <c r="AC30" s="92">
        <f t="shared" si="5"/>
        <v>0</v>
      </c>
      <c r="AD30" s="95">
        <v>0</v>
      </c>
      <c r="AE30" s="92">
        <f t="shared" si="12"/>
        <v>0</v>
      </c>
      <c r="AF30" s="92">
        <v>0</v>
      </c>
      <c r="AG30" s="92">
        <f t="shared" si="13"/>
        <v>0</v>
      </c>
      <c r="AH30" s="95">
        <v>0</v>
      </c>
      <c r="AI30" s="92">
        <f t="shared" si="14"/>
        <v>0</v>
      </c>
      <c r="AJ30" s="92">
        <f t="shared" si="15"/>
        <v>60</v>
      </c>
      <c r="AK30" s="93">
        <f t="shared" si="16"/>
        <v>0</v>
      </c>
    </row>
    <row r="31" spans="1:37" ht="15">
      <c r="A31" s="58">
        <v>24</v>
      </c>
      <c r="B31" s="33" t="s">
        <v>240</v>
      </c>
      <c r="C31" s="59"/>
      <c r="D31" s="59" t="s">
        <v>3</v>
      </c>
      <c r="E31" s="103"/>
      <c r="F31" s="95">
        <v>0</v>
      </c>
      <c r="G31" s="92">
        <f t="shared" si="6"/>
        <v>0</v>
      </c>
      <c r="H31" s="95">
        <v>10</v>
      </c>
      <c r="I31" s="92">
        <f t="shared" si="7"/>
        <v>0</v>
      </c>
      <c r="J31" s="91">
        <v>10</v>
      </c>
      <c r="K31" s="92">
        <f t="shared" si="17"/>
        <v>0</v>
      </c>
      <c r="L31" s="92">
        <v>25</v>
      </c>
      <c r="M31" s="92">
        <f t="shared" si="9"/>
        <v>0</v>
      </c>
      <c r="N31" s="91">
        <v>10</v>
      </c>
      <c r="O31" s="92">
        <f t="shared" si="0"/>
        <v>0</v>
      </c>
      <c r="P31" s="92">
        <v>10</v>
      </c>
      <c r="Q31" s="92">
        <f t="shared" si="10"/>
        <v>0</v>
      </c>
      <c r="R31" s="91">
        <v>10</v>
      </c>
      <c r="S31" s="92">
        <f t="shared" si="11"/>
        <v>0</v>
      </c>
      <c r="T31" s="92">
        <v>0</v>
      </c>
      <c r="U31" s="92">
        <f t="shared" si="1"/>
        <v>0</v>
      </c>
      <c r="V31" s="95">
        <v>10</v>
      </c>
      <c r="W31" s="92">
        <f t="shared" si="2"/>
        <v>0</v>
      </c>
      <c r="X31" s="92">
        <v>10</v>
      </c>
      <c r="Y31" s="92">
        <f t="shared" si="3"/>
        <v>0</v>
      </c>
      <c r="Z31" s="92">
        <v>10</v>
      </c>
      <c r="AA31" s="92">
        <f t="shared" si="4"/>
        <v>0</v>
      </c>
      <c r="AB31" s="92">
        <v>10</v>
      </c>
      <c r="AC31" s="92">
        <f t="shared" si="5"/>
        <v>0</v>
      </c>
      <c r="AD31" s="95">
        <v>0</v>
      </c>
      <c r="AE31" s="92">
        <f t="shared" si="12"/>
        <v>0</v>
      </c>
      <c r="AF31" s="92">
        <f>5+25+5</f>
        <v>35</v>
      </c>
      <c r="AG31" s="92">
        <f t="shared" si="13"/>
        <v>0</v>
      </c>
      <c r="AH31" s="95">
        <v>0</v>
      </c>
      <c r="AI31" s="92">
        <f t="shared" si="14"/>
        <v>0</v>
      </c>
      <c r="AJ31" s="92">
        <f t="shared" si="15"/>
        <v>150</v>
      </c>
      <c r="AK31" s="93">
        <f t="shared" si="16"/>
        <v>0</v>
      </c>
    </row>
    <row r="32" spans="1:37" ht="15">
      <c r="A32" s="58">
        <v>25</v>
      </c>
      <c r="B32" s="33" t="s">
        <v>66</v>
      </c>
      <c r="C32" s="59"/>
      <c r="D32" s="59" t="s">
        <v>67</v>
      </c>
      <c r="E32" s="103"/>
      <c r="F32" s="95">
        <v>0</v>
      </c>
      <c r="G32" s="92">
        <f t="shared" si="6"/>
        <v>0</v>
      </c>
      <c r="H32" s="95">
        <v>1</v>
      </c>
      <c r="I32" s="92">
        <f t="shared" si="7"/>
        <v>0</v>
      </c>
      <c r="J32" s="91">
        <v>0</v>
      </c>
      <c r="K32" s="92">
        <f t="shared" si="17"/>
        <v>0</v>
      </c>
      <c r="L32" s="92">
        <v>0</v>
      </c>
      <c r="M32" s="92">
        <f t="shared" si="9"/>
        <v>0</v>
      </c>
      <c r="N32" s="91">
        <v>1</v>
      </c>
      <c r="O32" s="92">
        <f t="shared" si="0"/>
        <v>0</v>
      </c>
      <c r="P32" s="92">
        <v>1</v>
      </c>
      <c r="Q32" s="92">
        <f t="shared" si="10"/>
        <v>0</v>
      </c>
      <c r="R32" s="91">
        <v>0</v>
      </c>
      <c r="S32" s="92">
        <f t="shared" si="11"/>
        <v>0</v>
      </c>
      <c r="T32" s="92">
        <v>1</v>
      </c>
      <c r="U32" s="92">
        <f t="shared" si="1"/>
        <v>0</v>
      </c>
      <c r="V32" s="95">
        <v>1</v>
      </c>
      <c r="W32" s="92">
        <f t="shared" si="2"/>
        <v>0</v>
      </c>
      <c r="X32" s="92">
        <v>1</v>
      </c>
      <c r="Y32" s="92">
        <f t="shared" si="3"/>
        <v>0</v>
      </c>
      <c r="Z32" s="92">
        <v>1</v>
      </c>
      <c r="AA32" s="92">
        <f t="shared" si="4"/>
        <v>0</v>
      </c>
      <c r="AB32" s="92">
        <v>1</v>
      </c>
      <c r="AC32" s="92">
        <f t="shared" si="5"/>
        <v>0</v>
      </c>
      <c r="AD32" s="95">
        <v>0</v>
      </c>
      <c r="AE32" s="92">
        <f t="shared" si="12"/>
        <v>0</v>
      </c>
      <c r="AF32" s="92">
        <v>1</v>
      </c>
      <c r="AG32" s="92">
        <f t="shared" si="13"/>
        <v>0</v>
      </c>
      <c r="AH32" s="95">
        <v>0</v>
      </c>
      <c r="AI32" s="92">
        <f t="shared" si="14"/>
        <v>0</v>
      </c>
      <c r="AJ32" s="92">
        <f t="shared" si="15"/>
        <v>9</v>
      </c>
      <c r="AK32" s="93">
        <f t="shared" si="16"/>
        <v>0</v>
      </c>
    </row>
    <row r="33" spans="1:37" ht="15">
      <c r="A33" s="58">
        <v>26</v>
      </c>
      <c r="B33" s="59" t="s">
        <v>241</v>
      </c>
      <c r="C33" s="59"/>
      <c r="D33" s="59" t="s">
        <v>3</v>
      </c>
      <c r="E33" s="103"/>
      <c r="F33" s="92">
        <v>0</v>
      </c>
      <c r="G33" s="92">
        <f t="shared" si="6"/>
        <v>0</v>
      </c>
      <c r="H33" s="92">
        <v>25</v>
      </c>
      <c r="I33" s="92">
        <f t="shared" si="7"/>
        <v>0</v>
      </c>
      <c r="J33" s="92">
        <v>0</v>
      </c>
      <c r="K33" s="92">
        <f t="shared" si="17"/>
        <v>0</v>
      </c>
      <c r="L33" s="92">
        <v>30</v>
      </c>
      <c r="M33" s="92">
        <f t="shared" si="9"/>
        <v>0</v>
      </c>
      <c r="N33" s="91">
        <v>25</v>
      </c>
      <c r="O33" s="92">
        <f t="shared" si="0"/>
        <v>0</v>
      </c>
      <c r="P33" s="92">
        <v>25</v>
      </c>
      <c r="Q33" s="92">
        <f t="shared" si="10"/>
        <v>0</v>
      </c>
      <c r="R33" s="92">
        <v>0</v>
      </c>
      <c r="S33" s="92">
        <f t="shared" si="11"/>
        <v>0</v>
      </c>
      <c r="T33" s="92">
        <v>50</v>
      </c>
      <c r="U33" s="92">
        <f t="shared" si="1"/>
        <v>0</v>
      </c>
      <c r="V33" s="92">
        <v>25</v>
      </c>
      <c r="W33" s="92">
        <f t="shared" si="2"/>
        <v>0</v>
      </c>
      <c r="X33" s="92">
        <v>30</v>
      </c>
      <c r="Y33" s="92">
        <f t="shared" si="3"/>
        <v>0</v>
      </c>
      <c r="Z33" s="92">
        <v>25</v>
      </c>
      <c r="AA33" s="92">
        <f t="shared" si="4"/>
        <v>0</v>
      </c>
      <c r="AB33" s="92">
        <v>0</v>
      </c>
      <c r="AC33" s="92">
        <f t="shared" si="5"/>
        <v>0</v>
      </c>
      <c r="AD33" s="92">
        <v>0</v>
      </c>
      <c r="AE33" s="92">
        <f t="shared" si="12"/>
        <v>0</v>
      </c>
      <c r="AF33" s="92">
        <v>25</v>
      </c>
      <c r="AG33" s="92">
        <f t="shared" si="13"/>
        <v>0</v>
      </c>
      <c r="AH33" s="92">
        <v>0</v>
      </c>
      <c r="AI33" s="92">
        <f t="shared" si="14"/>
        <v>0</v>
      </c>
      <c r="AJ33" s="92">
        <f t="shared" si="15"/>
        <v>260</v>
      </c>
      <c r="AK33" s="93">
        <f t="shared" si="16"/>
        <v>0</v>
      </c>
    </row>
    <row r="34" spans="1:37" ht="15">
      <c r="A34" s="58">
        <v>27</v>
      </c>
      <c r="B34" s="59" t="s">
        <v>127</v>
      </c>
      <c r="C34" s="59"/>
      <c r="D34" s="59" t="s">
        <v>4</v>
      </c>
      <c r="E34" s="103"/>
      <c r="F34" s="60">
        <v>0</v>
      </c>
      <c r="G34" s="92">
        <f t="shared" si="6"/>
        <v>0</v>
      </c>
      <c r="H34" s="60">
        <v>1</v>
      </c>
      <c r="I34" s="92">
        <f t="shared" si="7"/>
        <v>0</v>
      </c>
      <c r="J34" s="95">
        <v>0</v>
      </c>
      <c r="K34" s="92">
        <f t="shared" si="17"/>
        <v>0</v>
      </c>
      <c r="L34" s="92">
        <v>0</v>
      </c>
      <c r="M34" s="92">
        <f t="shared" si="9"/>
        <v>0</v>
      </c>
      <c r="N34" s="91">
        <v>1</v>
      </c>
      <c r="O34" s="92">
        <f t="shared" si="0"/>
        <v>0</v>
      </c>
      <c r="P34" s="92">
        <v>1</v>
      </c>
      <c r="Q34" s="92">
        <f t="shared" si="10"/>
        <v>0</v>
      </c>
      <c r="R34" s="95">
        <v>0</v>
      </c>
      <c r="S34" s="92">
        <f t="shared" si="11"/>
        <v>0</v>
      </c>
      <c r="T34" s="92">
        <v>0</v>
      </c>
      <c r="U34" s="92">
        <f t="shared" si="1"/>
        <v>0</v>
      </c>
      <c r="V34" s="60">
        <v>1</v>
      </c>
      <c r="W34" s="92">
        <f t="shared" si="2"/>
        <v>0</v>
      </c>
      <c r="X34" s="92">
        <v>1</v>
      </c>
      <c r="Y34" s="92">
        <f t="shared" si="3"/>
        <v>0</v>
      </c>
      <c r="Z34" s="92">
        <v>0</v>
      </c>
      <c r="AA34" s="92">
        <f t="shared" si="4"/>
        <v>0</v>
      </c>
      <c r="AB34" s="92">
        <v>0</v>
      </c>
      <c r="AC34" s="92">
        <f t="shared" si="5"/>
        <v>0</v>
      </c>
      <c r="AD34" s="60">
        <v>0</v>
      </c>
      <c r="AE34" s="92">
        <f t="shared" si="12"/>
        <v>0</v>
      </c>
      <c r="AF34" s="92">
        <v>0</v>
      </c>
      <c r="AG34" s="92">
        <f t="shared" si="13"/>
        <v>0</v>
      </c>
      <c r="AH34" s="60">
        <v>0</v>
      </c>
      <c r="AI34" s="92">
        <f t="shared" si="14"/>
        <v>0</v>
      </c>
      <c r="AJ34" s="92">
        <f t="shared" si="15"/>
        <v>5</v>
      </c>
      <c r="AK34" s="93">
        <f t="shared" si="16"/>
        <v>0</v>
      </c>
    </row>
    <row r="35" spans="1:37" ht="15">
      <c r="A35" s="58">
        <v>28</v>
      </c>
      <c r="B35" s="59" t="s">
        <v>242</v>
      </c>
      <c r="C35" s="59"/>
      <c r="D35" s="59" t="s">
        <v>4</v>
      </c>
      <c r="E35" s="103"/>
      <c r="F35" s="60">
        <v>0</v>
      </c>
      <c r="G35" s="92">
        <f t="shared" si="6"/>
        <v>0</v>
      </c>
      <c r="H35" s="60">
        <v>1</v>
      </c>
      <c r="I35" s="92">
        <f t="shared" si="7"/>
        <v>0</v>
      </c>
      <c r="J35" s="95">
        <v>0</v>
      </c>
      <c r="K35" s="92">
        <f t="shared" si="17"/>
        <v>0</v>
      </c>
      <c r="L35" s="92">
        <v>0</v>
      </c>
      <c r="M35" s="92">
        <f t="shared" si="9"/>
        <v>0</v>
      </c>
      <c r="N35" s="91">
        <v>1</v>
      </c>
      <c r="O35" s="92">
        <f t="shared" si="0"/>
        <v>0</v>
      </c>
      <c r="P35" s="92">
        <v>1</v>
      </c>
      <c r="Q35" s="92">
        <f t="shared" si="10"/>
        <v>0</v>
      </c>
      <c r="R35" s="95">
        <v>0</v>
      </c>
      <c r="S35" s="92">
        <f t="shared" si="11"/>
        <v>0</v>
      </c>
      <c r="T35" s="92">
        <v>0</v>
      </c>
      <c r="U35" s="92">
        <f t="shared" si="1"/>
        <v>0</v>
      </c>
      <c r="V35" s="60">
        <v>1</v>
      </c>
      <c r="W35" s="92">
        <f t="shared" si="2"/>
        <v>0</v>
      </c>
      <c r="X35" s="92">
        <v>1</v>
      </c>
      <c r="Y35" s="92">
        <f t="shared" si="3"/>
        <v>0</v>
      </c>
      <c r="Z35" s="92">
        <v>0</v>
      </c>
      <c r="AA35" s="92">
        <f t="shared" si="4"/>
        <v>0</v>
      </c>
      <c r="AB35" s="92">
        <v>0</v>
      </c>
      <c r="AC35" s="92">
        <f t="shared" si="5"/>
        <v>0</v>
      </c>
      <c r="AD35" s="60">
        <v>0</v>
      </c>
      <c r="AE35" s="92">
        <f t="shared" si="12"/>
        <v>0</v>
      </c>
      <c r="AF35" s="92">
        <v>0</v>
      </c>
      <c r="AG35" s="92">
        <f t="shared" si="13"/>
        <v>0</v>
      </c>
      <c r="AH35" s="60">
        <v>0</v>
      </c>
      <c r="AI35" s="92">
        <f t="shared" si="14"/>
        <v>0</v>
      </c>
      <c r="AJ35" s="92">
        <f t="shared" si="15"/>
        <v>5</v>
      </c>
      <c r="AK35" s="93">
        <f t="shared" si="16"/>
        <v>0</v>
      </c>
    </row>
    <row r="36" spans="1:37" ht="15">
      <c r="A36" s="58">
        <v>29</v>
      </c>
      <c r="B36" s="59" t="s">
        <v>69</v>
      </c>
      <c r="C36" s="59"/>
      <c r="D36" s="59" t="s">
        <v>4</v>
      </c>
      <c r="E36" s="103"/>
      <c r="F36" s="60">
        <v>0</v>
      </c>
      <c r="G36" s="92">
        <f t="shared" si="6"/>
        <v>0</v>
      </c>
      <c r="H36" s="60">
        <v>1</v>
      </c>
      <c r="I36" s="92">
        <f t="shared" si="7"/>
        <v>0</v>
      </c>
      <c r="J36" s="95">
        <v>1</v>
      </c>
      <c r="K36" s="92">
        <f t="shared" si="17"/>
        <v>0</v>
      </c>
      <c r="L36" s="92">
        <v>0</v>
      </c>
      <c r="M36" s="92">
        <f t="shared" si="9"/>
        <v>0</v>
      </c>
      <c r="N36" s="91">
        <v>1</v>
      </c>
      <c r="O36" s="92">
        <f t="shared" si="0"/>
        <v>0</v>
      </c>
      <c r="P36" s="92">
        <v>1</v>
      </c>
      <c r="Q36" s="92">
        <f t="shared" si="10"/>
        <v>0</v>
      </c>
      <c r="R36" s="95">
        <v>1</v>
      </c>
      <c r="S36" s="92">
        <f t="shared" si="11"/>
        <v>0</v>
      </c>
      <c r="T36" s="92">
        <v>0</v>
      </c>
      <c r="U36" s="92">
        <f t="shared" si="1"/>
        <v>0</v>
      </c>
      <c r="V36" s="60">
        <v>1</v>
      </c>
      <c r="W36" s="92">
        <f t="shared" si="2"/>
        <v>0</v>
      </c>
      <c r="X36" s="92">
        <v>1</v>
      </c>
      <c r="Y36" s="92">
        <f t="shared" si="3"/>
        <v>0</v>
      </c>
      <c r="Z36" s="92">
        <v>1</v>
      </c>
      <c r="AA36" s="92">
        <f t="shared" si="4"/>
        <v>0</v>
      </c>
      <c r="AB36" s="92">
        <v>1</v>
      </c>
      <c r="AC36" s="92">
        <f t="shared" si="5"/>
        <v>0</v>
      </c>
      <c r="AD36" s="60">
        <v>0</v>
      </c>
      <c r="AE36" s="92">
        <f t="shared" si="12"/>
        <v>0</v>
      </c>
      <c r="AF36" s="92">
        <v>0</v>
      </c>
      <c r="AG36" s="92">
        <f t="shared" si="13"/>
        <v>0</v>
      </c>
      <c r="AH36" s="60">
        <v>0</v>
      </c>
      <c r="AI36" s="92">
        <f t="shared" si="14"/>
        <v>0</v>
      </c>
      <c r="AJ36" s="92">
        <f t="shared" si="15"/>
        <v>9</v>
      </c>
      <c r="AK36" s="93">
        <f t="shared" si="16"/>
        <v>0</v>
      </c>
    </row>
    <row r="37" spans="1:37" ht="15">
      <c r="A37" s="58">
        <v>30</v>
      </c>
      <c r="B37" s="59" t="s">
        <v>128</v>
      </c>
      <c r="C37" s="59"/>
      <c r="D37" s="59" t="s">
        <v>4</v>
      </c>
      <c r="E37" s="103"/>
      <c r="F37" s="60">
        <v>0</v>
      </c>
      <c r="G37" s="92">
        <f t="shared" si="6"/>
        <v>0</v>
      </c>
      <c r="H37" s="60">
        <v>0</v>
      </c>
      <c r="I37" s="92">
        <f t="shared" si="7"/>
        <v>0</v>
      </c>
      <c r="J37" s="95">
        <v>0</v>
      </c>
      <c r="K37" s="92">
        <f t="shared" si="17"/>
        <v>0</v>
      </c>
      <c r="L37" s="92">
        <v>0</v>
      </c>
      <c r="M37" s="92">
        <f t="shared" si="9"/>
        <v>0</v>
      </c>
      <c r="N37" s="91">
        <v>1</v>
      </c>
      <c r="O37" s="92">
        <f t="shared" si="0"/>
        <v>0</v>
      </c>
      <c r="P37" s="92">
        <v>0</v>
      </c>
      <c r="Q37" s="92">
        <f t="shared" si="10"/>
        <v>0</v>
      </c>
      <c r="R37" s="95">
        <v>0</v>
      </c>
      <c r="S37" s="92">
        <f t="shared" si="11"/>
        <v>0</v>
      </c>
      <c r="T37" s="92">
        <v>0</v>
      </c>
      <c r="U37" s="92">
        <f t="shared" si="1"/>
        <v>0</v>
      </c>
      <c r="V37" s="92">
        <v>0</v>
      </c>
      <c r="W37" s="92">
        <f t="shared" si="2"/>
        <v>0</v>
      </c>
      <c r="X37" s="92">
        <v>0</v>
      </c>
      <c r="Y37" s="92">
        <f t="shared" si="3"/>
        <v>0</v>
      </c>
      <c r="Z37" s="92">
        <v>0</v>
      </c>
      <c r="AA37" s="92">
        <f t="shared" si="4"/>
        <v>0</v>
      </c>
      <c r="AB37" s="92">
        <v>0</v>
      </c>
      <c r="AC37" s="92">
        <f t="shared" si="5"/>
        <v>0</v>
      </c>
      <c r="AD37" s="60">
        <v>0</v>
      </c>
      <c r="AE37" s="92">
        <f t="shared" si="12"/>
        <v>0</v>
      </c>
      <c r="AF37" s="92">
        <v>0</v>
      </c>
      <c r="AG37" s="92">
        <f t="shared" si="13"/>
        <v>0</v>
      </c>
      <c r="AH37" s="60">
        <v>0</v>
      </c>
      <c r="AI37" s="92">
        <f t="shared" si="14"/>
        <v>0</v>
      </c>
      <c r="AJ37" s="92">
        <f t="shared" si="15"/>
        <v>1</v>
      </c>
      <c r="AK37" s="93">
        <f t="shared" si="16"/>
        <v>0</v>
      </c>
    </row>
    <row r="38" spans="1:37" ht="28.8">
      <c r="A38" s="58">
        <v>31</v>
      </c>
      <c r="B38" s="59" t="s">
        <v>129</v>
      </c>
      <c r="C38" s="59"/>
      <c r="D38" s="59" t="s">
        <v>4</v>
      </c>
      <c r="E38" s="103"/>
      <c r="F38" s="60">
        <v>0</v>
      </c>
      <c r="G38" s="92">
        <f t="shared" si="6"/>
        <v>0</v>
      </c>
      <c r="H38" s="60">
        <v>0</v>
      </c>
      <c r="I38" s="92">
        <f t="shared" si="7"/>
        <v>0</v>
      </c>
      <c r="J38" s="95">
        <v>0</v>
      </c>
      <c r="K38" s="92">
        <f t="shared" si="17"/>
        <v>0</v>
      </c>
      <c r="L38" s="92">
        <v>1</v>
      </c>
      <c r="M38" s="92">
        <f t="shared" si="9"/>
        <v>0</v>
      </c>
      <c r="N38" s="91">
        <v>0</v>
      </c>
      <c r="O38" s="92">
        <f t="shared" si="0"/>
        <v>0</v>
      </c>
      <c r="P38" s="92">
        <v>0</v>
      </c>
      <c r="Q38" s="92">
        <f t="shared" si="10"/>
        <v>0</v>
      </c>
      <c r="R38" s="95">
        <v>0</v>
      </c>
      <c r="S38" s="92">
        <f t="shared" si="11"/>
        <v>0</v>
      </c>
      <c r="T38" s="92">
        <v>0</v>
      </c>
      <c r="U38" s="92">
        <f t="shared" si="1"/>
        <v>0</v>
      </c>
      <c r="V38" s="92">
        <v>0</v>
      </c>
      <c r="W38" s="92">
        <f t="shared" si="2"/>
        <v>0</v>
      </c>
      <c r="X38" s="92">
        <v>0</v>
      </c>
      <c r="Y38" s="92">
        <f t="shared" si="3"/>
        <v>0</v>
      </c>
      <c r="Z38" s="92">
        <v>0</v>
      </c>
      <c r="AA38" s="92">
        <f t="shared" si="4"/>
        <v>0</v>
      </c>
      <c r="AB38" s="92">
        <v>0</v>
      </c>
      <c r="AC38" s="92">
        <f t="shared" si="5"/>
        <v>0</v>
      </c>
      <c r="AD38" s="60">
        <v>0</v>
      </c>
      <c r="AE38" s="92">
        <f t="shared" si="12"/>
        <v>0</v>
      </c>
      <c r="AF38" s="92">
        <v>1</v>
      </c>
      <c r="AG38" s="92">
        <f t="shared" si="13"/>
        <v>0</v>
      </c>
      <c r="AH38" s="60">
        <v>0</v>
      </c>
      <c r="AI38" s="92">
        <f t="shared" si="14"/>
        <v>0</v>
      </c>
      <c r="AJ38" s="92">
        <f t="shared" si="15"/>
        <v>2</v>
      </c>
      <c r="AK38" s="93">
        <f t="shared" si="16"/>
        <v>0</v>
      </c>
    </row>
    <row r="39" spans="1:37" ht="28.8">
      <c r="A39" s="58">
        <v>32</v>
      </c>
      <c r="B39" s="59" t="s">
        <v>243</v>
      </c>
      <c r="C39" s="59"/>
      <c r="D39" s="59" t="s">
        <v>4</v>
      </c>
      <c r="E39" s="103"/>
      <c r="F39" s="60">
        <v>0</v>
      </c>
      <c r="G39" s="92">
        <f t="shared" si="6"/>
        <v>0</v>
      </c>
      <c r="H39" s="60">
        <v>0</v>
      </c>
      <c r="I39" s="92">
        <f t="shared" si="7"/>
        <v>0</v>
      </c>
      <c r="J39" s="95">
        <v>0</v>
      </c>
      <c r="K39" s="92">
        <f t="shared" si="17"/>
        <v>0</v>
      </c>
      <c r="L39" s="92">
        <v>0</v>
      </c>
      <c r="M39" s="92">
        <f t="shared" si="9"/>
        <v>0</v>
      </c>
      <c r="N39" s="91"/>
      <c r="O39" s="92">
        <f t="shared" si="0"/>
        <v>0</v>
      </c>
      <c r="P39" s="92">
        <v>0</v>
      </c>
      <c r="Q39" s="92">
        <f t="shared" si="10"/>
        <v>0</v>
      </c>
      <c r="R39" s="95">
        <v>0</v>
      </c>
      <c r="S39" s="92">
        <f t="shared" si="11"/>
        <v>0</v>
      </c>
      <c r="T39" s="92">
        <v>1</v>
      </c>
      <c r="U39" s="92">
        <f t="shared" si="1"/>
        <v>0</v>
      </c>
      <c r="V39" s="92">
        <v>0</v>
      </c>
      <c r="W39" s="92">
        <f t="shared" si="2"/>
        <v>0</v>
      </c>
      <c r="X39" s="92">
        <v>0</v>
      </c>
      <c r="Y39" s="92">
        <f t="shared" si="3"/>
        <v>0</v>
      </c>
      <c r="Z39" s="92">
        <v>0</v>
      </c>
      <c r="AA39" s="92">
        <f t="shared" si="4"/>
        <v>0</v>
      </c>
      <c r="AB39" s="92">
        <v>0</v>
      </c>
      <c r="AC39" s="92">
        <f t="shared" si="5"/>
        <v>0</v>
      </c>
      <c r="AD39" s="60">
        <v>0</v>
      </c>
      <c r="AE39" s="92">
        <f t="shared" si="12"/>
        <v>0</v>
      </c>
      <c r="AF39" s="92">
        <v>0</v>
      </c>
      <c r="AG39" s="92">
        <f t="shared" si="13"/>
        <v>0</v>
      </c>
      <c r="AH39" s="60">
        <v>0</v>
      </c>
      <c r="AI39" s="92">
        <f t="shared" si="14"/>
        <v>0</v>
      </c>
      <c r="AJ39" s="92">
        <f>F39+H39+L39+R39+J39+N39+P39+T39+V39+X39+Z39+AB39+AD39+AF39+AH39</f>
        <v>1</v>
      </c>
      <c r="AK39" s="93">
        <f t="shared" si="16"/>
        <v>0</v>
      </c>
    </row>
    <row r="40" spans="1:37" ht="15">
      <c r="A40" s="58">
        <v>33</v>
      </c>
      <c r="B40" s="59" t="s">
        <v>70</v>
      </c>
      <c r="C40" s="59"/>
      <c r="D40" s="59" t="s">
        <v>67</v>
      </c>
      <c r="E40" s="103"/>
      <c r="F40" s="61">
        <v>1</v>
      </c>
      <c r="G40" s="92">
        <f t="shared" si="6"/>
        <v>0</v>
      </c>
      <c r="H40" s="61">
        <v>1</v>
      </c>
      <c r="I40" s="92">
        <f t="shared" si="7"/>
        <v>0</v>
      </c>
      <c r="J40" s="61">
        <v>1</v>
      </c>
      <c r="K40" s="92">
        <f>E40*J40</f>
        <v>0</v>
      </c>
      <c r="L40" s="61">
        <v>1</v>
      </c>
      <c r="M40" s="92">
        <f t="shared" si="9"/>
        <v>0</v>
      </c>
      <c r="N40" s="61">
        <v>1</v>
      </c>
      <c r="O40" s="92">
        <f t="shared" si="0"/>
        <v>0</v>
      </c>
      <c r="P40" s="61">
        <v>1</v>
      </c>
      <c r="Q40" s="92">
        <f t="shared" si="10"/>
        <v>0</v>
      </c>
      <c r="R40" s="61">
        <v>1</v>
      </c>
      <c r="S40" s="92">
        <f t="shared" si="11"/>
        <v>0</v>
      </c>
      <c r="T40" s="61">
        <v>1</v>
      </c>
      <c r="U40" s="92">
        <f t="shared" si="1"/>
        <v>0</v>
      </c>
      <c r="V40" s="61">
        <v>1</v>
      </c>
      <c r="W40" s="92">
        <f t="shared" si="2"/>
        <v>0</v>
      </c>
      <c r="X40" s="61">
        <v>1</v>
      </c>
      <c r="Y40" s="92">
        <f t="shared" si="3"/>
        <v>0</v>
      </c>
      <c r="Z40" s="61">
        <v>1</v>
      </c>
      <c r="AA40" s="92">
        <f t="shared" si="4"/>
        <v>0</v>
      </c>
      <c r="AB40" s="61">
        <v>1</v>
      </c>
      <c r="AC40" s="92">
        <f t="shared" si="5"/>
        <v>0</v>
      </c>
      <c r="AD40" s="61">
        <v>1</v>
      </c>
      <c r="AE40" s="92">
        <f t="shared" si="12"/>
        <v>0</v>
      </c>
      <c r="AF40" s="61">
        <v>1</v>
      </c>
      <c r="AG40" s="92">
        <f t="shared" si="13"/>
        <v>0</v>
      </c>
      <c r="AH40" s="61">
        <v>1</v>
      </c>
      <c r="AI40" s="92">
        <f t="shared" si="14"/>
        <v>0</v>
      </c>
      <c r="AJ40" s="92">
        <f t="shared" si="15"/>
        <v>15</v>
      </c>
      <c r="AK40" s="93">
        <f t="shared" si="16"/>
        <v>0</v>
      </c>
    </row>
    <row r="41" spans="1:37" ht="4.8" customHeight="1">
      <c r="A41" s="58"/>
      <c r="B41" s="64"/>
      <c r="C41" s="64"/>
      <c r="D41" s="64"/>
      <c r="E41" s="65"/>
      <c r="F41" s="66"/>
      <c r="G41" s="67"/>
      <c r="H41" s="66"/>
      <c r="I41" s="67"/>
      <c r="J41" s="34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5"/>
      <c r="AD41" s="65"/>
      <c r="AE41" s="65"/>
      <c r="AF41" s="65"/>
      <c r="AG41" s="65"/>
      <c r="AH41" s="65"/>
      <c r="AI41" s="65"/>
      <c r="AJ41" s="65"/>
      <c r="AK41" s="69"/>
    </row>
    <row r="42" spans="1:37" ht="15">
      <c r="A42" s="35"/>
      <c r="B42" s="36"/>
      <c r="C42" s="37" t="s">
        <v>71</v>
      </c>
      <c r="D42" s="36"/>
      <c r="E42" s="38"/>
      <c r="F42" s="39"/>
      <c r="G42" s="40">
        <f>SUM(G8:G41)</f>
        <v>0</v>
      </c>
      <c r="H42" s="39"/>
      <c r="I42" s="40">
        <f>SUM(I8:I41)</f>
        <v>0</v>
      </c>
      <c r="J42" s="39"/>
      <c r="K42" s="40">
        <f>SUM(K8:K41)</f>
        <v>0</v>
      </c>
      <c r="L42" s="39"/>
      <c r="M42" s="40">
        <f>SUM(M8:M41)</f>
        <v>0</v>
      </c>
      <c r="N42" s="39"/>
      <c r="O42" s="40">
        <f>SUM(O8:O41)</f>
        <v>0</v>
      </c>
      <c r="P42" s="39"/>
      <c r="Q42" s="40">
        <f>SUM(Q8:Q41)</f>
        <v>0</v>
      </c>
      <c r="R42" s="39"/>
      <c r="S42" s="40">
        <f>SUM(S8:S41)</f>
        <v>0</v>
      </c>
      <c r="T42" s="39"/>
      <c r="U42" s="40">
        <f>SUM(U8:U41)</f>
        <v>0</v>
      </c>
      <c r="V42" s="39"/>
      <c r="W42" s="40">
        <f>SUM(W8:W41)</f>
        <v>0</v>
      </c>
      <c r="X42" s="39"/>
      <c r="Y42" s="40">
        <f>SUM(Y8:Y41)</f>
        <v>0</v>
      </c>
      <c r="Z42" s="39"/>
      <c r="AA42" s="40">
        <f>SUM(AA8:AA41)</f>
        <v>0</v>
      </c>
      <c r="AB42" s="39"/>
      <c r="AC42" s="40">
        <f>SUM(AC8:AC41)</f>
        <v>0</v>
      </c>
      <c r="AD42" s="39"/>
      <c r="AE42" s="40">
        <f>SUM(AE8:AE41)</f>
        <v>0</v>
      </c>
      <c r="AF42" s="39"/>
      <c r="AG42" s="40">
        <f>SUM(AG8:AG41)</f>
        <v>0</v>
      </c>
      <c r="AH42" s="39"/>
      <c r="AI42" s="40">
        <f>SUM(AI8:AI41)</f>
        <v>0</v>
      </c>
      <c r="AJ42" s="39"/>
      <c r="AK42" s="41">
        <f>SUM(AK8:AK41)</f>
        <v>0</v>
      </c>
    </row>
    <row r="43" spans="1:37" ht="27.75" customHeight="1" thickBot="1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2"/>
    </row>
    <row r="44" spans="1:37" ht="15" thickBot="1">
      <c r="A44" s="51" t="s">
        <v>72</v>
      </c>
      <c r="B44" s="52"/>
      <c r="C44" s="52"/>
      <c r="D44" s="52"/>
      <c r="E44" s="52"/>
      <c r="F44" s="112" t="s">
        <v>230</v>
      </c>
      <c r="G44" s="113"/>
      <c r="H44" s="112" t="s">
        <v>73</v>
      </c>
      <c r="I44" s="113"/>
      <c r="J44" s="112" t="s">
        <v>231</v>
      </c>
      <c r="K44" s="113"/>
      <c r="L44" s="112" t="s">
        <v>74</v>
      </c>
      <c r="M44" s="113"/>
      <c r="N44" s="112" t="s">
        <v>75</v>
      </c>
      <c r="O44" s="113"/>
      <c r="P44" s="112" t="s">
        <v>76</v>
      </c>
      <c r="Q44" s="113"/>
      <c r="R44" s="112" t="s">
        <v>232</v>
      </c>
      <c r="S44" s="113"/>
      <c r="T44" s="112" t="s">
        <v>77</v>
      </c>
      <c r="U44" s="113"/>
      <c r="V44" s="112" t="s">
        <v>78</v>
      </c>
      <c r="W44" s="113"/>
      <c r="X44" s="112" t="s">
        <v>79</v>
      </c>
      <c r="Y44" s="113"/>
      <c r="Z44" s="112" t="s">
        <v>109</v>
      </c>
      <c r="AA44" s="113"/>
      <c r="AB44" s="112" t="s">
        <v>110</v>
      </c>
      <c r="AC44" s="113"/>
      <c r="AD44" s="112" t="s">
        <v>233</v>
      </c>
      <c r="AE44" s="113"/>
      <c r="AF44" s="112" t="s">
        <v>234</v>
      </c>
      <c r="AG44" s="113"/>
      <c r="AH44" s="112" t="s">
        <v>235</v>
      </c>
      <c r="AI44" s="113"/>
      <c r="AJ44" s="112" t="s">
        <v>52</v>
      </c>
      <c r="AK44" s="113"/>
    </row>
    <row r="45" spans="1:37" ht="15" thickBot="1">
      <c r="A45" s="28" t="s">
        <v>53</v>
      </c>
      <c r="B45" s="29" t="s">
        <v>54</v>
      </c>
      <c r="C45" s="29" t="s">
        <v>80</v>
      </c>
      <c r="D45" s="29" t="s">
        <v>56</v>
      </c>
      <c r="E45" s="30" t="s">
        <v>57</v>
      </c>
      <c r="F45" s="31" t="s">
        <v>0</v>
      </c>
      <c r="G45" s="32" t="s">
        <v>58</v>
      </c>
      <c r="H45" s="31" t="s">
        <v>0</v>
      </c>
      <c r="I45" s="32" t="s">
        <v>58</v>
      </c>
      <c r="J45" s="31" t="s">
        <v>0</v>
      </c>
      <c r="K45" s="32" t="s">
        <v>58</v>
      </c>
      <c r="L45" s="31" t="s">
        <v>0</v>
      </c>
      <c r="M45" s="32" t="s">
        <v>58</v>
      </c>
      <c r="N45" s="31" t="s">
        <v>0</v>
      </c>
      <c r="O45" s="32" t="s">
        <v>58</v>
      </c>
      <c r="P45" s="31" t="s">
        <v>0</v>
      </c>
      <c r="Q45" s="32" t="s">
        <v>58</v>
      </c>
      <c r="R45" s="31" t="s">
        <v>0</v>
      </c>
      <c r="S45" s="32" t="s">
        <v>58</v>
      </c>
      <c r="T45" s="31" t="s">
        <v>0</v>
      </c>
      <c r="U45" s="32" t="s">
        <v>58</v>
      </c>
      <c r="V45" s="31" t="s">
        <v>0</v>
      </c>
      <c r="W45" s="32" t="s">
        <v>58</v>
      </c>
      <c r="X45" s="31" t="s">
        <v>0</v>
      </c>
      <c r="Y45" s="32" t="s">
        <v>58</v>
      </c>
      <c r="Z45" s="31" t="s">
        <v>0</v>
      </c>
      <c r="AA45" s="32" t="s">
        <v>58</v>
      </c>
      <c r="AB45" s="31" t="s">
        <v>0</v>
      </c>
      <c r="AC45" s="32" t="s">
        <v>58</v>
      </c>
      <c r="AD45" s="31" t="s">
        <v>0</v>
      </c>
      <c r="AE45" s="32" t="s">
        <v>58</v>
      </c>
      <c r="AF45" s="31" t="s">
        <v>0</v>
      </c>
      <c r="AG45" s="32" t="s">
        <v>58</v>
      </c>
      <c r="AH45" s="31" t="s">
        <v>0</v>
      </c>
      <c r="AI45" s="32" t="s">
        <v>58</v>
      </c>
      <c r="AJ45" s="31" t="s">
        <v>0</v>
      </c>
      <c r="AK45" s="32" t="s">
        <v>58</v>
      </c>
    </row>
    <row r="46" spans="1:37" ht="5.25" customHeight="1">
      <c r="A46" s="53"/>
      <c r="B46" s="54"/>
      <c r="C46" s="54"/>
      <c r="D46" s="54"/>
      <c r="E46" s="55"/>
      <c r="F46" s="75"/>
      <c r="G46" s="73"/>
      <c r="H46" s="75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4"/>
    </row>
    <row r="47" spans="1:37" ht="15">
      <c r="A47" s="58">
        <v>1</v>
      </c>
      <c r="B47" s="59" t="s">
        <v>81</v>
      </c>
      <c r="C47" s="59"/>
      <c r="D47" s="59" t="s">
        <v>67</v>
      </c>
      <c r="E47" s="103"/>
      <c r="F47" s="60">
        <v>0</v>
      </c>
      <c r="G47" s="92">
        <f aca="true" t="shared" si="18" ref="G47:G110">E47*F47</f>
        <v>0</v>
      </c>
      <c r="H47" s="60">
        <v>1</v>
      </c>
      <c r="I47" s="92">
        <f aca="true" t="shared" si="19" ref="I47:I113">E47*H47</f>
        <v>0</v>
      </c>
      <c r="J47" s="91">
        <v>0</v>
      </c>
      <c r="K47" s="92">
        <f aca="true" t="shared" si="20" ref="K47:K110">E47*J47</f>
        <v>0</v>
      </c>
      <c r="L47" s="92">
        <v>0</v>
      </c>
      <c r="M47" s="92">
        <f aca="true" t="shared" si="21" ref="M47:M112">E47*L47</f>
        <v>0</v>
      </c>
      <c r="N47" s="91">
        <v>1</v>
      </c>
      <c r="O47" s="92">
        <f aca="true" t="shared" si="22" ref="O47:O112">E47*N47</f>
        <v>0</v>
      </c>
      <c r="P47" s="92">
        <v>1</v>
      </c>
      <c r="Q47" s="92">
        <f aca="true" t="shared" si="23" ref="Q47:Q112">E47*P47</f>
        <v>0</v>
      </c>
      <c r="R47" s="91">
        <v>0</v>
      </c>
      <c r="S47" s="92">
        <f aca="true" t="shared" si="24" ref="S47:S112">E47*R47</f>
        <v>0</v>
      </c>
      <c r="T47" s="92">
        <v>0</v>
      </c>
      <c r="U47" s="92">
        <f aca="true" t="shared" si="25" ref="U47:U110">E47*T47</f>
        <v>0</v>
      </c>
      <c r="V47" s="92">
        <v>1</v>
      </c>
      <c r="W47" s="92">
        <f aca="true" t="shared" si="26" ref="W47:W110">E47*V47</f>
        <v>0</v>
      </c>
      <c r="X47" s="92">
        <v>1</v>
      </c>
      <c r="Y47" s="92">
        <f aca="true" t="shared" si="27" ref="Y47:Y110">E47*X47</f>
        <v>0</v>
      </c>
      <c r="Z47" s="92">
        <v>1</v>
      </c>
      <c r="AA47" s="92">
        <f aca="true" t="shared" si="28" ref="AA47:AA110">E47*Z47</f>
        <v>0</v>
      </c>
      <c r="AB47" s="91">
        <v>1</v>
      </c>
      <c r="AC47" s="92">
        <f aca="true" t="shared" si="29" ref="AC47:AC110">E47*AB47</f>
        <v>0</v>
      </c>
      <c r="AD47" s="60">
        <v>0</v>
      </c>
      <c r="AE47" s="92">
        <f aca="true" t="shared" si="30" ref="AE47:AE112">E47*AD47</f>
        <v>0</v>
      </c>
      <c r="AF47" s="92">
        <v>0</v>
      </c>
      <c r="AG47" s="92">
        <f aca="true" t="shared" si="31" ref="AG47:AG112">E47*AF47</f>
        <v>0</v>
      </c>
      <c r="AH47" s="60">
        <v>0</v>
      </c>
      <c r="AI47" s="92">
        <f aca="true" t="shared" si="32" ref="AI47:AI112">E47*AH47</f>
        <v>0</v>
      </c>
      <c r="AJ47" s="92">
        <f>F47+H47+L47+R47+J47+N47+P47+T47+V47+X47+Z47+AB47+AD47+AF47+AH47</f>
        <v>7</v>
      </c>
      <c r="AK47" s="93">
        <f aca="true" t="shared" si="33" ref="AK47:AK110">E47*AJ47</f>
        <v>0</v>
      </c>
    </row>
    <row r="48" spans="1:37" ht="15">
      <c r="A48" s="58">
        <v>2</v>
      </c>
      <c r="B48" s="59" t="s">
        <v>130</v>
      </c>
      <c r="C48" s="59"/>
      <c r="D48" s="59" t="s">
        <v>131</v>
      </c>
      <c r="E48" s="103"/>
      <c r="F48" s="60">
        <v>0</v>
      </c>
      <c r="G48" s="92">
        <f t="shared" si="18"/>
        <v>0</v>
      </c>
      <c r="H48" s="60">
        <v>0</v>
      </c>
      <c r="I48" s="92">
        <f t="shared" si="19"/>
        <v>0</v>
      </c>
      <c r="J48" s="91">
        <v>0</v>
      </c>
      <c r="K48" s="92">
        <f t="shared" si="20"/>
        <v>0</v>
      </c>
      <c r="L48" s="92">
        <v>0</v>
      </c>
      <c r="M48" s="92">
        <f t="shared" si="21"/>
        <v>0</v>
      </c>
      <c r="N48" s="91">
        <v>1</v>
      </c>
      <c r="O48" s="92">
        <f t="shared" si="22"/>
        <v>0</v>
      </c>
      <c r="P48" s="92">
        <v>0</v>
      </c>
      <c r="Q48" s="92">
        <f t="shared" si="23"/>
        <v>0</v>
      </c>
      <c r="R48" s="91">
        <v>0</v>
      </c>
      <c r="S48" s="92">
        <f t="shared" si="24"/>
        <v>0</v>
      </c>
      <c r="T48" s="92">
        <v>0</v>
      </c>
      <c r="U48" s="92">
        <f t="shared" si="25"/>
        <v>0</v>
      </c>
      <c r="V48" s="92">
        <v>1</v>
      </c>
      <c r="W48" s="92">
        <f t="shared" si="26"/>
        <v>0</v>
      </c>
      <c r="X48" s="92">
        <v>0</v>
      </c>
      <c r="Y48" s="92">
        <f t="shared" si="27"/>
        <v>0</v>
      </c>
      <c r="Z48" s="92">
        <v>1</v>
      </c>
      <c r="AA48" s="92">
        <f t="shared" si="28"/>
        <v>0</v>
      </c>
      <c r="AB48" s="91">
        <v>2</v>
      </c>
      <c r="AC48" s="92">
        <f t="shared" si="29"/>
        <v>0</v>
      </c>
      <c r="AD48" s="60">
        <v>0</v>
      </c>
      <c r="AE48" s="92">
        <f t="shared" si="30"/>
        <v>0</v>
      </c>
      <c r="AF48" s="92">
        <v>0</v>
      </c>
      <c r="AG48" s="92">
        <f t="shared" si="31"/>
        <v>0</v>
      </c>
      <c r="AH48" s="60">
        <v>0</v>
      </c>
      <c r="AI48" s="92">
        <f t="shared" si="32"/>
        <v>0</v>
      </c>
      <c r="AJ48" s="92">
        <f aca="true" t="shared" si="34" ref="AJ48:AJ111">F48+H48+L48+R48+J48+N48+P48+T48+V48+X48+Z48+AB48+AD48+AF48+AH48</f>
        <v>5</v>
      </c>
      <c r="AK48" s="93">
        <f t="shared" si="33"/>
        <v>0</v>
      </c>
    </row>
    <row r="49" spans="1:37" ht="15">
      <c r="A49" s="58">
        <v>3</v>
      </c>
      <c r="B49" s="59" t="s">
        <v>82</v>
      </c>
      <c r="C49" s="59"/>
      <c r="D49" s="59" t="s">
        <v>3</v>
      </c>
      <c r="E49" s="103"/>
      <c r="F49" s="94">
        <v>0</v>
      </c>
      <c r="G49" s="92">
        <f t="shared" si="18"/>
        <v>0</v>
      </c>
      <c r="H49" s="94">
        <f>H8+H29</f>
        <v>40</v>
      </c>
      <c r="I49" s="92">
        <f t="shared" si="19"/>
        <v>0</v>
      </c>
      <c r="J49" s="94">
        <f>J8+J29</f>
        <v>0</v>
      </c>
      <c r="K49" s="92">
        <f t="shared" si="20"/>
        <v>0</v>
      </c>
      <c r="L49" s="94">
        <f>L8+L29</f>
        <v>0</v>
      </c>
      <c r="M49" s="92">
        <f t="shared" si="21"/>
        <v>0</v>
      </c>
      <c r="N49" s="94">
        <f>N8+N29</f>
        <v>40</v>
      </c>
      <c r="O49" s="92">
        <f t="shared" si="22"/>
        <v>0</v>
      </c>
      <c r="P49" s="94">
        <f>P8+P29</f>
        <v>40</v>
      </c>
      <c r="Q49" s="92">
        <f t="shared" si="23"/>
        <v>0</v>
      </c>
      <c r="R49" s="94">
        <f>R8+R29</f>
        <v>0</v>
      </c>
      <c r="S49" s="92">
        <f t="shared" si="24"/>
        <v>0</v>
      </c>
      <c r="T49" s="94">
        <f>T8+T29</f>
        <v>0</v>
      </c>
      <c r="U49" s="92">
        <f t="shared" si="25"/>
        <v>0</v>
      </c>
      <c r="V49" s="94">
        <f>V8+V29</f>
        <v>75</v>
      </c>
      <c r="W49" s="92">
        <f t="shared" si="26"/>
        <v>0</v>
      </c>
      <c r="X49" s="94">
        <f>X8+X29</f>
        <v>35</v>
      </c>
      <c r="Y49" s="92">
        <f t="shared" si="27"/>
        <v>0</v>
      </c>
      <c r="Z49" s="94">
        <f>Z8+Z29</f>
        <v>30</v>
      </c>
      <c r="AA49" s="92">
        <f t="shared" si="28"/>
        <v>0</v>
      </c>
      <c r="AB49" s="94">
        <f>AB8+AB29</f>
        <v>70</v>
      </c>
      <c r="AC49" s="92">
        <f t="shared" si="29"/>
        <v>0</v>
      </c>
      <c r="AD49" s="94">
        <v>0</v>
      </c>
      <c r="AE49" s="92">
        <f t="shared" si="30"/>
        <v>0</v>
      </c>
      <c r="AF49" s="94">
        <f>AF8+AF29</f>
        <v>0</v>
      </c>
      <c r="AG49" s="92">
        <f t="shared" si="31"/>
        <v>0</v>
      </c>
      <c r="AH49" s="94">
        <v>0</v>
      </c>
      <c r="AI49" s="92">
        <f t="shared" si="32"/>
        <v>0</v>
      </c>
      <c r="AJ49" s="92">
        <f t="shared" si="34"/>
        <v>330</v>
      </c>
      <c r="AK49" s="93">
        <f t="shared" si="33"/>
        <v>0</v>
      </c>
    </row>
    <row r="50" spans="1:37" ht="15">
      <c r="A50" s="58">
        <v>4</v>
      </c>
      <c r="B50" s="59" t="s">
        <v>83</v>
      </c>
      <c r="C50" s="59"/>
      <c r="D50" s="59" t="s">
        <v>3</v>
      </c>
      <c r="E50" s="103"/>
      <c r="F50" s="60">
        <v>0</v>
      </c>
      <c r="G50" s="92">
        <f t="shared" si="18"/>
        <v>0</v>
      </c>
      <c r="H50" s="60">
        <v>35</v>
      </c>
      <c r="I50" s="92">
        <f t="shared" si="19"/>
        <v>0</v>
      </c>
      <c r="J50" s="91">
        <v>0</v>
      </c>
      <c r="K50" s="92">
        <f t="shared" si="20"/>
        <v>0</v>
      </c>
      <c r="L50" s="92">
        <v>0</v>
      </c>
      <c r="M50" s="92">
        <f t="shared" si="21"/>
        <v>0</v>
      </c>
      <c r="N50" s="91">
        <v>30</v>
      </c>
      <c r="O50" s="92">
        <f t="shared" si="22"/>
        <v>0</v>
      </c>
      <c r="P50" s="92">
        <f>10+25</f>
        <v>35</v>
      </c>
      <c r="Q50" s="92">
        <f t="shared" si="23"/>
        <v>0</v>
      </c>
      <c r="R50" s="91">
        <v>0</v>
      </c>
      <c r="S50" s="92">
        <f t="shared" si="24"/>
        <v>0</v>
      </c>
      <c r="T50" s="92">
        <v>0</v>
      </c>
      <c r="U50" s="92">
        <f t="shared" si="25"/>
        <v>0</v>
      </c>
      <c r="V50" s="92">
        <f>50-15+25</f>
        <v>60</v>
      </c>
      <c r="W50" s="92">
        <f t="shared" si="26"/>
        <v>0</v>
      </c>
      <c r="X50" s="92">
        <f>5+25</f>
        <v>30</v>
      </c>
      <c r="Y50" s="92">
        <f t="shared" si="27"/>
        <v>0</v>
      </c>
      <c r="Z50" s="92">
        <v>10</v>
      </c>
      <c r="AA50" s="92">
        <f t="shared" si="28"/>
        <v>0</v>
      </c>
      <c r="AB50" s="91">
        <v>0</v>
      </c>
      <c r="AC50" s="92">
        <f t="shared" si="29"/>
        <v>0</v>
      </c>
      <c r="AD50" s="60">
        <v>0</v>
      </c>
      <c r="AE50" s="92">
        <f t="shared" si="30"/>
        <v>0</v>
      </c>
      <c r="AF50" s="92">
        <v>0</v>
      </c>
      <c r="AG50" s="92">
        <f t="shared" si="31"/>
        <v>0</v>
      </c>
      <c r="AH50" s="60">
        <v>0</v>
      </c>
      <c r="AI50" s="92">
        <f t="shared" si="32"/>
        <v>0</v>
      </c>
      <c r="AJ50" s="92">
        <f t="shared" si="34"/>
        <v>200</v>
      </c>
      <c r="AK50" s="93">
        <f t="shared" si="33"/>
        <v>0</v>
      </c>
    </row>
    <row r="51" spans="1:37" ht="15">
      <c r="A51" s="58">
        <v>5</v>
      </c>
      <c r="B51" s="59" t="s">
        <v>132</v>
      </c>
      <c r="C51" s="59"/>
      <c r="D51" s="59" t="s">
        <v>3</v>
      </c>
      <c r="E51" s="103"/>
      <c r="F51" s="60">
        <v>0</v>
      </c>
      <c r="G51" s="92">
        <f t="shared" si="18"/>
        <v>0</v>
      </c>
      <c r="H51" s="60">
        <v>0</v>
      </c>
      <c r="I51" s="92">
        <f t="shared" si="19"/>
        <v>0</v>
      </c>
      <c r="J51" s="91">
        <v>0</v>
      </c>
      <c r="K51" s="92">
        <f t="shared" si="20"/>
        <v>0</v>
      </c>
      <c r="L51" s="92">
        <v>0</v>
      </c>
      <c r="M51" s="92">
        <f t="shared" si="21"/>
        <v>0</v>
      </c>
      <c r="N51" s="91">
        <v>10</v>
      </c>
      <c r="O51" s="92">
        <f t="shared" si="22"/>
        <v>0</v>
      </c>
      <c r="P51" s="92">
        <v>0</v>
      </c>
      <c r="Q51" s="92">
        <f t="shared" si="23"/>
        <v>0</v>
      </c>
      <c r="R51" s="91">
        <v>0</v>
      </c>
      <c r="S51" s="92">
        <f t="shared" si="24"/>
        <v>0</v>
      </c>
      <c r="T51" s="92">
        <v>0</v>
      </c>
      <c r="U51" s="92">
        <f t="shared" si="25"/>
        <v>0</v>
      </c>
      <c r="V51" s="92">
        <v>0</v>
      </c>
      <c r="W51" s="92">
        <f t="shared" si="26"/>
        <v>0</v>
      </c>
      <c r="X51" s="92">
        <v>5</v>
      </c>
      <c r="Y51" s="92">
        <f t="shared" si="27"/>
        <v>0</v>
      </c>
      <c r="Z51" s="92">
        <v>5</v>
      </c>
      <c r="AA51" s="92">
        <f t="shared" si="28"/>
        <v>0</v>
      </c>
      <c r="AB51" s="91">
        <v>0</v>
      </c>
      <c r="AC51" s="92">
        <f t="shared" si="29"/>
        <v>0</v>
      </c>
      <c r="AD51" s="60">
        <v>0</v>
      </c>
      <c r="AE51" s="92">
        <f t="shared" si="30"/>
        <v>0</v>
      </c>
      <c r="AF51" s="92">
        <v>0</v>
      </c>
      <c r="AG51" s="92">
        <f t="shared" si="31"/>
        <v>0</v>
      </c>
      <c r="AH51" s="60">
        <v>0</v>
      </c>
      <c r="AI51" s="92">
        <f t="shared" si="32"/>
        <v>0</v>
      </c>
      <c r="AJ51" s="92">
        <f t="shared" si="34"/>
        <v>20</v>
      </c>
      <c r="AK51" s="93">
        <f t="shared" si="33"/>
        <v>0</v>
      </c>
    </row>
    <row r="52" spans="1:37" ht="28.8">
      <c r="A52" s="58">
        <v>6</v>
      </c>
      <c r="B52" s="59" t="s">
        <v>84</v>
      </c>
      <c r="C52" s="59"/>
      <c r="D52" s="59" t="s">
        <v>3</v>
      </c>
      <c r="E52" s="103"/>
      <c r="F52" s="60">
        <v>0</v>
      </c>
      <c r="G52" s="92">
        <f t="shared" si="18"/>
        <v>0</v>
      </c>
      <c r="H52" s="60">
        <v>0</v>
      </c>
      <c r="I52" s="92">
        <f t="shared" si="19"/>
        <v>0</v>
      </c>
      <c r="J52" s="91">
        <v>0</v>
      </c>
      <c r="K52" s="92">
        <f t="shared" si="20"/>
        <v>0</v>
      </c>
      <c r="L52" s="92">
        <v>0</v>
      </c>
      <c r="M52" s="92">
        <f t="shared" si="21"/>
        <v>0</v>
      </c>
      <c r="N52" s="91">
        <v>0</v>
      </c>
      <c r="O52" s="92">
        <f t="shared" si="22"/>
        <v>0</v>
      </c>
      <c r="P52" s="92">
        <v>0</v>
      </c>
      <c r="Q52" s="92">
        <f t="shared" si="23"/>
        <v>0</v>
      </c>
      <c r="R52" s="91">
        <v>0</v>
      </c>
      <c r="S52" s="92">
        <f t="shared" si="24"/>
        <v>0</v>
      </c>
      <c r="T52" s="92">
        <v>0</v>
      </c>
      <c r="U52" s="92">
        <f t="shared" si="25"/>
        <v>0</v>
      </c>
      <c r="V52" s="92">
        <v>0</v>
      </c>
      <c r="W52" s="92">
        <f t="shared" si="26"/>
        <v>0</v>
      </c>
      <c r="X52" s="92">
        <v>0</v>
      </c>
      <c r="Y52" s="92">
        <f t="shared" si="27"/>
        <v>0</v>
      </c>
      <c r="Z52" s="92">
        <v>0</v>
      </c>
      <c r="AA52" s="92">
        <f t="shared" si="28"/>
        <v>0</v>
      </c>
      <c r="AB52" s="91">
        <f>70+25</f>
        <v>95</v>
      </c>
      <c r="AC52" s="92">
        <f t="shared" si="29"/>
        <v>0</v>
      </c>
      <c r="AD52" s="60">
        <v>0</v>
      </c>
      <c r="AE52" s="92">
        <f t="shared" si="30"/>
        <v>0</v>
      </c>
      <c r="AF52" s="92">
        <v>0</v>
      </c>
      <c r="AG52" s="92">
        <f t="shared" si="31"/>
        <v>0</v>
      </c>
      <c r="AH52" s="60">
        <v>0</v>
      </c>
      <c r="AI52" s="92">
        <f t="shared" si="32"/>
        <v>0</v>
      </c>
      <c r="AJ52" s="92">
        <f t="shared" si="34"/>
        <v>95</v>
      </c>
      <c r="AK52" s="93">
        <f t="shared" si="33"/>
        <v>0</v>
      </c>
    </row>
    <row r="53" spans="1:37" ht="28.8">
      <c r="A53" s="58">
        <v>7</v>
      </c>
      <c r="B53" s="59" t="s">
        <v>133</v>
      </c>
      <c r="C53" s="59"/>
      <c r="D53" s="59" t="s">
        <v>3</v>
      </c>
      <c r="E53" s="103"/>
      <c r="F53" s="60">
        <v>0</v>
      </c>
      <c r="G53" s="92">
        <f t="shared" si="18"/>
        <v>0</v>
      </c>
      <c r="H53" s="60">
        <v>5</v>
      </c>
      <c r="I53" s="92">
        <f t="shared" si="19"/>
        <v>0</v>
      </c>
      <c r="J53" s="91">
        <v>0</v>
      </c>
      <c r="K53" s="92">
        <f t="shared" si="20"/>
        <v>0</v>
      </c>
      <c r="L53" s="92">
        <v>0</v>
      </c>
      <c r="M53" s="92">
        <f t="shared" si="21"/>
        <v>0</v>
      </c>
      <c r="N53" s="91">
        <v>0</v>
      </c>
      <c r="O53" s="92">
        <f t="shared" si="22"/>
        <v>0</v>
      </c>
      <c r="P53" s="92">
        <v>0</v>
      </c>
      <c r="Q53" s="92">
        <f t="shared" si="23"/>
        <v>0</v>
      </c>
      <c r="R53" s="91">
        <v>0</v>
      </c>
      <c r="S53" s="92">
        <f t="shared" si="24"/>
        <v>0</v>
      </c>
      <c r="T53" s="92">
        <v>0</v>
      </c>
      <c r="U53" s="92">
        <f t="shared" si="25"/>
        <v>0</v>
      </c>
      <c r="V53" s="92">
        <v>0</v>
      </c>
      <c r="W53" s="92">
        <f t="shared" si="26"/>
        <v>0</v>
      </c>
      <c r="X53" s="92">
        <v>0</v>
      </c>
      <c r="Y53" s="92">
        <f t="shared" si="27"/>
        <v>0</v>
      </c>
      <c r="Z53" s="92">
        <v>0</v>
      </c>
      <c r="AA53" s="92">
        <f t="shared" si="28"/>
        <v>0</v>
      </c>
      <c r="AB53" s="91">
        <v>0</v>
      </c>
      <c r="AC53" s="92">
        <f t="shared" si="29"/>
        <v>0</v>
      </c>
      <c r="AD53" s="60">
        <v>0</v>
      </c>
      <c r="AE53" s="92">
        <f t="shared" si="30"/>
        <v>0</v>
      </c>
      <c r="AF53" s="92">
        <v>0</v>
      </c>
      <c r="AG53" s="92">
        <f t="shared" si="31"/>
        <v>0</v>
      </c>
      <c r="AH53" s="60">
        <v>0</v>
      </c>
      <c r="AI53" s="92">
        <f t="shared" si="32"/>
        <v>0</v>
      </c>
      <c r="AJ53" s="92">
        <f t="shared" si="34"/>
        <v>5</v>
      </c>
      <c r="AK53" s="93">
        <f t="shared" si="33"/>
        <v>0</v>
      </c>
    </row>
    <row r="54" spans="1:37" ht="28.8">
      <c r="A54" s="58">
        <v>8</v>
      </c>
      <c r="B54" s="59" t="s">
        <v>244</v>
      </c>
      <c r="C54" s="59"/>
      <c r="D54" s="59" t="s">
        <v>3</v>
      </c>
      <c r="E54" s="103"/>
      <c r="F54" s="60">
        <v>0</v>
      </c>
      <c r="G54" s="92">
        <f t="shared" si="18"/>
        <v>0</v>
      </c>
      <c r="H54" s="60">
        <v>0</v>
      </c>
      <c r="I54" s="92">
        <f t="shared" si="19"/>
        <v>0</v>
      </c>
      <c r="J54" s="91">
        <v>0</v>
      </c>
      <c r="K54" s="92">
        <f t="shared" si="20"/>
        <v>0</v>
      </c>
      <c r="L54" s="92">
        <v>0</v>
      </c>
      <c r="M54" s="92">
        <f t="shared" si="21"/>
        <v>0</v>
      </c>
      <c r="N54" s="91">
        <v>0</v>
      </c>
      <c r="O54" s="92">
        <f t="shared" si="22"/>
        <v>0</v>
      </c>
      <c r="P54" s="92">
        <v>5</v>
      </c>
      <c r="Q54" s="92">
        <f t="shared" si="23"/>
        <v>0</v>
      </c>
      <c r="R54" s="91">
        <v>0</v>
      </c>
      <c r="S54" s="92">
        <f t="shared" si="24"/>
        <v>0</v>
      </c>
      <c r="T54" s="92">
        <v>0</v>
      </c>
      <c r="U54" s="92">
        <f t="shared" si="25"/>
        <v>0</v>
      </c>
      <c r="V54" s="92">
        <v>0</v>
      </c>
      <c r="W54" s="92">
        <f t="shared" si="26"/>
        <v>0</v>
      </c>
      <c r="X54" s="92">
        <v>0</v>
      </c>
      <c r="Y54" s="92">
        <f t="shared" si="27"/>
        <v>0</v>
      </c>
      <c r="Z54" s="92">
        <v>0</v>
      </c>
      <c r="AA54" s="92">
        <f t="shared" si="28"/>
        <v>0</v>
      </c>
      <c r="AB54" s="91">
        <v>0</v>
      </c>
      <c r="AC54" s="92">
        <f t="shared" si="29"/>
        <v>0</v>
      </c>
      <c r="AD54" s="60">
        <v>0</v>
      </c>
      <c r="AE54" s="92">
        <f t="shared" si="30"/>
        <v>0</v>
      </c>
      <c r="AF54" s="92">
        <v>0</v>
      </c>
      <c r="AG54" s="92">
        <f t="shared" si="31"/>
        <v>0</v>
      </c>
      <c r="AH54" s="60">
        <v>0</v>
      </c>
      <c r="AI54" s="92">
        <f t="shared" si="32"/>
        <v>0</v>
      </c>
      <c r="AJ54" s="92">
        <f t="shared" si="34"/>
        <v>5</v>
      </c>
      <c r="AK54" s="93">
        <f t="shared" si="33"/>
        <v>0</v>
      </c>
    </row>
    <row r="55" spans="1:37" ht="15">
      <c r="A55" s="58">
        <v>9</v>
      </c>
      <c r="B55" s="59" t="s">
        <v>134</v>
      </c>
      <c r="C55" s="59"/>
      <c r="D55" s="59" t="s">
        <v>3</v>
      </c>
      <c r="E55" s="103"/>
      <c r="F55" s="60">
        <v>0</v>
      </c>
      <c r="G55" s="92">
        <f t="shared" si="18"/>
        <v>0</v>
      </c>
      <c r="H55" s="60">
        <v>0</v>
      </c>
      <c r="I55" s="92">
        <f t="shared" si="19"/>
        <v>0</v>
      </c>
      <c r="J55" s="91">
        <v>0</v>
      </c>
      <c r="K55" s="92">
        <f t="shared" si="20"/>
        <v>0</v>
      </c>
      <c r="L55" s="92">
        <v>0</v>
      </c>
      <c r="M55" s="92">
        <f t="shared" si="21"/>
        <v>0</v>
      </c>
      <c r="N55" s="91">
        <v>0</v>
      </c>
      <c r="O55" s="92">
        <f t="shared" si="22"/>
        <v>0</v>
      </c>
      <c r="P55" s="92">
        <v>0</v>
      </c>
      <c r="Q55" s="92">
        <f t="shared" si="23"/>
        <v>0</v>
      </c>
      <c r="R55" s="91">
        <v>0</v>
      </c>
      <c r="S55" s="92">
        <f t="shared" si="24"/>
        <v>0</v>
      </c>
      <c r="T55" s="92">
        <v>0</v>
      </c>
      <c r="U55" s="92">
        <f t="shared" si="25"/>
        <v>0</v>
      </c>
      <c r="V55" s="92">
        <v>0</v>
      </c>
      <c r="W55" s="92">
        <f t="shared" si="26"/>
        <v>0</v>
      </c>
      <c r="X55" s="92">
        <v>0</v>
      </c>
      <c r="Y55" s="92">
        <f t="shared" si="27"/>
        <v>0</v>
      </c>
      <c r="Z55" s="92">
        <v>0</v>
      </c>
      <c r="AA55" s="92">
        <f t="shared" si="28"/>
        <v>0</v>
      </c>
      <c r="AB55" s="91">
        <v>0</v>
      </c>
      <c r="AC55" s="92">
        <f t="shared" si="29"/>
        <v>0</v>
      </c>
      <c r="AD55" s="60">
        <v>0</v>
      </c>
      <c r="AE55" s="92">
        <f t="shared" si="30"/>
        <v>0</v>
      </c>
      <c r="AF55" s="92">
        <v>0</v>
      </c>
      <c r="AG55" s="92">
        <f t="shared" si="31"/>
        <v>0</v>
      </c>
      <c r="AH55" s="60">
        <v>0</v>
      </c>
      <c r="AI55" s="92">
        <f t="shared" si="32"/>
        <v>0</v>
      </c>
      <c r="AJ55" s="92">
        <f t="shared" si="34"/>
        <v>0</v>
      </c>
      <c r="AK55" s="93">
        <f t="shared" si="33"/>
        <v>0</v>
      </c>
    </row>
    <row r="56" spans="1:37" ht="28.8">
      <c r="A56" s="58">
        <v>10</v>
      </c>
      <c r="B56" s="59" t="s">
        <v>135</v>
      </c>
      <c r="C56" s="33"/>
      <c r="D56" s="33" t="s">
        <v>3</v>
      </c>
      <c r="E56" s="103"/>
      <c r="F56" s="60">
        <v>0</v>
      </c>
      <c r="G56" s="92">
        <f t="shared" si="18"/>
        <v>0</v>
      </c>
      <c r="H56" s="60">
        <v>0</v>
      </c>
      <c r="I56" s="92">
        <f t="shared" si="19"/>
        <v>0</v>
      </c>
      <c r="J56" s="91">
        <v>0</v>
      </c>
      <c r="K56" s="92">
        <f t="shared" si="20"/>
        <v>0</v>
      </c>
      <c r="L56" s="92">
        <v>0</v>
      </c>
      <c r="M56" s="92">
        <f t="shared" si="21"/>
        <v>0</v>
      </c>
      <c r="N56" s="91">
        <v>0</v>
      </c>
      <c r="O56" s="92">
        <f t="shared" si="22"/>
        <v>0</v>
      </c>
      <c r="P56" s="92">
        <v>0</v>
      </c>
      <c r="Q56" s="92">
        <f t="shared" si="23"/>
        <v>0</v>
      </c>
      <c r="R56" s="91">
        <v>0</v>
      </c>
      <c r="S56" s="92">
        <f t="shared" si="24"/>
        <v>0</v>
      </c>
      <c r="T56" s="92">
        <v>0</v>
      </c>
      <c r="U56" s="92">
        <f t="shared" si="25"/>
        <v>0</v>
      </c>
      <c r="V56" s="92">
        <v>0</v>
      </c>
      <c r="W56" s="92">
        <f t="shared" si="26"/>
        <v>0</v>
      </c>
      <c r="X56" s="92">
        <v>0</v>
      </c>
      <c r="Y56" s="92">
        <f t="shared" si="27"/>
        <v>0</v>
      </c>
      <c r="Z56" s="92">
        <v>0</v>
      </c>
      <c r="AA56" s="92">
        <f t="shared" si="28"/>
        <v>0</v>
      </c>
      <c r="AB56" s="91">
        <v>0</v>
      </c>
      <c r="AC56" s="92">
        <f t="shared" si="29"/>
        <v>0</v>
      </c>
      <c r="AD56" s="60">
        <v>0</v>
      </c>
      <c r="AE56" s="92">
        <f t="shared" si="30"/>
        <v>0</v>
      </c>
      <c r="AF56" s="92">
        <v>0</v>
      </c>
      <c r="AG56" s="92">
        <f t="shared" si="31"/>
        <v>0</v>
      </c>
      <c r="AH56" s="60">
        <v>0</v>
      </c>
      <c r="AI56" s="92">
        <f t="shared" si="32"/>
        <v>0</v>
      </c>
      <c r="AJ56" s="92">
        <f t="shared" si="34"/>
        <v>0</v>
      </c>
      <c r="AK56" s="93">
        <f t="shared" si="33"/>
        <v>0</v>
      </c>
    </row>
    <row r="57" spans="1:37" ht="15">
      <c r="A57" s="58">
        <v>11</v>
      </c>
      <c r="B57" s="59" t="s">
        <v>136</v>
      </c>
      <c r="C57" s="59"/>
      <c r="D57" s="59" t="s">
        <v>1</v>
      </c>
      <c r="E57" s="103"/>
      <c r="F57" s="60">
        <v>0</v>
      </c>
      <c r="G57" s="92">
        <f t="shared" si="18"/>
        <v>0</v>
      </c>
      <c r="H57" s="60">
        <v>0</v>
      </c>
      <c r="I57" s="92">
        <f t="shared" si="19"/>
        <v>0</v>
      </c>
      <c r="J57" s="91">
        <v>1</v>
      </c>
      <c r="K57" s="92">
        <f t="shared" si="20"/>
        <v>0</v>
      </c>
      <c r="L57" s="92">
        <v>0</v>
      </c>
      <c r="M57" s="92">
        <f t="shared" si="21"/>
        <v>0</v>
      </c>
      <c r="N57" s="91">
        <v>6</v>
      </c>
      <c r="O57" s="92">
        <f t="shared" si="22"/>
        <v>0</v>
      </c>
      <c r="P57" s="92">
        <v>1</v>
      </c>
      <c r="Q57" s="92">
        <f t="shared" si="23"/>
        <v>0</v>
      </c>
      <c r="R57" s="91">
        <v>1</v>
      </c>
      <c r="S57" s="92">
        <f t="shared" si="24"/>
        <v>0</v>
      </c>
      <c r="T57" s="92">
        <v>0</v>
      </c>
      <c r="U57" s="92">
        <f t="shared" si="25"/>
        <v>0</v>
      </c>
      <c r="V57" s="92">
        <f>2*2.5</f>
        <v>5</v>
      </c>
      <c r="W57" s="92">
        <f t="shared" si="26"/>
        <v>0</v>
      </c>
      <c r="X57" s="92">
        <v>1</v>
      </c>
      <c r="Y57" s="92">
        <f t="shared" si="27"/>
        <v>0</v>
      </c>
      <c r="Z57" s="92">
        <f>2*2.5</f>
        <v>5</v>
      </c>
      <c r="AA57" s="92">
        <f t="shared" si="28"/>
        <v>0</v>
      </c>
      <c r="AB57" s="91">
        <v>3</v>
      </c>
      <c r="AC57" s="92">
        <f t="shared" si="29"/>
        <v>0</v>
      </c>
      <c r="AD57" s="60">
        <v>0</v>
      </c>
      <c r="AE57" s="92">
        <f t="shared" si="30"/>
        <v>0</v>
      </c>
      <c r="AF57" s="92">
        <v>0</v>
      </c>
      <c r="AG57" s="92">
        <f t="shared" si="31"/>
        <v>0</v>
      </c>
      <c r="AH57" s="60">
        <v>0</v>
      </c>
      <c r="AI57" s="92">
        <f t="shared" si="32"/>
        <v>0</v>
      </c>
      <c r="AJ57" s="92">
        <f t="shared" si="34"/>
        <v>23</v>
      </c>
      <c r="AK57" s="93">
        <f t="shared" si="33"/>
        <v>0</v>
      </c>
    </row>
    <row r="58" spans="1:37" ht="15">
      <c r="A58" s="58">
        <v>12</v>
      </c>
      <c r="B58" s="59" t="s">
        <v>137</v>
      </c>
      <c r="C58" s="33"/>
      <c r="D58" s="33" t="s">
        <v>2</v>
      </c>
      <c r="E58" s="103"/>
      <c r="F58" s="60">
        <v>0</v>
      </c>
      <c r="G58" s="92">
        <f t="shared" si="18"/>
        <v>0</v>
      </c>
      <c r="H58" s="60">
        <v>0</v>
      </c>
      <c r="I58" s="92">
        <f t="shared" si="19"/>
        <v>0</v>
      </c>
      <c r="J58" s="91">
        <v>0</v>
      </c>
      <c r="K58" s="92">
        <f t="shared" si="20"/>
        <v>0</v>
      </c>
      <c r="L58" s="92">
        <v>0</v>
      </c>
      <c r="M58" s="92">
        <f t="shared" si="21"/>
        <v>0</v>
      </c>
      <c r="N58" s="91">
        <v>10</v>
      </c>
      <c r="O58" s="92">
        <f t="shared" si="22"/>
        <v>0</v>
      </c>
      <c r="P58" s="92">
        <v>0</v>
      </c>
      <c r="Q58" s="92">
        <f t="shared" si="23"/>
        <v>0</v>
      </c>
      <c r="R58" s="91">
        <v>0</v>
      </c>
      <c r="S58" s="92">
        <f t="shared" si="24"/>
        <v>0</v>
      </c>
      <c r="T58" s="92">
        <v>0</v>
      </c>
      <c r="U58" s="92">
        <f t="shared" si="25"/>
        <v>0</v>
      </c>
      <c r="V58" s="92">
        <v>0</v>
      </c>
      <c r="W58" s="92">
        <f t="shared" si="26"/>
        <v>0</v>
      </c>
      <c r="X58" s="92">
        <v>4</v>
      </c>
      <c r="Y58" s="92">
        <f t="shared" si="27"/>
        <v>0</v>
      </c>
      <c r="Z58" s="92">
        <v>5</v>
      </c>
      <c r="AA58" s="92">
        <f t="shared" si="28"/>
        <v>0</v>
      </c>
      <c r="AB58" s="91">
        <v>0</v>
      </c>
      <c r="AC58" s="92">
        <f t="shared" si="29"/>
        <v>0</v>
      </c>
      <c r="AD58" s="60">
        <v>0</v>
      </c>
      <c r="AE58" s="92">
        <f t="shared" si="30"/>
        <v>0</v>
      </c>
      <c r="AF58" s="92">
        <v>0</v>
      </c>
      <c r="AG58" s="92">
        <f t="shared" si="31"/>
        <v>0</v>
      </c>
      <c r="AH58" s="60">
        <v>0</v>
      </c>
      <c r="AI58" s="92">
        <f t="shared" si="32"/>
        <v>0</v>
      </c>
      <c r="AJ58" s="92">
        <f t="shared" si="34"/>
        <v>19</v>
      </c>
      <c r="AK58" s="93">
        <f t="shared" si="33"/>
        <v>0</v>
      </c>
    </row>
    <row r="59" spans="1:37" ht="15">
      <c r="A59" s="58">
        <v>13</v>
      </c>
      <c r="B59" s="59" t="s">
        <v>85</v>
      </c>
      <c r="C59" s="33"/>
      <c r="D59" s="33" t="s">
        <v>2</v>
      </c>
      <c r="E59" s="103"/>
      <c r="F59" s="60">
        <v>0</v>
      </c>
      <c r="G59" s="92">
        <f t="shared" si="18"/>
        <v>0</v>
      </c>
      <c r="H59" s="60">
        <v>0</v>
      </c>
      <c r="I59" s="92">
        <f t="shared" si="19"/>
        <v>0</v>
      </c>
      <c r="J59" s="91">
        <v>0</v>
      </c>
      <c r="K59" s="92">
        <f t="shared" si="20"/>
        <v>0</v>
      </c>
      <c r="L59" s="92">
        <v>0</v>
      </c>
      <c r="M59" s="92">
        <f t="shared" si="21"/>
        <v>0</v>
      </c>
      <c r="N59" s="91">
        <v>0</v>
      </c>
      <c r="O59" s="92">
        <f t="shared" si="22"/>
        <v>0</v>
      </c>
      <c r="P59" s="92">
        <v>0</v>
      </c>
      <c r="Q59" s="92">
        <f t="shared" si="23"/>
        <v>0</v>
      </c>
      <c r="R59" s="91">
        <v>0</v>
      </c>
      <c r="S59" s="92">
        <f t="shared" si="24"/>
        <v>0</v>
      </c>
      <c r="T59" s="92">
        <v>0</v>
      </c>
      <c r="U59" s="92">
        <f t="shared" si="25"/>
        <v>0</v>
      </c>
      <c r="V59" s="92">
        <v>0</v>
      </c>
      <c r="W59" s="92">
        <f t="shared" si="26"/>
        <v>0</v>
      </c>
      <c r="X59" s="92">
        <v>0</v>
      </c>
      <c r="Y59" s="92">
        <f t="shared" si="27"/>
        <v>0</v>
      </c>
      <c r="Z59" s="92">
        <v>0</v>
      </c>
      <c r="AA59" s="92">
        <f t="shared" si="28"/>
        <v>0</v>
      </c>
      <c r="AB59" s="91">
        <v>70</v>
      </c>
      <c r="AC59" s="92">
        <f t="shared" si="29"/>
        <v>0</v>
      </c>
      <c r="AD59" s="60">
        <v>0</v>
      </c>
      <c r="AE59" s="92">
        <f t="shared" si="30"/>
        <v>0</v>
      </c>
      <c r="AF59" s="92">
        <v>0</v>
      </c>
      <c r="AG59" s="92">
        <f t="shared" si="31"/>
        <v>0</v>
      </c>
      <c r="AH59" s="60">
        <v>0</v>
      </c>
      <c r="AI59" s="92">
        <f t="shared" si="32"/>
        <v>0</v>
      </c>
      <c r="AJ59" s="92">
        <f t="shared" si="34"/>
        <v>70</v>
      </c>
      <c r="AK59" s="93">
        <f t="shared" si="33"/>
        <v>0</v>
      </c>
    </row>
    <row r="60" spans="1:37" ht="15">
      <c r="A60" s="58">
        <v>14</v>
      </c>
      <c r="B60" s="59" t="s">
        <v>138</v>
      </c>
      <c r="C60" s="33"/>
      <c r="D60" s="33" t="s">
        <v>2</v>
      </c>
      <c r="E60" s="103"/>
      <c r="F60" s="60">
        <v>0</v>
      </c>
      <c r="G60" s="92">
        <f t="shared" si="18"/>
        <v>0</v>
      </c>
      <c r="H60" s="60">
        <v>0</v>
      </c>
      <c r="I60" s="92">
        <f t="shared" si="19"/>
        <v>0</v>
      </c>
      <c r="J60" s="91">
        <v>0</v>
      </c>
      <c r="K60" s="92">
        <f t="shared" si="20"/>
        <v>0</v>
      </c>
      <c r="L60" s="92">
        <v>0</v>
      </c>
      <c r="M60" s="92">
        <f t="shared" si="21"/>
        <v>0</v>
      </c>
      <c r="N60" s="91">
        <v>0</v>
      </c>
      <c r="O60" s="92">
        <f t="shared" si="22"/>
        <v>0</v>
      </c>
      <c r="P60" s="92">
        <v>0</v>
      </c>
      <c r="Q60" s="92">
        <f t="shared" si="23"/>
        <v>0</v>
      </c>
      <c r="R60" s="91">
        <v>0</v>
      </c>
      <c r="S60" s="92">
        <f t="shared" si="24"/>
        <v>0</v>
      </c>
      <c r="T60" s="92">
        <v>0</v>
      </c>
      <c r="U60" s="92">
        <f t="shared" si="25"/>
        <v>0</v>
      </c>
      <c r="V60" s="92">
        <v>0</v>
      </c>
      <c r="W60" s="92">
        <f t="shared" si="26"/>
        <v>0</v>
      </c>
      <c r="X60" s="92">
        <v>0</v>
      </c>
      <c r="Y60" s="92">
        <f t="shared" si="27"/>
        <v>0</v>
      </c>
      <c r="Z60" s="92">
        <v>0</v>
      </c>
      <c r="AA60" s="92">
        <f t="shared" si="28"/>
        <v>0</v>
      </c>
      <c r="AB60" s="91">
        <v>0</v>
      </c>
      <c r="AC60" s="92">
        <f t="shared" si="29"/>
        <v>0</v>
      </c>
      <c r="AD60" s="60">
        <v>0</v>
      </c>
      <c r="AE60" s="92">
        <f t="shared" si="30"/>
        <v>0</v>
      </c>
      <c r="AF60" s="92">
        <v>0</v>
      </c>
      <c r="AG60" s="92">
        <f t="shared" si="31"/>
        <v>0</v>
      </c>
      <c r="AH60" s="60">
        <v>0</v>
      </c>
      <c r="AI60" s="92">
        <f t="shared" si="32"/>
        <v>0</v>
      </c>
      <c r="AJ60" s="92">
        <f t="shared" si="34"/>
        <v>0</v>
      </c>
      <c r="AK60" s="93">
        <f t="shared" si="33"/>
        <v>0</v>
      </c>
    </row>
    <row r="61" spans="1:37" ht="15">
      <c r="A61" s="58">
        <v>15</v>
      </c>
      <c r="B61" s="59" t="s">
        <v>139</v>
      </c>
      <c r="C61" s="33"/>
      <c r="D61" s="33" t="s">
        <v>2</v>
      </c>
      <c r="E61" s="103"/>
      <c r="F61" s="60">
        <v>0</v>
      </c>
      <c r="G61" s="92">
        <f t="shared" si="18"/>
        <v>0</v>
      </c>
      <c r="H61" s="60">
        <v>0</v>
      </c>
      <c r="I61" s="92">
        <f t="shared" si="19"/>
        <v>0</v>
      </c>
      <c r="J61" s="91">
        <v>0</v>
      </c>
      <c r="K61" s="92">
        <f t="shared" si="20"/>
        <v>0</v>
      </c>
      <c r="L61" s="92">
        <v>0</v>
      </c>
      <c r="M61" s="92">
        <f t="shared" si="21"/>
        <v>0</v>
      </c>
      <c r="N61" s="91">
        <v>0</v>
      </c>
      <c r="O61" s="92">
        <f t="shared" si="22"/>
        <v>0</v>
      </c>
      <c r="P61" s="92">
        <v>0</v>
      </c>
      <c r="Q61" s="92">
        <f t="shared" si="23"/>
        <v>0</v>
      </c>
      <c r="R61" s="91">
        <v>0</v>
      </c>
      <c r="S61" s="92">
        <f t="shared" si="24"/>
        <v>0</v>
      </c>
      <c r="T61" s="92">
        <v>0</v>
      </c>
      <c r="U61" s="92">
        <f t="shared" si="25"/>
        <v>0</v>
      </c>
      <c r="V61" s="92">
        <v>0</v>
      </c>
      <c r="W61" s="92">
        <f t="shared" si="26"/>
        <v>0</v>
      </c>
      <c r="X61" s="92">
        <v>0</v>
      </c>
      <c r="Y61" s="92">
        <f t="shared" si="27"/>
        <v>0</v>
      </c>
      <c r="Z61" s="92">
        <v>0</v>
      </c>
      <c r="AA61" s="92">
        <f t="shared" si="28"/>
        <v>0</v>
      </c>
      <c r="AB61" s="91">
        <v>0</v>
      </c>
      <c r="AC61" s="92">
        <f t="shared" si="29"/>
        <v>0</v>
      </c>
      <c r="AD61" s="60">
        <v>0</v>
      </c>
      <c r="AE61" s="92">
        <f t="shared" si="30"/>
        <v>0</v>
      </c>
      <c r="AF61" s="92">
        <v>0</v>
      </c>
      <c r="AG61" s="92">
        <f t="shared" si="31"/>
        <v>0</v>
      </c>
      <c r="AH61" s="60">
        <v>0</v>
      </c>
      <c r="AI61" s="92">
        <f t="shared" si="32"/>
        <v>0</v>
      </c>
      <c r="AJ61" s="92">
        <f t="shared" si="34"/>
        <v>0</v>
      </c>
      <c r="AK61" s="93">
        <f t="shared" si="33"/>
        <v>0</v>
      </c>
    </row>
    <row r="62" spans="1:37" ht="15">
      <c r="A62" s="58">
        <v>16</v>
      </c>
      <c r="B62" s="59" t="s">
        <v>140</v>
      </c>
      <c r="C62" s="59" t="s">
        <v>141</v>
      </c>
      <c r="D62" s="59" t="s">
        <v>3</v>
      </c>
      <c r="E62" s="103"/>
      <c r="F62" s="60">
        <v>0</v>
      </c>
      <c r="G62" s="92">
        <f t="shared" si="18"/>
        <v>0</v>
      </c>
      <c r="H62" s="60">
        <v>0</v>
      </c>
      <c r="I62" s="92">
        <f t="shared" si="19"/>
        <v>0</v>
      </c>
      <c r="J62" s="91">
        <v>0</v>
      </c>
      <c r="K62" s="92">
        <f t="shared" si="20"/>
        <v>0</v>
      </c>
      <c r="L62" s="92">
        <v>0</v>
      </c>
      <c r="M62" s="92">
        <f t="shared" si="21"/>
        <v>0</v>
      </c>
      <c r="N62" s="91">
        <v>0</v>
      </c>
      <c r="O62" s="92">
        <f t="shared" si="22"/>
        <v>0</v>
      </c>
      <c r="P62" s="92">
        <v>0</v>
      </c>
      <c r="Q62" s="92">
        <f t="shared" si="23"/>
        <v>0</v>
      </c>
      <c r="R62" s="91">
        <v>0</v>
      </c>
      <c r="S62" s="92">
        <f t="shared" si="24"/>
        <v>0</v>
      </c>
      <c r="T62" s="92">
        <v>0</v>
      </c>
      <c r="U62" s="92">
        <f t="shared" si="25"/>
        <v>0</v>
      </c>
      <c r="V62" s="92">
        <v>15</v>
      </c>
      <c r="W62" s="92">
        <f t="shared" si="26"/>
        <v>0</v>
      </c>
      <c r="X62" s="92">
        <v>0</v>
      </c>
      <c r="Y62" s="92">
        <f t="shared" si="27"/>
        <v>0</v>
      </c>
      <c r="Z62" s="92">
        <v>0</v>
      </c>
      <c r="AA62" s="92">
        <f t="shared" si="28"/>
        <v>0</v>
      </c>
      <c r="AB62" s="91">
        <v>0</v>
      </c>
      <c r="AC62" s="92">
        <f t="shared" si="29"/>
        <v>0</v>
      </c>
      <c r="AD62" s="60">
        <v>0</v>
      </c>
      <c r="AE62" s="92">
        <f t="shared" si="30"/>
        <v>0</v>
      </c>
      <c r="AF62" s="92">
        <v>0</v>
      </c>
      <c r="AG62" s="92">
        <f t="shared" si="31"/>
        <v>0</v>
      </c>
      <c r="AH62" s="60">
        <v>0</v>
      </c>
      <c r="AI62" s="92">
        <f t="shared" si="32"/>
        <v>0</v>
      </c>
      <c r="AJ62" s="92">
        <f t="shared" si="34"/>
        <v>15</v>
      </c>
      <c r="AK62" s="93">
        <f t="shared" si="33"/>
        <v>0</v>
      </c>
    </row>
    <row r="63" spans="1:37" ht="15">
      <c r="A63" s="58">
        <v>17</v>
      </c>
      <c r="B63" s="59" t="s">
        <v>245</v>
      </c>
      <c r="C63" s="59" t="s">
        <v>141</v>
      </c>
      <c r="D63" s="59" t="s">
        <v>3</v>
      </c>
      <c r="E63" s="103"/>
      <c r="F63" s="60">
        <v>0</v>
      </c>
      <c r="G63" s="92">
        <f t="shared" si="18"/>
        <v>0</v>
      </c>
      <c r="H63" s="60">
        <v>0</v>
      </c>
      <c r="I63" s="92">
        <f t="shared" si="19"/>
        <v>0</v>
      </c>
      <c r="J63" s="91">
        <v>0</v>
      </c>
      <c r="K63" s="92">
        <f t="shared" si="20"/>
        <v>0</v>
      </c>
      <c r="L63" s="92">
        <v>0</v>
      </c>
      <c r="M63" s="92">
        <f t="shared" si="21"/>
        <v>0</v>
      </c>
      <c r="N63" s="91">
        <v>0</v>
      </c>
      <c r="O63" s="92">
        <f t="shared" si="22"/>
        <v>0</v>
      </c>
      <c r="P63" s="92">
        <v>0</v>
      </c>
      <c r="Q63" s="92">
        <f t="shared" si="23"/>
        <v>0</v>
      </c>
      <c r="R63" s="91">
        <v>0</v>
      </c>
      <c r="S63" s="92">
        <f t="shared" si="24"/>
        <v>0</v>
      </c>
      <c r="T63" s="92">
        <v>0</v>
      </c>
      <c r="U63" s="92">
        <f t="shared" si="25"/>
        <v>0</v>
      </c>
      <c r="V63" s="92">
        <v>0</v>
      </c>
      <c r="W63" s="92">
        <f t="shared" si="26"/>
        <v>0</v>
      </c>
      <c r="X63" s="92">
        <v>0</v>
      </c>
      <c r="Y63" s="92">
        <f t="shared" si="27"/>
        <v>0</v>
      </c>
      <c r="Z63" s="92">
        <v>15</v>
      </c>
      <c r="AA63" s="92">
        <f t="shared" si="28"/>
        <v>0</v>
      </c>
      <c r="AB63" s="91">
        <v>0</v>
      </c>
      <c r="AC63" s="92">
        <f t="shared" si="29"/>
        <v>0</v>
      </c>
      <c r="AD63" s="60">
        <v>0</v>
      </c>
      <c r="AE63" s="92">
        <f t="shared" si="30"/>
        <v>0</v>
      </c>
      <c r="AF63" s="92">
        <v>0</v>
      </c>
      <c r="AG63" s="92">
        <f t="shared" si="31"/>
        <v>0</v>
      </c>
      <c r="AH63" s="60">
        <v>0</v>
      </c>
      <c r="AI63" s="92">
        <f t="shared" si="32"/>
        <v>0</v>
      </c>
      <c r="AJ63" s="92">
        <f t="shared" si="34"/>
        <v>15</v>
      </c>
      <c r="AK63" s="93">
        <f t="shared" si="33"/>
        <v>0</v>
      </c>
    </row>
    <row r="64" spans="1:37" ht="15">
      <c r="A64" s="58">
        <v>18</v>
      </c>
      <c r="B64" s="59" t="s">
        <v>142</v>
      </c>
      <c r="C64" s="59"/>
      <c r="D64" s="59" t="s">
        <v>3</v>
      </c>
      <c r="E64" s="103"/>
      <c r="F64" s="94">
        <v>0</v>
      </c>
      <c r="G64" s="92">
        <f t="shared" si="18"/>
        <v>0</v>
      </c>
      <c r="H64" s="94">
        <f>H8</f>
        <v>15</v>
      </c>
      <c r="I64" s="92">
        <f t="shared" si="19"/>
        <v>0</v>
      </c>
      <c r="J64" s="94">
        <v>0</v>
      </c>
      <c r="K64" s="92">
        <f t="shared" si="20"/>
        <v>0</v>
      </c>
      <c r="L64" s="94">
        <f>L8</f>
        <v>0</v>
      </c>
      <c r="M64" s="92">
        <f t="shared" si="21"/>
        <v>0</v>
      </c>
      <c r="N64" s="94">
        <f>N8</f>
        <v>40</v>
      </c>
      <c r="O64" s="92">
        <f t="shared" si="22"/>
        <v>0</v>
      </c>
      <c r="P64" s="94">
        <f>P8</f>
        <v>15</v>
      </c>
      <c r="Q64" s="92">
        <f t="shared" si="23"/>
        <v>0</v>
      </c>
      <c r="R64" s="94">
        <v>0</v>
      </c>
      <c r="S64" s="92">
        <f t="shared" si="24"/>
        <v>0</v>
      </c>
      <c r="T64" s="94">
        <f>T8</f>
        <v>0</v>
      </c>
      <c r="U64" s="92">
        <f t="shared" si="25"/>
        <v>0</v>
      </c>
      <c r="V64" s="94">
        <f>V8</f>
        <v>50</v>
      </c>
      <c r="W64" s="92">
        <f t="shared" si="26"/>
        <v>0</v>
      </c>
      <c r="X64" s="94">
        <f>X8</f>
        <v>10</v>
      </c>
      <c r="Y64" s="92">
        <f t="shared" si="27"/>
        <v>0</v>
      </c>
      <c r="Z64" s="94">
        <f>Z8</f>
        <v>30</v>
      </c>
      <c r="AA64" s="92">
        <f t="shared" si="28"/>
        <v>0</v>
      </c>
      <c r="AB64" s="94">
        <f>AB8</f>
        <v>70</v>
      </c>
      <c r="AC64" s="92">
        <f t="shared" si="29"/>
        <v>0</v>
      </c>
      <c r="AD64" s="94">
        <v>0</v>
      </c>
      <c r="AE64" s="92">
        <f t="shared" si="30"/>
        <v>0</v>
      </c>
      <c r="AF64" s="94">
        <f>AF8</f>
        <v>0</v>
      </c>
      <c r="AG64" s="92">
        <f t="shared" si="31"/>
        <v>0</v>
      </c>
      <c r="AH64" s="94">
        <v>0</v>
      </c>
      <c r="AI64" s="92">
        <f t="shared" si="32"/>
        <v>0</v>
      </c>
      <c r="AJ64" s="92">
        <f t="shared" si="34"/>
        <v>230</v>
      </c>
      <c r="AK64" s="93">
        <f t="shared" si="33"/>
        <v>0</v>
      </c>
    </row>
    <row r="65" spans="1:37" ht="15">
      <c r="A65" s="58">
        <v>19</v>
      </c>
      <c r="B65" s="59" t="s">
        <v>86</v>
      </c>
      <c r="C65" s="59"/>
      <c r="D65" s="59" t="s">
        <v>1</v>
      </c>
      <c r="E65" s="103"/>
      <c r="F65" s="61">
        <v>0</v>
      </c>
      <c r="G65" s="92">
        <f t="shared" si="18"/>
        <v>0</v>
      </c>
      <c r="H65" s="61">
        <f>ROUND(H8*0.35*0.3,1)</f>
        <v>1.6</v>
      </c>
      <c r="I65" s="92">
        <f t="shared" si="19"/>
        <v>0</v>
      </c>
      <c r="J65" s="61">
        <v>0.5</v>
      </c>
      <c r="K65" s="92">
        <f t="shared" si="20"/>
        <v>0</v>
      </c>
      <c r="L65" s="61">
        <f>ROUND(L8*0.35*0.3,1)</f>
        <v>0</v>
      </c>
      <c r="M65" s="92">
        <f t="shared" si="21"/>
        <v>0</v>
      </c>
      <c r="N65" s="61">
        <f>ROUND(N8*0.35*0.3,1)</f>
        <v>4.2</v>
      </c>
      <c r="O65" s="92">
        <f t="shared" si="22"/>
        <v>0</v>
      </c>
      <c r="P65" s="61">
        <f>ROUND(P8*0.35*0.3,1)</f>
        <v>1.6</v>
      </c>
      <c r="Q65" s="92">
        <f t="shared" si="23"/>
        <v>0</v>
      </c>
      <c r="R65" s="61">
        <v>0.5</v>
      </c>
      <c r="S65" s="92">
        <f t="shared" si="24"/>
        <v>0</v>
      </c>
      <c r="T65" s="61">
        <f>ROUND(T8*0.35*0.3,1)</f>
        <v>0</v>
      </c>
      <c r="U65" s="92">
        <f t="shared" si="25"/>
        <v>0</v>
      </c>
      <c r="V65" s="61">
        <f>ROUND(V8*0.35*0.3,1)</f>
        <v>5.3</v>
      </c>
      <c r="W65" s="92">
        <f t="shared" si="26"/>
        <v>0</v>
      </c>
      <c r="X65" s="61">
        <f>ROUND(X8*0.35*0.3,1)</f>
        <v>1.1</v>
      </c>
      <c r="Y65" s="92">
        <f t="shared" si="27"/>
        <v>0</v>
      </c>
      <c r="Z65" s="61">
        <f>ROUND(Z8*0.35*0.3,1)</f>
        <v>3.2</v>
      </c>
      <c r="AA65" s="92">
        <f t="shared" si="28"/>
        <v>0</v>
      </c>
      <c r="AB65" s="61">
        <f>ROUND(AB8*0.35*0.3,1)</f>
        <v>7.4</v>
      </c>
      <c r="AC65" s="92">
        <f t="shared" si="29"/>
        <v>0</v>
      </c>
      <c r="AD65" s="61">
        <v>0</v>
      </c>
      <c r="AE65" s="92">
        <f t="shared" si="30"/>
        <v>0</v>
      </c>
      <c r="AF65" s="61">
        <f>ROUND(AF8*0.35*0.3,1)</f>
        <v>0</v>
      </c>
      <c r="AG65" s="92">
        <f t="shared" si="31"/>
        <v>0</v>
      </c>
      <c r="AH65" s="61">
        <v>0</v>
      </c>
      <c r="AI65" s="92">
        <f t="shared" si="32"/>
        <v>0</v>
      </c>
      <c r="AJ65" s="92">
        <f t="shared" si="34"/>
        <v>25.4</v>
      </c>
      <c r="AK65" s="93">
        <f t="shared" si="33"/>
        <v>0</v>
      </c>
    </row>
    <row r="66" spans="1:37" ht="15">
      <c r="A66" s="58">
        <v>20</v>
      </c>
      <c r="B66" s="59" t="s">
        <v>87</v>
      </c>
      <c r="C66" s="59"/>
      <c r="D66" s="59" t="s">
        <v>4</v>
      </c>
      <c r="E66" s="103"/>
      <c r="F66" s="60">
        <v>0</v>
      </c>
      <c r="G66" s="92">
        <f t="shared" si="18"/>
        <v>0</v>
      </c>
      <c r="H66" s="60">
        <v>2</v>
      </c>
      <c r="I66" s="92">
        <f t="shared" si="19"/>
        <v>0</v>
      </c>
      <c r="J66" s="91">
        <v>0</v>
      </c>
      <c r="K66" s="92">
        <f t="shared" si="20"/>
        <v>0</v>
      </c>
      <c r="L66" s="92">
        <v>0</v>
      </c>
      <c r="M66" s="92">
        <f t="shared" si="21"/>
        <v>0</v>
      </c>
      <c r="N66" s="91">
        <v>5</v>
      </c>
      <c r="O66" s="92">
        <f t="shared" si="22"/>
        <v>0</v>
      </c>
      <c r="P66" s="92">
        <v>2</v>
      </c>
      <c r="Q66" s="92">
        <f t="shared" si="23"/>
        <v>0</v>
      </c>
      <c r="R66" s="91">
        <v>0</v>
      </c>
      <c r="S66" s="92">
        <f t="shared" si="24"/>
        <v>0</v>
      </c>
      <c r="T66" s="92">
        <v>0</v>
      </c>
      <c r="U66" s="92">
        <f t="shared" si="25"/>
        <v>0</v>
      </c>
      <c r="V66" s="92">
        <v>4</v>
      </c>
      <c r="W66" s="92">
        <f t="shared" si="26"/>
        <v>0</v>
      </c>
      <c r="X66" s="92">
        <v>2</v>
      </c>
      <c r="Y66" s="92">
        <f t="shared" si="27"/>
        <v>0</v>
      </c>
      <c r="Z66" s="92">
        <v>5</v>
      </c>
      <c r="AA66" s="92">
        <f t="shared" si="28"/>
        <v>0</v>
      </c>
      <c r="AB66" s="91">
        <v>6</v>
      </c>
      <c r="AC66" s="92">
        <f t="shared" si="29"/>
        <v>0</v>
      </c>
      <c r="AD66" s="60">
        <v>0</v>
      </c>
      <c r="AE66" s="92">
        <f t="shared" si="30"/>
        <v>0</v>
      </c>
      <c r="AF66" s="92">
        <v>0</v>
      </c>
      <c r="AG66" s="92">
        <f t="shared" si="31"/>
        <v>0</v>
      </c>
      <c r="AH66" s="60">
        <v>0</v>
      </c>
      <c r="AI66" s="92">
        <f t="shared" si="32"/>
        <v>0</v>
      </c>
      <c r="AJ66" s="92">
        <f t="shared" si="34"/>
        <v>26</v>
      </c>
      <c r="AK66" s="93">
        <f t="shared" si="33"/>
        <v>0</v>
      </c>
    </row>
    <row r="67" spans="1:37" ht="15">
      <c r="A67" s="58">
        <v>21</v>
      </c>
      <c r="B67" s="59" t="s">
        <v>143</v>
      </c>
      <c r="C67" s="59"/>
      <c r="D67" s="59" t="s">
        <v>3</v>
      </c>
      <c r="E67" s="103"/>
      <c r="F67" s="94">
        <v>0</v>
      </c>
      <c r="G67" s="92">
        <f t="shared" si="18"/>
        <v>0</v>
      </c>
      <c r="H67" s="94">
        <f>H11</f>
        <v>0</v>
      </c>
      <c r="I67" s="92">
        <f t="shared" si="19"/>
        <v>0</v>
      </c>
      <c r="J67" s="94">
        <f>J11</f>
        <v>0</v>
      </c>
      <c r="K67" s="92">
        <f t="shared" si="20"/>
        <v>0</v>
      </c>
      <c r="L67" s="94">
        <f>L11</f>
        <v>0</v>
      </c>
      <c r="M67" s="92">
        <f t="shared" si="21"/>
        <v>0</v>
      </c>
      <c r="N67" s="94">
        <f>N11</f>
        <v>5</v>
      </c>
      <c r="O67" s="92">
        <f t="shared" si="22"/>
        <v>0</v>
      </c>
      <c r="P67" s="94">
        <f>P11</f>
        <v>0</v>
      </c>
      <c r="Q67" s="92">
        <f t="shared" si="23"/>
        <v>0</v>
      </c>
      <c r="R67" s="94">
        <f>R11</f>
        <v>0</v>
      </c>
      <c r="S67" s="92">
        <f t="shared" si="24"/>
        <v>0</v>
      </c>
      <c r="T67" s="94">
        <f>T11</f>
        <v>0</v>
      </c>
      <c r="U67" s="92">
        <f t="shared" si="25"/>
        <v>0</v>
      </c>
      <c r="V67" s="94">
        <f>V11</f>
        <v>15</v>
      </c>
      <c r="W67" s="92">
        <f t="shared" si="26"/>
        <v>0</v>
      </c>
      <c r="X67" s="94">
        <f>X11</f>
        <v>0</v>
      </c>
      <c r="Y67" s="92">
        <f t="shared" si="27"/>
        <v>0</v>
      </c>
      <c r="Z67" s="94">
        <f>Z11</f>
        <v>15</v>
      </c>
      <c r="AA67" s="92">
        <f t="shared" si="28"/>
        <v>0</v>
      </c>
      <c r="AB67" s="94">
        <f>AB11</f>
        <v>10</v>
      </c>
      <c r="AC67" s="92">
        <f t="shared" si="29"/>
        <v>0</v>
      </c>
      <c r="AD67" s="94">
        <v>0</v>
      </c>
      <c r="AE67" s="92">
        <f t="shared" si="30"/>
        <v>0</v>
      </c>
      <c r="AF67" s="94">
        <f>AF11</f>
        <v>0</v>
      </c>
      <c r="AG67" s="92">
        <f t="shared" si="31"/>
        <v>0</v>
      </c>
      <c r="AH67" s="94">
        <v>0</v>
      </c>
      <c r="AI67" s="92">
        <f t="shared" si="32"/>
        <v>0</v>
      </c>
      <c r="AJ67" s="92">
        <f t="shared" si="34"/>
        <v>45</v>
      </c>
      <c r="AK67" s="93">
        <f t="shared" si="33"/>
        <v>0</v>
      </c>
    </row>
    <row r="68" spans="1:37" ht="15">
      <c r="A68" s="58">
        <v>22</v>
      </c>
      <c r="B68" s="59" t="s">
        <v>144</v>
      </c>
      <c r="C68" s="59"/>
      <c r="D68" s="59" t="s">
        <v>3</v>
      </c>
      <c r="E68" s="103"/>
      <c r="F68" s="94">
        <v>0</v>
      </c>
      <c r="G68" s="92">
        <f t="shared" si="18"/>
        <v>0</v>
      </c>
      <c r="H68" s="94">
        <f>H12</f>
        <v>0</v>
      </c>
      <c r="I68" s="92">
        <f t="shared" si="19"/>
        <v>0</v>
      </c>
      <c r="J68" s="94">
        <f>J12</f>
        <v>0</v>
      </c>
      <c r="K68" s="92">
        <f t="shared" si="20"/>
        <v>0</v>
      </c>
      <c r="L68" s="94">
        <f>L12</f>
        <v>0</v>
      </c>
      <c r="M68" s="92">
        <f t="shared" si="21"/>
        <v>0</v>
      </c>
      <c r="N68" s="94">
        <f>N12</f>
        <v>5</v>
      </c>
      <c r="O68" s="92">
        <f t="shared" si="22"/>
        <v>0</v>
      </c>
      <c r="P68" s="94">
        <f>P12</f>
        <v>0</v>
      </c>
      <c r="Q68" s="92">
        <f t="shared" si="23"/>
        <v>0</v>
      </c>
      <c r="R68" s="94">
        <f>R12</f>
        <v>0</v>
      </c>
      <c r="S68" s="92">
        <f t="shared" si="24"/>
        <v>0</v>
      </c>
      <c r="T68" s="94">
        <f>T12</f>
        <v>0</v>
      </c>
      <c r="U68" s="92">
        <f t="shared" si="25"/>
        <v>0</v>
      </c>
      <c r="V68" s="94">
        <f>V12</f>
        <v>5</v>
      </c>
      <c r="W68" s="92">
        <f t="shared" si="26"/>
        <v>0</v>
      </c>
      <c r="X68" s="94">
        <f>X12</f>
        <v>0</v>
      </c>
      <c r="Y68" s="92">
        <f t="shared" si="27"/>
        <v>0</v>
      </c>
      <c r="Z68" s="94">
        <f>Z12</f>
        <v>5</v>
      </c>
      <c r="AA68" s="92">
        <f t="shared" si="28"/>
        <v>0</v>
      </c>
      <c r="AB68" s="94">
        <f>AB12</f>
        <v>15</v>
      </c>
      <c r="AC68" s="92">
        <f t="shared" si="29"/>
        <v>0</v>
      </c>
      <c r="AD68" s="94">
        <v>0</v>
      </c>
      <c r="AE68" s="92">
        <f t="shared" si="30"/>
        <v>0</v>
      </c>
      <c r="AF68" s="94">
        <f>AF12</f>
        <v>0</v>
      </c>
      <c r="AG68" s="92">
        <f t="shared" si="31"/>
        <v>0</v>
      </c>
      <c r="AH68" s="94">
        <v>0</v>
      </c>
      <c r="AI68" s="92">
        <f t="shared" si="32"/>
        <v>0</v>
      </c>
      <c r="AJ68" s="92">
        <f t="shared" si="34"/>
        <v>30</v>
      </c>
      <c r="AK68" s="93">
        <f t="shared" si="33"/>
        <v>0</v>
      </c>
    </row>
    <row r="69" spans="1:37" ht="15">
      <c r="A69" s="58">
        <v>23</v>
      </c>
      <c r="B69" s="59" t="s">
        <v>88</v>
      </c>
      <c r="C69" s="59"/>
      <c r="D69" s="59" t="s">
        <v>3</v>
      </c>
      <c r="E69" s="103"/>
      <c r="F69" s="94">
        <v>0</v>
      </c>
      <c r="G69" s="92">
        <f t="shared" si="18"/>
        <v>0</v>
      </c>
      <c r="H69" s="94">
        <f>H8</f>
        <v>15</v>
      </c>
      <c r="I69" s="92">
        <f t="shared" si="19"/>
        <v>0</v>
      </c>
      <c r="J69" s="94">
        <f>J8</f>
        <v>0</v>
      </c>
      <c r="K69" s="92">
        <f t="shared" si="20"/>
        <v>0</v>
      </c>
      <c r="L69" s="94">
        <f>L8</f>
        <v>0</v>
      </c>
      <c r="M69" s="92">
        <f t="shared" si="21"/>
        <v>0</v>
      </c>
      <c r="N69" s="94">
        <f>N8</f>
        <v>40</v>
      </c>
      <c r="O69" s="92">
        <f t="shared" si="22"/>
        <v>0</v>
      </c>
      <c r="P69" s="94">
        <f>P8</f>
        <v>15</v>
      </c>
      <c r="Q69" s="92">
        <f t="shared" si="23"/>
        <v>0</v>
      </c>
      <c r="R69" s="94">
        <f>R8</f>
        <v>0</v>
      </c>
      <c r="S69" s="92">
        <f t="shared" si="24"/>
        <v>0</v>
      </c>
      <c r="T69" s="94">
        <f>T8</f>
        <v>0</v>
      </c>
      <c r="U69" s="92">
        <f t="shared" si="25"/>
        <v>0</v>
      </c>
      <c r="V69" s="94">
        <f>V8</f>
        <v>50</v>
      </c>
      <c r="W69" s="92">
        <f t="shared" si="26"/>
        <v>0</v>
      </c>
      <c r="X69" s="94">
        <f>X8</f>
        <v>10</v>
      </c>
      <c r="Y69" s="92">
        <f t="shared" si="27"/>
        <v>0</v>
      </c>
      <c r="Z69" s="94">
        <f>Z8</f>
        <v>30</v>
      </c>
      <c r="AA69" s="92">
        <f t="shared" si="28"/>
        <v>0</v>
      </c>
      <c r="AB69" s="94">
        <f>AB8</f>
        <v>70</v>
      </c>
      <c r="AC69" s="92">
        <f t="shared" si="29"/>
        <v>0</v>
      </c>
      <c r="AD69" s="94">
        <v>0</v>
      </c>
      <c r="AE69" s="92">
        <f t="shared" si="30"/>
        <v>0</v>
      </c>
      <c r="AF69" s="94">
        <f>AF8</f>
        <v>0</v>
      </c>
      <c r="AG69" s="92">
        <f t="shared" si="31"/>
        <v>0</v>
      </c>
      <c r="AH69" s="94">
        <v>0</v>
      </c>
      <c r="AI69" s="92">
        <f t="shared" si="32"/>
        <v>0</v>
      </c>
      <c r="AJ69" s="92">
        <f t="shared" si="34"/>
        <v>230</v>
      </c>
      <c r="AK69" s="93">
        <f t="shared" si="33"/>
        <v>0</v>
      </c>
    </row>
    <row r="70" spans="1:37" ht="15">
      <c r="A70" s="58">
        <v>24</v>
      </c>
      <c r="B70" s="59" t="s">
        <v>145</v>
      </c>
      <c r="C70" s="59"/>
      <c r="D70" s="59" t="s">
        <v>3</v>
      </c>
      <c r="E70" s="103"/>
      <c r="F70" s="94">
        <v>0</v>
      </c>
      <c r="G70" s="92">
        <f t="shared" si="18"/>
        <v>0</v>
      </c>
      <c r="H70" s="94">
        <f>H9</f>
        <v>15</v>
      </c>
      <c r="I70" s="92">
        <f t="shared" si="19"/>
        <v>0</v>
      </c>
      <c r="J70" s="94">
        <f>J9</f>
        <v>0</v>
      </c>
      <c r="K70" s="92">
        <f t="shared" si="20"/>
        <v>0</v>
      </c>
      <c r="L70" s="94">
        <f>L9</f>
        <v>0</v>
      </c>
      <c r="M70" s="92">
        <f t="shared" si="21"/>
        <v>0</v>
      </c>
      <c r="N70" s="94">
        <f>N9</f>
        <v>40</v>
      </c>
      <c r="O70" s="92">
        <f t="shared" si="22"/>
        <v>0</v>
      </c>
      <c r="P70" s="94">
        <f>P9</f>
        <v>15</v>
      </c>
      <c r="Q70" s="92">
        <f t="shared" si="23"/>
        <v>0</v>
      </c>
      <c r="R70" s="94">
        <f>R9</f>
        <v>0</v>
      </c>
      <c r="S70" s="92">
        <f t="shared" si="24"/>
        <v>0</v>
      </c>
      <c r="T70" s="94">
        <f>T9</f>
        <v>0</v>
      </c>
      <c r="U70" s="92">
        <f t="shared" si="25"/>
        <v>0</v>
      </c>
      <c r="V70" s="94">
        <f>V9</f>
        <v>50</v>
      </c>
      <c r="W70" s="92">
        <f t="shared" si="26"/>
        <v>0</v>
      </c>
      <c r="X70" s="94">
        <f>X9</f>
        <v>10</v>
      </c>
      <c r="Y70" s="92">
        <f t="shared" si="27"/>
        <v>0</v>
      </c>
      <c r="Z70" s="94">
        <f>Z9</f>
        <v>30</v>
      </c>
      <c r="AA70" s="92">
        <f t="shared" si="28"/>
        <v>0</v>
      </c>
      <c r="AB70" s="94">
        <f>AB9</f>
        <v>70</v>
      </c>
      <c r="AC70" s="92">
        <f t="shared" si="29"/>
        <v>0</v>
      </c>
      <c r="AD70" s="94">
        <v>0</v>
      </c>
      <c r="AE70" s="92">
        <f t="shared" si="30"/>
        <v>0</v>
      </c>
      <c r="AF70" s="94">
        <f>AF9</f>
        <v>0</v>
      </c>
      <c r="AG70" s="92">
        <f t="shared" si="31"/>
        <v>0</v>
      </c>
      <c r="AH70" s="94">
        <v>0</v>
      </c>
      <c r="AI70" s="92">
        <f t="shared" si="32"/>
        <v>0</v>
      </c>
      <c r="AJ70" s="92">
        <f t="shared" si="34"/>
        <v>230</v>
      </c>
      <c r="AK70" s="93">
        <f t="shared" si="33"/>
        <v>0</v>
      </c>
    </row>
    <row r="71" spans="1:37" ht="15">
      <c r="A71" s="58">
        <v>25</v>
      </c>
      <c r="B71" s="59" t="s">
        <v>89</v>
      </c>
      <c r="C71" s="59"/>
      <c r="D71" s="59" t="s">
        <v>1</v>
      </c>
      <c r="E71" s="103"/>
      <c r="F71" s="94">
        <v>0</v>
      </c>
      <c r="G71" s="92">
        <f t="shared" si="18"/>
        <v>0</v>
      </c>
      <c r="H71" s="94">
        <f>H13</f>
        <v>1</v>
      </c>
      <c r="I71" s="92">
        <f t="shared" si="19"/>
        <v>0</v>
      </c>
      <c r="J71" s="94">
        <f>J13</f>
        <v>0.2</v>
      </c>
      <c r="K71" s="92">
        <f t="shared" si="20"/>
        <v>0</v>
      </c>
      <c r="L71" s="94">
        <f>L13</f>
        <v>0</v>
      </c>
      <c r="M71" s="92">
        <f t="shared" si="21"/>
        <v>0</v>
      </c>
      <c r="N71" s="94">
        <f>N13</f>
        <v>1.2</v>
      </c>
      <c r="O71" s="92">
        <f t="shared" si="22"/>
        <v>0</v>
      </c>
      <c r="P71" s="94">
        <f>P13</f>
        <v>1</v>
      </c>
      <c r="Q71" s="92">
        <f t="shared" si="23"/>
        <v>0</v>
      </c>
      <c r="R71" s="94">
        <f>R13</f>
        <v>0.2</v>
      </c>
      <c r="S71" s="92">
        <f t="shared" si="24"/>
        <v>0</v>
      </c>
      <c r="T71" s="94">
        <f>T13</f>
        <v>0</v>
      </c>
      <c r="U71" s="92">
        <f t="shared" si="25"/>
        <v>0</v>
      </c>
      <c r="V71" s="94">
        <f>V13</f>
        <v>1.2</v>
      </c>
      <c r="W71" s="92">
        <f t="shared" si="26"/>
        <v>0</v>
      </c>
      <c r="X71" s="94">
        <f>X13</f>
        <v>0</v>
      </c>
      <c r="Y71" s="92">
        <f t="shared" si="27"/>
        <v>0</v>
      </c>
      <c r="Z71" s="94">
        <f>Z13</f>
        <v>0.5</v>
      </c>
      <c r="AA71" s="92">
        <f t="shared" si="28"/>
        <v>0</v>
      </c>
      <c r="AB71" s="94">
        <f>AB13</f>
        <v>0.2</v>
      </c>
      <c r="AC71" s="92">
        <f t="shared" si="29"/>
        <v>0</v>
      </c>
      <c r="AD71" s="94">
        <v>0</v>
      </c>
      <c r="AE71" s="92">
        <f t="shared" si="30"/>
        <v>0</v>
      </c>
      <c r="AF71" s="94">
        <f>AF13</f>
        <v>0</v>
      </c>
      <c r="AG71" s="92">
        <f t="shared" si="31"/>
        <v>0</v>
      </c>
      <c r="AH71" s="94">
        <v>0</v>
      </c>
      <c r="AI71" s="92">
        <f t="shared" si="32"/>
        <v>0</v>
      </c>
      <c r="AJ71" s="92">
        <f t="shared" si="34"/>
        <v>5.5</v>
      </c>
      <c r="AK71" s="93">
        <f t="shared" si="33"/>
        <v>0</v>
      </c>
    </row>
    <row r="72" spans="1:37" ht="15">
      <c r="A72" s="58">
        <v>26</v>
      </c>
      <c r="B72" s="59" t="s">
        <v>146</v>
      </c>
      <c r="C72" s="59"/>
      <c r="D72" s="59" t="s">
        <v>1</v>
      </c>
      <c r="E72" s="103"/>
      <c r="F72" s="94">
        <v>0</v>
      </c>
      <c r="G72" s="92">
        <f t="shared" si="18"/>
        <v>0</v>
      </c>
      <c r="H72" s="94">
        <f>H14</f>
        <v>0</v>
      </c>
      <c r="I72" s="92">
        <f t="shared" si="19"/>
        <v>0</v>
      </c>
      <c r="J72" s="94">
        <f>J14</f>
        <v>0</v>
      </c>
      <c r="K72" s="92">
        <f t="shared" si="20"/>
        <v>0</v>
      </c>
      <c r="L72" s="94">
        <f>L14</f>
        <v>0</v>
      </c>
      <c r="M72" s="92">
        <f t="shared" si="21"/>
        <v>0</v>
      </c>
      <c r="N72" s="94">
        <f>N14</f>
        <v>0</v>
      </c>
      <c r="O72" s="92">
        <f t="shared" si="22"/>
        <v>0</v>
      </c>
      <c r="P72" s="94">
        <f>P14</f>
        <v>0</v>
      </c>
      <c r="Q72" s="92">
        <f t="shared" si="23"/>
        <v>0</v>
      </c>
      <c r="R72" s="94">
        <f>R14</f>
        <v>0</v>
      </c>
      <c r="S72" s="92">
        <f t="shared" si="24"/>
        <v>0</v>
      </c>
      <c r="T72" s="94">
        <f>T14</f>
        <v>0</v>
      </c>
      <c r="U72" s="92">
        <f t="shared" si="25"/>
        <v>0</v>
      </c>
      <c r="V72" s="94">
        <f>V14</f>
        <v>0</v>
      </c>
      <c r="W72" s="92">
        <f t="shared" si="26"/>
        <v>0</v>
      </c>
      <c r="X72" s="94">
        <f>X14</f>
        <v>0</v>
      </c>
      <c r="Y72" s="92">
        <f t="shared" si="27"/>
        <v>0</v>
      </c>
      <c r="Z72" s="94">
        <f>Z14</f>
        <v>0</v>
      </c>
      <c r="AA72" s="92">
        <f t="shared" si="28"/>
        <v>0</v>
      </c>
      <c r="AB72" s="94">
        <f>AB14</f>
        <v>0</v>
      </c>
      <c r="AC72" s="92">
        <f t="shared" si="29"/>
        <v>0</v>
      </c>
      <c r="AD72" s="94">
        <v>0</v>
      </c>
      <c r="AE72" s="92">
        <f t="shared" si="30"/>
        <v>0</v>
      </c>
      <c r="AF72" s="94">
        <f>AF14</f>
        <v>0</v>
      </c>
      <c r="AG72" s="92">
        <f t="shared" si="31"/>
        <v>0</v>
      </c>
      <c r="AH72" s="94">
        <v>0</v>
      </c>
      <c r="AI72" s="92">
        <f t="shared" si="32"/>
        <v>0</v>
      </c>
      <c r="AJ72" s="92">
        <f t="shared" si="34"/>
        <v>0</v>
      </c>
      <c r="AK72" s="93">
        <f t="shared" si="33"/>
        <v>0</v>
      </c>
    </row>
    <row r="73" spans="1:37" ht="15">
      <c r="A73" s="58">
        <v>27</v>
      </c>
      <c r="B73" s="59" t="s">
        <v>147</v>
      </c>
      <c r="C73" s="59"/>
      <c r="D73" s="59" t="s">
        <v>3</v>
      </c>
      <c r="E73" s="103"/>
      <c r="F73" s="94">
        <v>0</v>
      </c>
      <c r="G73" s="92">
        <f t="shared" si="18"/>
        <v>0</v>
      </c>
      <c r="H73" s="94">
        <v>1</v>
      </c>
      <c r="I73" s="92">
        <f t="shared" si="19"/>
        <v>0</v>
      </c>
      <c r="J73" s="91">
        <v>0</v>
      </c>
      <c r="K73" s="92">
        <f t="shared" si="20"/>
        <v>0</v>
      </c>
      <c r="L73" s="92">
        <v>1</v>
      </c>
      <c r="M73" s="92">
        <f t="shared" si="21"/>
        <v>0</v>
      </c>
      <c r="N73" s="91">
        <v>1</v>
      </c>
      <c r="O73" s="92">
        <f t="shared" si="22"/>
        <v>0</v>
      </c>
      <c r="P73" s="92">
        <v>1</v>
      </c>
      <c r="Q73" s="92">
        <f t="shared" si="23"/>
        <v>0</v>
      </c>
      <c r="R73" s="91">
        <v>0</v>
      </c>
      <c r="S73" s="92">
        <f t="shared" si="24"/>
        <v>0</v>
      </c>
      <c r="T73" s="92">
        <v>1</v>
      </c>
      <c r="U73" s="92">
        <f t="shared" si="25"/>
        <v>0</v>
      </c>
      <c r="V73" s="92">
        <v>1</v>
      </c>
      <c r="W73" s="92">
        <f t="shared" si="26"/>
        <v>0</v>
      </c>
      <c r="X73" s="92">
        <v>1</v>
      </c>
      <c r="Y73" s="92">
        <f t="shared" si="27"/>
        <v>0</v>
      </c>
      <c r="Z73" s="92">
        <v>1</v>
      </c>
      <c r="AA73" s="92">
        <f t="shared" si="28"/>
        <v>0</v>
      </c>
      <c r="AB73" s="91">
        <v>0</v>
      </c>
      <c r="AC73" s="92">
        <f t="shared" si="29"/>
        <v>0</v>
      </c>
      <c r="AD73" s="94">
        <v>0</v>
      </c>
      <c r="AE73" s="92">
        <f t="shared" si="30"/>
        <v>0</v>
      </c>
      <c r="AF73" s="92">
        <v>0</v>
      </c>
      <c r="AG73" s="92">
        <f t="shared" si="31"/>
        <v>0</v>
      </c>
      <c r="AH73" s="94">
        <v>0</v>
      </c>
      <c r="AI73" s="92">
        <f t="shared" si="32"/>
        <v>0</v>
      </c>
      <c r="AJ73" s="92">
        <f t="shared" si="34"/>
        <v>8</v>
      </c>
      <c r="AK73" s="93">
        <f t="shared" si="33"/>
        <v>0</v>
      </c>
    </row>
    <row r="74" spans="1:37" ht="15">
      <c r="A74" s="58">
        <v>28</v>
      </c>
      <c r="B74" s="59" t="s">
        <v>148</v>
      </c>
      <c r="C74" s="59"/>
      <c r="D74" s="59" t="s">
        <v>4</v>
      </c>
      <c r="E74" s="103"/>
      <c r="F74" s="94">
        <v>0</v>
      </c>
      <c r="G74" s="92">
        <f t="shared" si="18"/>
        <v>0</v>
      </c>
      <c r="H74" s="94">
        <f>H15</f>
        <v>2</v>
      </c>
      <c r="I74" s="92">
        <f t="shared" si="19"/>
        <v>0</v>
      </c>
      <c r="J74" s="94">
        <f>J15</f>
        <v>0</v>
      </c>
      <c r="K74" s="92">
        <f t="shared" si="20"/>
        <v>0</v>
      </c>
      <c r="L74" s="94">
        <f>L15</f>
        <v>0</v>
      </c>
      <c r="M74" s="92">
        <f t="shared" si="21"/>
        <v>0</v>
      </c>
      <c r="N74" s="94">
        <f>N15</f>
        <v>4</v>
      </c>
      <c r="O74" s="92">
        <f t="shared" si="22"/>
        <v>0</v>
      </c>
      <c r="P74" s="94">
        <f>P15</f>
        <v>1</v>
      </c>
      <c r="Q74" s="92">
        <f t="shared" si="23"/>
        <v>0</v>
      </c>
      <c r="R74" s="94">
        <f>R15</f>
        <v>0</v>
      </c>
      <c r="S74" s="92">
        <f t="shared" si="24"/>
        <v>0</v>
      </c>
      <c r="T74" s="94">
        <f>T15</f>
        <v>0</v>
      </c>
      <c r="U74" s="92">
        <f t="shared" si="25"/>
        <v>0</v>
      </c>
      <c r="V74" s="94">
        <f>V15</f>
        <v>4</v>
      </c>
      <c r="W74" s="92">
        <f t="shared" si="26"/>
        <v>0</v>
      </c>
      <c r="X74" s="94">
        <f>X15</f>
        <v>2</v>
      </c>
      <c r="Y74" s="92">
        <f t="shared" si="27"/>
        <v>0</v>
      </c>
      <c r="Z74" s="94">
        <f>Z15</f>
        <v>4</v>
      </c>
      <c r="AA74" s="92">
        <f t="shared" si="28"/>
        <v>0</v>
      </c>
      <c r="AB74" s="94">
        <f>AB15</f>
        <v>5</v>
      </c>
      <c r="AC74" s="92">
        <f t="shared" si="29"/>
        <v>0</v>
      </c>
      <c r="AD74" s="94">
        <v>0</v>
      </c>
      <c r="AE74" s="92">
        <f t="shared" si="30"/>
        <v>0</v>
      </c>
      <c r="AF74" s="94">
        <f>AF15</f>
        <v>0</v>
      </c>
      <c r="AG74" s="92">
        <f t="shared" si="31"/>
        <v>0</v>
      </c>
      <c r="AH74" s="94">
        <f>AH15</f>
        <v>0</v>
      </c>
      <c r="AI74" s="92">
        <f t="shared" si="32"/>
        <v>0</v>
      </c>
      <c r="AJ74" s="92">
        <f t="shared" si="34"/>
        <v>22</v>
      </c>
      <c r="AK74" s="93">
        <f t="shared" si="33"/>
        <v>0</v>
      </c>
    </row>
    <row r="75" spans="1:37" ht="15">
      <c r="A75" s="58">
        <v>29</v>
      </c>
      <c r="B75" s="59" t="s">
        <v>149</v>
      </c>
      <c r="C75" s="59"/>
      <c r="D75" s="59" t="s">
        <v>3</v>
      </c>
      <c r="E75" s="103"/>
      <c r="F75" s="94">
        <v>0</v>
      </c>
      <c r="G75" s="92">
        <f t="shared" si="18"/>
        <v>0</v>
      </c>
      <c r="H75" s="94">
        <f>H8</f>
        <v>15</v>
      </c>
      <c r="I75" s="92">
        <f t="shared" si="19"/>
        <v>0</v>
      </c>
      <c r="J75" s="94">
        <f>J8</f>
        <v>0</v>
      </c>
      <c r="K75" s="92">
        <f t="shared" si="20"/>
        <v>0</v>
      </c>
      <c r="L75" s="94">
        <f>L8</f>
        <v>0</v>
      </c>
      <c r="M75" s="92">
        <f t="shared" si="21"/>
        <v>0</v>
      </c>
      <c r="N75" s="94">
        <f>N8</f>
        <v>40</v>
      </c>
      <c r="O75" s="92">
        <f t="shared" si="22"/>
        <v>0</v>
      </c>
      <c r="P75" s="94">
        <f>P8</f>
        <v>15</v>
      </c>
      <c r="Q75" s="92">
        <f t="shared" si="23"/>
        <v>0</v>
      </c>
      <c r="R75" s="94">
        <f>R8</f>
        <v>0</v>
      </c>
      <c r="S75" s="92">
        <f t="shared" si="24"/>
        <v>0</v>
      </c>
      <c r="T75" s="94">
        <f>T8</f>
        <v>0</v>
      </c>
      <c r="U75" s="92">
        <f t="shared" si="25"/>
        <v>0</v>
      </c>
      <c r="V75" s="94">
        <f>V8</f>
        <v>50</v>
      </c>
      <c r="W75" s="92">
        <f t="shared" si="26"/>
        <v>0</v>
      </c>
      <c r="X75" s="94">
        <f>X8</f>
        <v>10</v>
      </c>
      <c r="Y75" s="92">
        <f t="shared" si="27"/>
        <v>0</v>
      </c>
      <c r="Z75" s="94">
        <f>Z8</f>
        <v>30</v>
      </c>
      <c r="AA75" s="92">
        <f t="shared" si="28"/>
        <v>0</v>
      </c>
      <c r="AB75" s="94">
        <f>AB8</f>
        <v>70</v>
      </c>
      <c r="AC75" s="92">
        <f t="shared" si="29"/>
        <v>0</v>
      </c>
      <c r="AD75" s="94">
        <v>0</v>
      </c>
      <c r="AE75" s="92">
        <f t="shared" si="30"/>
        <v>0</v>
      </c>
      <c r="AF75" s="94">
        <f>AF8</f>
        <v>0</v>
      </c>
      <c r="AG75" s="92">
        <f t="shared" si="31"/>
        <v>0</v>
      </c>
      <c r="AH75" s="94">
        <f>AH8</f>
        <v>0</v>
      </c>
      <c r="AI75" s="92">
        <f t="shared" si="32"/>
        <v>0</v>
      </c>
      <c r="AJ75" s="92">
        <f t="shared" si="34"/>
        <v>230</v>
      </c>
      <c r="AK75" s="93">
        <f t="shared" si="33"/>
        <v>0</v>
      </c>
    </row>
    <row r="76" spans="1:37" ht="15">
      <c r="A76" s="58">
        <v>30</v>
      </c>
      <c r="B76" s="59" t="s">
        <v>150</v>
      </c>
      <c r="C76" s="59"/>
      <c r="D76" s="59" t="s">
        <v>3</v>
      </c>
      <c r="E76" s="103"/>
      <c r="F76" s="94">
        <v>0</v>
      </c>
      <c r="G76" s="92">
        <f t="shared" si="18"/>
        <v>0</v>
      </c>
      <c r="H76" s="94">
        <f>H11+H12</f>
        <v>0</v>
      </c>
      <c r="I76" s="92">
        <f t="shared" si="19"/>
        <v>0</v>
      </c>
      <c r="J76" s="94">
        <f>J11+J12</f>
        <v>0</v>
      </c>
      <c r="K76" s="92">
        <f t="shared" si="20"/>
        <v>0</v>
      </c>
      <c r="L76" s="94">
        <f>L11+L12</f>
        <v>0</v>
      </c>
      <c r="M76" s="92">
        <f t="shared" si="21"/>
        <v>0</v>
      </c>
      <c r="N76" s="94">
        <f>N11+N12</f>
        <v>10</v>
      </c>
      <c r="O76" s="92">
        <f t="shared" si="22"/>
        <v>0</v>
      </c>
      <c r="P76" s="94">
        <f>P11+P12</f>
        <v>0</v>
      </c>
      <c r="Q76" s="92">
        <f t="shared" si="23"/>
        <v>0</v>
      </c>
      <c r="R76" s="94">
        <f>R11+R12</f>
        <v>0</v>
      </c>
      <c r="S76" s="92">
        <f t="shared" si="24"/>
        <v>0</v>
      </c>
      <c r="T76" s="94">
        <f>T11+T12</f>
        <v>0</v>
      </c>
      <c r="U76" s="92">
        <f t="shared" si="25"/>
        <v>0</v>
      </c>
      <c r="V76" s="94">
        <f>V11+V12</f>
        <v>20</v>
      </c>
      <c r="W76" s="92">
        <f t="shared" si="26"/>
        <v>0</v>
      </c>
      <c r="X76" s="94">
        <f>X11+X12</f>
        <v>0</v>
      </c>
      <c r="Y76" s="92">
        <f t="shared" si="27"/>
        <v>0</v>
      </c>
      <c r="Z76" s="94">
        <f>Z11+Z12</f>
        <v>20</v>
      </c>
      <c r="AA76" s="92">
        <f t="shared" si="28"/>
        <v>0</v>
      </c>
      <c r="AB76" s="94">
        <f>AB11+AB12</f>
        <v>25</v>
      </c>
      <c r="AC76" s="92">
        <f t="shared" si="29"/>
        <v>0</v>
      </c>
      <c r="AD76" s="94">
        <v>0</v>
      </c>
      <c r="AE76" s="92">
        <f t="shared" si="30"/>
        <v>0</v>
      </c>
      <c r="AF76" s="94">
        <f>AF11+AF12</f>
        <v>0</v>
      </c>
      <c r="AG76" s="92">
        <f t="shared" si="31"/>
        <v>0</v>
      </c>
      <c r="AH76" s="94">
        <f>AH11+AH12</f>
        <v>0</v>
      </c>
      <c r="AI76" s="92">
        <f t="shared" si="32"/>
        <v>0</v>
      </c>
      <c r="AJ76" s="92">
        <f t="shared" si="34"/>
        <v>75</v>
      </c>
      <c r="AK76" s="93">
        <f t="shared" si="33"/>
        <v>0</v>
      </c>
    </row>
    <row r="77" spans="1:37" ht="15">
      <c r="A77" s="58">
        <v>31</v>
      </c>
      <c r="B77" s="59" t="s">
        <v>151</v>
      </c>
      <c r="C77" s="59"/>
      <c r="D77" s="59" t="s">
        <v>3</v>
      </c>
      <c r="E77" s="103"/>
      <c r="F77" s="94">
        <v>0</v>
      </c>
      <c r="G77" s="92">
        <f t="shared" si="18"/>
        <v>0</v>
      </c>
      <c r="H77" s="94">
        <f>H33</f>
        <v>25</v>
      </c>
      <c r="I77" s="92">
        <f t="shared" si="19"/>
        <v>0</v>
      </c>
      <c r="J77" s="94">
        <f>J33</f>
        <v>0</v>
      </c>
      <c r="K77" s="92">
        <f t="shared" si="20"/>
        <v>0</v>
      </c>
      <c r="L77" s="94">
        <f>L33</f>
        <v>30</v>
      </c>
      <c r="M77" s="92">
        <f t="shared" si="21"/>
        <v>0</v>
      </c>
      <c r="N77" s="94">
        <f>N33</f>
        <v>25</v>
      </c>
      <c r="O77" s="92">
        <f t="shared" si="22"/>
        <v>0</v>
      </c>
      <c r="P77" s="94">
        <f>P33</f>
        <v>25</v>
      </c>
      <c r="Q77" s="92">
        <f t="shared" si="23"/>
        <v>0</v>
      </c>
      <c r="R77" s="94">
        <f>R33</f>
        <v>0</v>
      </c>
      <c r="S77" s="92">
        <f t="shared" si="24"/>
        <v>0</v>
      </c>
      <c r="T77" s="94">
        <f>T33</f>
        <v>50</v>
      </c>
      <c r="U77" s="92">
        <f t="shared" si="25"/>
        <v>0</v>
      </c>
      <c r="V77" s="94">
        <f>V33</f>
        <v>25</v>
      </c>
      <c r="W77" s="92">
        <f t="shared" si="26"/>
        <v>0</v>
      </c>
      <c r="X77" s="94">
        <f>X33</f>
        <v>30</v>
      </c>
      <c r="Y77" s="92">
        <f t="shared" si="27"/>
        <v>0</v>
      </c>
      <c r="Z77" s="94">
        <f>Z33</f>
        <v>25</v>
      </c>
      <c r="AA77" s="92">
        <f t="shared" si="28"/>
        <v>0</v>
      </c>
      <c r="AB77" s="94">
        <f>AB33</f>
        <v>0</v>
      </c>
      <c r="AC77" s="92">
        <f t="shared" si="29"/>
        <v>0</v>
      </c>
      <c r="AD77" s="94">
        <v>0</v>
      </c>
      <c r="AE77" s="92">
        <f t="shared" si="30"/>
        <v>0</v>
      </c>
      <c r="AF77" s="94">
        <f>AF33</f>
        <v>25</v>
      </c>
      <c r="AG77" s="92">
        <f t="shared" si="31"/>
        <v>0</v>
      </c>
      <c r="AH77" s="94">
        <f>AH33</f>
        <v>0</v>
      </c>
      <c r="AI77" s="92">
        <f t="shared" si="32"/>
        <v>0</v>
      </c>
      <c r="AJ77" s="92">
        <f t="shared" si="34"/>
        <v>260</v>
      </c>
      <c r="AK77" s="93">
        <f t="shared" si="33"/>
        <v>0</v>
      </c>
    </row>
    <row r="78" spans="1:37" ht="15">
      <c r="A78" s="58">
        <v>32</v>
      </c>
      <c r="B78" s="59" t="s">
        <v>246</v>
      </c>
      <c r="C78" s="59"/>
      <c r="D78" s="59" t="s">
        <v>3</v>
      </c>
      <c r="E78" s="103"/>
      <c r="F78" s="94">
        <v>0</v>
      </c>
      <c r="G78" s="92">
        <f t="shared" si="18"/>
        <v>0</v>
      </c>
      <c r="H78" s="94">
        <v>8</v>
      </c>
      <c r="I78" s="92">
        <f t="shared" si="19"/>
        <v>0</v>
      </c>
      <c r="J78" s="91">
        <v>8</v>
      </c>
      <c r="K78" s="92">
        <f t="shared" si="20"/>
        <v>0</v>
      </c>
      <c r="L78" s="92">
        <v>0</v>
      </c>
      <c r="M78" s="92">
        <f t="shared" si="21"/>
        <v>0</v>
      </c>
      <c r="N78" s="91">
        <v>8</v>
      </c>
      <c r="O78" s="92">
        <f t="shared" si="22"/>
        <v>0</v>
      </c>
      <c r="P78" s="92">
        <v>8</v>
      </c>
      <c r="Q78" s="92">
        <f t="shared" si="23"/>
        <v>0</v>
      </c>
      <c r="R78" s="91">
        <v>8</v>
      </c>
      <c r="S78" s="92">
        <f t="shared" si="24"/>
        <v>0</v>
      </c>
      <c r="T78" s="92">
        <v>0</v>
      </c>
      <c r="U78" s="92">
        <f t="shared" si="25"/>
        <v>0</v>
      </c>
      <c r="V78" s="92">
        <v>8</v>
      </c>
      <c r="W78" s="92">
        <f t="shared" si="26"/>
        <v>0</v>
      </c>
      <c r="X78" s="92">
        <v>8</v>
      </c>
      <c r="Y78" s="92">
        <f t="shared" si="27"/>
        <v>0</v>
      </c>
      <c r="Z78" s="92">
        <v>8</v>
      </c>
      <c r="AA78" s="92">
        <f t="shared" si="28"/>
        <v>0</v>
      </c>
      <c r="AB78" s="91">
        <f>2*8</f>
        <v>16</v>
      </c>
      <c r="AC78" s="92">
        <f t="shared" si="29"/>
        <v>0</v>
      </c>
      <c r="AD78" s="94">
        <v>0</v>
      </c>
      <c r="AE78" s="92">
        <f t="shared" si="30"/>
        <v>0</v>
      </c>
      <c r="AF78" s="92">
        <v>0</v>
      </c>
      <c r="AG78" s="92">
        <f t="shared" si="31"/>
        <v>0</v>
      </c>
      <c r="AH78" s="94">
        <v>0</v>
      </c>
      <c r="AI78" s="92">
        <f t="shared" si="32"/>
        <v>0</v>
      </c>
      <c r="AJ78" s="92">
        <f t="shared" si="34"/>
        <v>80</v>
      </c>
      <c r="AK78" s="93">
        <f t="shared" si="33"/>
        <v>0</v>
      </c>
    </row>
    <row r="79" spans="1:37" ht="15">
      <c r="A79" s="58">
        <v>33</v>
      </c>
      <c r="B79" s="77" t="s">
        <v>247</v>
      </c>
      <c r="C79" s="59"/>
      <c r="D79" s="59" t="s">
        <v>4</v>
      </c>
      <c r="E79" s="103"/>
      <c r="F79" s="94">
        <v>1</v>
      </c>
      <c r="G79" s="92">
        <f t="shared" si="18"/>
        <v>0</v>
      </c>
      <c r="H79" s="94">
        <v>2</v>
      </c>
      <c r="I79" s="92">
        <f t="shared" si="19"/>
        <v>0</v>
      </c>
      <c r="J79" s="94">
        <v>2</v>
      </c>
      <c r="K79" s="92">
        <f t="shared" si="20"/>
        <v>0</v>
      </c>
      <c r="L79" s="94">
        <v>2</v>
      </c>
      <c r="M79" s="92">
        <f t="shared" si="21"/>
        <v>0</v>
      </c>
      <c r="N79" s="94">
        <v>2</v>
      </c>
      <c r="O79" s="92">
        <f t="shared" si="22"/>
        <v>0</v>
      </c>
      <c r="P79" s="94">
        <v>2</v>
      </c>
      <c r="Q79" s="92">
        <f t="shared" si="23"/>
        <v>0</v>
      </c>
      <c r="R79" s="94">
        <v>2</v>
      </c>
      <c r="S79" s="92">
        <f t="shared" si="24"/>
        <v>0</v>
      </c>
      <c r="T79" s="94">
        <v>2</v>
      </c>
      <c r="U79" s="92">
        <f t="shared" si="25"/>
        <v>0</v>
      </c>
      <c r="V79" s="94">
        <v>2</v>
      </c>
      <c r="W79" s="92">
        <f t="shared" si="26"/>
        <v>0</v>
      </c>
      <c r="X79" s="94">
        <v>2</v>
      </c>
      <c r="Y79" s="92">
        <f t="shared" si="27"/>
        <v>0</v>
      </c>
      <c r="Z79" s="94">
        <v>2</v>
      </c>
      <c r="AA79" s="92">
        <f t="shared" si="28"/>
        <v>0</v>
      </c>
      <c r="AB79" s="94">
        <v>2</v>
      </c>
      <c r="AC79" s="92">
        <f t="shared" si="29"/>
        <v>0</v>
      </c>
      <c r="AD79" s="94">
        <v>1</v>
      </c>
      <c r="AE79" s="92">
        <f t="shared" si="30"/>
        <v>0</v>
      </c>
      <c r="AF79" s="94">
        <v>2</v>
      </c>
      <c r="AG79" s="92">
        <f t="shared" si="31"/>
        <v>0</v>
      </c>
      <c r="AH79" s="94">
        <v>2</v>
      </c>
      <c r="AI79" s="92">
        <f t="shared" si="32"/>
        <v>0</v>
      </c>
      <c r="AJ79" s="92">
        <f t="shared" si="34"/>
        <v>28</v>
      </c>
      <c r="AK79" s="93">
        <f t="shared" si="33"/>
        <v>0</v>
      </c>
    </row>
    <row r="80" spans="1:37" ht="15">
      <c r="A80" s="58">
        <v>34</v>
      </c>
      <c r="B80" s="59" t="s">
        <v>152</v>
      </c>
      <c r="C80" s="59"/>
      <c r="D80" s="59" t="s">
        <v>4</v>
      </c>
      <c r="E80" s="103"/>
      <c r="F80" s="94">
        <v>0</v>
      </c>
      <c r="G80" s="92">
        <f t="shared" si="18"/>
        <v>0</v>
      </c>
      <c r="H80" s="94">
        <f>H18</f>
        <v>0</v>
      </c>
      <c r="I80" s="92">
        <f t="shared" si="19"/>
        <v>0</v>
      </c>
      <c r="J80" s="94">
        <f>J18</f>
        <v>0</v>
      </c>
      <c r="K80" s="92">
        <f t="shared" si="20"/>
        <v>0</v>
      </c>
      <c r="L80" s="94">
        <f>L18</f>
        <v>0</v>
      </c>
      <c r="M80" s="92">
        <f t="shared" si="21"/>
        <v>0</v>
      </c>
      <c r="N80" s="94">
        <f>N18</f>
        <v>0</v>
      </c>
      <c r="O80" s="92">
        <f t="shared" si="22"/>
        <v>0</v>
      </c>
      <c r="P80" s="94">
        <f>P18</f>
        <v>0</v>
      </c>
      <c r="Q80" s="92">
        <f t="shared" si="23"/>
        <v>0</v>
      </c>
      <c r="R80" s="94">
        <f>R18</f>
        <v>0</v>
      </c>
      <c r="S80" s="92">
        <f t="shared" si="24"/>
        <v>0</v>
      </c>
      <c r="T80" s="94">
        <f>T18</f>
        <v>0</v>
      </c>
      <c r="U80" s="92">
        <f t="shared" si="25"/>
        <v>0</v>
      </c>
      <c r="V80" s="94">
        <f>V18</f>
        <v>0</v>
      </c>
      <c r="W80" s="92">
        <f t="shared" si="26"/>
        <v>0</v>
      </c>
      <c r="X80" s="94">
        <f>X18</f>
        <v>0</v>
      </c>
      <c r="Y80" s="92">
        <f t="shared" si="27"/>
        <v>0</v>
      </c>
      <c r="Z80" s="94">
        <f>Z18</f>
        <v>0</v>
      </c>
      <c r="AA80" s="92">
        <f t="shared" si="28"/>
        <v>0</v>
      </c>
      <c r="AB80" s="94">
        <f>AB18</f>
        <v>0</v>
      </c>
      <c r="AC80" s="92">
        <f t="shared" si="29"/>
        <v>0</v>
      </c>
      <c r="AD80" s="94">
        <v>0</v>
      </c>
      <c r="AE80" s="92">
        <f t="shared" si="30"/>
        <v>0</v>
      </c>
      <c r="AF80" s="94">
        <f>AF18</f>
        <v>0</v>
      </c>
      <c r="AG80" s="92">
        <f t="shared" si="31"/>
        <v>0</v>
      </c>
      <c r="AH80" s="94">
        <f>AH18</f>
        <v>0</v>
      </c>
      <c r="AI80" s="92">
        <f t="shared" si="32"/>
        <v>0</v>
      </c>
      <c r="AJ80" s="92">
        <f t="shared" si="34"/>
        <v>0</v>
      </c>
      <c r="AK80" s="93">
        <f t="shared" si="33"/>
        <v>0</v>
      </c>
    </row>
    <row r="81" spans="1:37" ht="15">
      <c r="A81" s="58">
        <v>35</v>
      </c>
      <c r="B81" s="59" t="s">
        <v>248</v>
      </c>
      <c r="C81" s="59"/>
      <c r="D81" s="59" t="s">
        <v>3</v>
      </c>
      <c r="E81" s="103"/>
      <c r="F81" s="94">
        <v>0</v>
      </c>
      <c r="G81" s="92">
        <f t="shared" si="18"/>
        <v>0</v>
      </c>
      <c r="H81" s="94">
        <f>H33</f>
        <v>25</v>
      </c>
      <c r="I81" s="92">
        <f t="shared" si="19"/>
        <v>0</v>
      </c>
      <c r="J81" s="94">
        <f>J33</f>
        <v>0</v>
      </c>
      <c r="K81" s="92">
        <f t="shared" si="20"/>
        <v>0</v>
      </c>
      <c r="L81" s="94">
        <f>L33</f>
        <v>30</v>
      </c>
      <c r="M81" s="92">
        <f t="shared" si="21"/>
        <v>0</v>
      </c>
      <c r="N81" s="94">
        <f>N33</f>
        <v>25</v>
      </c>
      <c r="O81" s="92">
        <f t="shared" si="22"/>
        <v>0</v>
      </c>
      <c r="P81" s="94">
        <f>P33</f>
        <v>25</v>
      </c>
      <c r="Q81" s="92">
        <f t="shared" si="23"/>
        <v>0</v>
      </c>
      <c r="R81" s="94">
        <f>R33</f>
        <v>0</v>
      </c>
      <c r="S81" s="92">
        <f t="shared" si="24"/>
        <v>0</v>
      </c>
      <c r="T81" s="94">
        <f>T33</f>
        <v>50</v>
      </c>
      <c r="U81" s="92">
        <f t="shared" si="25"/>
        <v>0</v>
      </c>
      <c r="V81" s="94">
        <f>V33</f>
        <v>25</v>
      </c>
      <c r="W81" s="92">
        <f t="shared" si="26"/>
        <v>0</v>
      </c>
      <c r="X81" s="94">
        <f>X33</f>
        <v>30</v>
      </c>
      <c r="Y81" s="92">
        <f t="shared" si="27"/>
        <v>0</v>
      </c>
      <c r="Z81" s="94">
        <f>Z33</f>
        <v>25</v>
      </c>
      <c r="AA81" s="92">
        <f t="shared" si="28"/>
        <v>0</v>
      </c>
      <c r="AB81" s="94">
        <f>AB33</f>
        <v>0</v>
      </c>
      <c r="AC81" s="92">
        <f t="shared" si="29"/>
        <v>0</v>
      </c>
      <c r="AD81" s="94">
        <v>0</v>
      </c>
      <c r="AE81" s="92">
        <f t="shared" si="30"/>
        <v>0</v>
      </c>
      <c r="AF81" s="94">
        <f>AF33</f>
        <v>25</v>
      </c>
      <c r="AG81" s="92">
        <f t="shared" si="31"/>
        <v>0</v>
      </c>
      <c r="AH81" s="94">
        <f>AH33</f>
        <v>0</v>
      </c>
      <c r="AI81" s="92">
        <f t="shared" si="32"/>
        <v>0</v>
      </c>
      <c r="AJ81" s="92">
        <f t="shared" si="34"/>
        <v>260</v>
      </c>
      <c r="AK81" s="93">
        <f t="shared" si="33"/>
        <v>0</v>
      </c>
    </row>
    <row r="82" spans="1:37" ht="15">
      <c r="A82" s="58">
        <v>36</v>
      </c>
      <c r="B82" s="77" t="s">
        <v>249</v>
      </c>
      <c r="C82" s="59"/>
      <c r="D82" s="59" t="s">
        <v>90</v>
      </c>
      <c r="E82" s="103"/>
      <c r="F82" s="60">
        <v>8</v>
      </c>
      <c r="G82" s="92">
        <f t="shared" si="18"/>
        <v>0</v>
      </c>
      <c r="H82" s="60">
        <v>8</v>
      </c>
      <c r="I82" s="92">
        <f t="shared" si="19"/>
        <v>0</v>
      </c>
      <c r="J82" s="91">
        <v>8</v>
      </c>
      <c r="K82" s="92">
        <f t="shared" si="20"/>
        <v>0</v>
      </c>
      <c r="L82" s="92">
        <v>6</v>
      </c>
      <c r="M82" s="92">
        <f t="shared" si="21"/>
        <v>0</v>
      </c>
      <c r="N82" s="91">
        <v>8</v>
      </c>
      <c r="O82" s="92">
        <f t="shared" si="22"/>
        <v>0</v>
      </c>
      <c r="P82" s="92">
        <v>8</v>
      </c>
      <c r="Q82" s="92">
        <f t="shared" si="23"/>
        <v>0</v>
      </c>
      <c r="R82" s="91">
        <v>8</v>
      </c>
      <c r="S82" s="92">
        <f t="shared" si="24"/>
        <v>0</v>
      </c>
      <c r="T82" s="92">
        <v>5</v>
      </c>
      <c r="U82" s="92">
        <f t="shared" si="25"/>
        <v>0</v>
      </c>
      <c r="V82" s="92">
        <v>8</v>
      </c>
      <c r="W82" s="92">
        <f t="shared" si="26"/>
        <v>0</v>
      </c>
      <c r="X82" s="92">
        <v>8</v>
      </c>
      <c r="Y82" s="92">
        <f t="shared" si="27"/>
        <v>0</v>
      </c>
      <c r="Z82" s="92">
        <v>8</v>
      </c>
      <c r="AA82" s="92">
        <f t="shared" si="28"/>
        <v>0</v>
      </c>
      <c r="AB82" s="91">
        <f>8+8</f>
        <v>16</v>
      </c>
      <c r="AC82" s="92">
        <f t="shared" si="29"/>
        <v>0</v>
      </c>
      <c r="AD82" s="92">
        <v>0</v>
      </c>
      <c r="AE82" s="92">
        <f t="shared" si="30"/>
        <v>0</v>
      </c>
      <c r="AF82" s="92">
        <v>8</v>
      </c>
      <c r="AG82" s="92">
        <f t="shared" si="31"/>
        <v>0</v>
      </c>
      <c r="AH82" s="92">
        <v>8</v>
      </c>
      <c r="AI82" s="92">
        <f t="shared" si="32"/>
        <v>0</v>
      </c>
      <c r="AJ82" s="92">
        <f t="shared" si="34"/>
        <v>115</v>
      </c>
      <c r="AK82" s="93">
        <f t="shared" si="33"/>
        <v>0</v>
      </c>
    </row>
    <row r="83" spans="1:37" ht="15">
      <c r="A83" s="58">
        <v>37</v>
      </c>
      <c r="B83" s="59" t="s">
        <v>250</v>
      </c>
      <c r="C83" s="59"/>
      <c r="D83" s="59" t="s">
        <v>4</v>
      </c>
      <c r="E83" s="103"/>
      <c r="F83" s="60">
        <v>0</v>
      </c>
      <c r="G83" s="92">
        <f t="shared" si="18"/>
        <v>0</v>
      </c>
      <c r="H83" s="60">
        <v>3</v>
      </c>
      <c r="I83" s="92">
        <f t="shared" si="19"/>
        <v>0</v>
      </c>
      <c r="J83" s="91">
        <v>0</v>
      </c>
      <c r="K83" s="92">
        <f t="shared" si="20"/>
        <v>0</v>
      </c>
      <c r="L83" s="92">
        <v>3</v>
      </c>
      <c r="M83" s="92">
        <f t="shared" si="21"/>
        <v>0</v>
      </c>
      <c r="N83" s="91">
        <v>3</v>
      </c>
      <c r="O83" s="92">
        <f t="shared" si="22"/>
        <v>0</v>
      </c>
      <c r="P83" s="92">
        <v>2</v>
      </c>
      <c r="Q83" s="92">
        <f t="shared" si="23"/>
        <v>0</v>
      </c>
      <c r="R83" s="91">
        <v>0</v>
      </c>
      <c r="S83" s="92">
        <f t="shared" si="24"/>
        <v>0</v>
      </c>
      <c r="T83" s="92">
        <v>5</v>
      </c>
      <c r="U83" s="92">
        <f t="shared" si="25"/>
        <v>0</v>
      </c>
      <c r="V83" s="92">
        <v>3</v>
      </c>
      <c r="W83" s="92">
        <f t="shared" si="26"/>
        <v>0</v>
      </c>
      <c r="X83" s="92">
        <v>4</v>
      </c>
      <c r="Y83" s="92">
        <f t="shared" si="27"/>
        <v>0</v>
      </c>
      <c r="Z83" s="92">
        <v>3</v>
      </c>
      <c r="AA83" s="92">
        <f t="shared" si="28"/>
        <v>0</v>
      </c>
      <c r="AB83" s="91">
        <v>0</v>
      </c>
      <c r="AC83" s="92">
        <f t="shared" si="29"/>
        <v>0</v>
      </c>
      <c r="AD83" s="60">
        <v>0</v>
      </c>
      <c r="AE83" s="92">
        <f t="shared" si="30"/>
        <v>0</v>
      </c>
      <c r="AF83" s="92">
        <v>2</v>
      </c>
      <c r="AG83" s="92">
        <f t="shared" si="31"/>
        <v>0</v>
      </c>
      <c r="AH83" s="60">
        <v>0</v>
      </c>
      <c r="AI83" s="92">
        <f t="shared" si="32"/>
        <v>0</v>
      </c>
      <c r="AJ83" s="92">
        <f t="shared" si="34"/>
        <v>28</v>
      </c>
      <c r="AK83" s="93">
        <f t="shared" si="33"/>
        <v>0</v>
      </c>
    </row>
    <row r="84" spans="1:37" ht="15">
      <c r="A84" s="58">
        <v>38</v>
      </c>
      <c r="B84" s="59" t="s">
        <v>251</v>
      </c>
      <c r="C84" s="59"/>
      <c r="D84" s="59" t="s">
        <v>4</v>
      </c>
      <c r="E84" s="103"/>
      <c r="F84" s="60">
        <v>0</v>
      </c>
      <c r="G84" s="92">
        <f t="shared" si="18"/>
        <v>0</v>
      </c>
      <c r="H84" s="60">
        <v>2</v>
      </c>
      <c r="I84" s="92">
        <f t="shared" si="19"/>
        <v>0</v>
      </c>
      <c r="J84" s="91">
        <v>0</v>
      </c>
      <c r="K84" s="92">
        <f t="shared" si="20"/>
        <v>0</v>
      </c>
      <c r="L84" s="92">
        <v>2</v>
      </c>
      <c r="M84" s="92">
        <f t="shared" si="21"/>
        <v>0</v>
      </c>
      <c r="N84" s="91">
        <v>2</v>
      </c>
      <c r="O84" s="92">
        <f t="shared" si="22"/>
        <v>0</v>
      </c>
      <c r="P84" s="92">
        <v>0</v>
      </c>
      <c r="Q84" s="92">
        <f t="shared" si="23"/>
        <v>0</v>
      </c>
      <c r="R84" s="91">
        <v>0</v>
      </c>
      <c r="S84" s="92">
        <f t="shared" si="24"/>
        <v>0</v>
      </c>
      <c r="T84" s="92">
        <v>2</v>
      </c>
      <c r="U84" s="92">
        <f t="shared" si="25"/>
        <v>0</v>
      </c>
      <c r="V84" s="92">
        <v>2</v>
      </c>
      <c r="W84" s="92">
        <f t="shared" si="26"/>
        <v>0</v>
      </c>
      <c r="X84" s="92">
        <v>5</v>
      </c>
      <c r="Y84" s="92">
        <f t="shared" si="27"/>
        <v>0</v>
      </c>
      <c r="Z84" s="92">
        <v>2</v>
      </c>
      <c r="AA84" s="92">
        <f t="shared" si="28"/>
        <v>0</v>
      </c>
      <c r="AB84" s="91">
        <v>0</v>
      </c>
      <c r="AC84" s="92">
        <f t="shared" si="29"/>
        <v>0</v>
      </c>
      <c r="AD84" s="60">
        <v>0</v>
      </c>
      <c r="AE84" s="92">
        <f t="shared" si="30"/>
        <v>0</v>
      </c>
      <c r="AF84" s="92">
        <v>3</v>
      </c>
      <c r="AG84" s="92">
        <f t="shared" si="31"/>
        <v>0</v>
      </c>
      <c r="AH84" s="60">
        <v>0</v>
      </c>
      <c r="AI84" s="92">
        <f t="shared" si="32"/>
        <v>0</v>
      </c>
      <c r="AJ84" s="92">
        <f t="shared" si="34"/>
        <v>20</v>
      </c>
      <c r="AK84" s="93">
        <f t="shared" si="33"/>
        <v>0</v>
      </c>
    </row>
    <row r="85" spans="1:37" ht="15">
      <c r="A85" s="58">
        <v>39</v>
      </c>
      <c r="B85" s="59" t="s">
        <v>153</v>
      </c>
      <c r="C85" s="59"/>
      <c r="D85" s="59" t="s">
        <v>4</v>
      </c>
      <c r="E85" s="103"/>
      <c r="F85" s="60">
        <v>0</v>
      </c>
      <c r="G85" s="92">
        <f t="shared" si="18"/>
        <v>0</v>
      </c>
      <c r="H85" s="60">
        <v>2</v>
      </c>
      <c r="I85" s="92">
        <f t="shared" si="19"/>
        <v>0</v>
      </c>
      <c r="J85" s="91">
        <v>0</v>
      </c>
      <c r="K85" s="92">
        <f t="shared" si="20"/>
        <v>0</v>
      </c>
      <c r="L85" s="92">
        <v>2</v>
      </c>
      <c r="M85" s="92">
        <f t="shared" si="21"/>
        <v>0</v>
      </c>
      <c r="N85" s="91">
        <v>2</v>
      </c>
      <c r="O85" s="92">
        <f t="shared" si="22"/>
        <v>0</v>
      </c>
      <c r="P85" s="92">
        <v>2</v>
      </c>
      <c r="Q85" s="92">
        <f t="shared" si="23"/>
        <v>0</v>
      </c>
      <c r="R85" s="91">
        <v>0</v>
      </c>
      <c r="S85" s="92">
        <f t="shared" si="24"/>
        <v>0</v>
      </c>
      <c r="T85" s="92">
        <v>5</v>
      </c>
      <c r="U85" s="92">
        <f t="shared" si="25"/>
        <v>0</v>
      </c>
      <c r="V85" s="92">
        <v>2</v>
      </c>
      <c r="W85" s="92">
        <f t="shared" si="26"/>
        <v>0</v>
      </c>
      <c r="X85" s="92">
        <v>5</v>
      </c>
      <c r="Y85" s="92">
        <f t="shared" si="27"/>
        <v>0</v>
      </c>
      <c r="Z85" s="92">
        <v>2</v>
      </c>
      <c r="AA85" s="92">
        <f t="shared" si="28"/>
        <v>0</v>
      </c>
      <c r="AB85" s="91">
        <v>0</v>
      </c>
      <c r="AC85" s="92">
        <f t="shared" si="29"/>
        <v>0</v>
      </c>
      <c r="AD85" s="60">
        <v>0</v>
      </c>
      <c r="AE85" s="92">
        <f t="shared" si="30"/>
        <v>0</v>
      </c>
      <c r="AF85" s="92">
        <v>3</v>
      </c>
      <c r="AG85" s="92">
        <f t="shared" si="31"/>
        <v>0</v>
      </c>
      <c r="AH85" s="60">
        <v>0</v>
      </c>
      <c r="AI85" s="92">
        <f t="shared" si="32"/>
        <v>0</v>
      </c>
      <c r="AJ85" s="92">
        <f t="shared" si="34"/>
        <v>25</v>
      </c>
      <c r="AK85" s="93">
        <f t="shared" si="33"/>
        <v>0</v>
      </c>
    </row>
    <row r="86" spans="1:37" ht="15">
      <c r="A86" s="58">
        <v>40</v>
      </c>
      <c r="B86" s="59" t="s">
        <v>154</v>
      </c>
      <c r="C86" s="59"/>
      <c r="D86" s="59" t="s">
        <v>4</v>
      </c>
      <c r="E86" s="103"/>
      <c r="F86" s="60">
        <v>0</v>
      </c>
      <c r="G86" s="92">
        <f t="shared" si="18"/>
        <v>0</v>
      </c>
      <c r="H86" s="60">
        <v>1</v>
      </c>
      <c r="I86" s="92">
        <f t="shared" si="19"/>
        <v>0</v>
      </c>
      <c r="J86" s="91">
        <v>1</v>
      </c>
      <c r="K86" s="92">
        <f t="shared" si="20"/>
        <v>0</v>
      </c>
      <c r="L86" s="92">
        <v>0</v>
      </c>
      <c r="M86" s="92">
        <f t="shared" si="21"/>
        <v>0</v>
      </c>
      <c r="N86" s="91">
        <v>1</v>
      </c>
      <c r="O86" s="92">
        <f t="shared" si="22"/>
        <v>0</v>
      </c>
      <c r="P86" s="92">
        <v>1</v>
      </c>
      <c r="Q86" s="92">
        <f t="shared" si="23"/>
        <v>0</v>
      </c>
      <c r="R86" s="91">
        <v>1</v>
      </c>
      <c r="S86" s="92">
        <f t="shared" si="24"/>
        <v>0</v>
      </c>
      <c r="T86" s="92">
        <v>0</v>
      </c>
      <c r="U86" s="92">
        <f t="shared" si="25"/>
        <v>0</v>
      </c>
      <c r="V86" s="92">
        <v>1</v>
      </c>
      <c r="W86" s="92">
        <f t="shared" si="26"/>
        <v>0</v>
      </c>
      <c r="X86" s="92">
        <v>0</v>
      </c>
      <c r="Y86" s="92">
        <f t="shared" si="27"/>
        <v>0</v>
      </c>
      <c r="Z86" s="92">
        <v>1</v>
      </c>
      <c r="AA86" s="92">
        <f t="shared" si="28"/>
        <v>0</v>
      </c>
      <c r="AB86" s="91">
        <v>2</v>
      </c>
      <c r="AC86" s="92">
        <f t="shared" si="29"/>
        <v>0</v>
      </c>
      <c r="AD86" s="60">
        <v>0</v>
      </c>
      <c r="AE86" s="92">
        <f t="shared" si="30"/>
        <v>0</v>
      </c>
      <c r="AF86" s="92">
        <v>0</v>
      </c>
      <c r="AG86" s="92">
        <f t="shared" si="31"/>
        <v>0</v>
      </c>
      <c r="AH86" s="60">
        <v>0</v>
      </c>
      <c r="AI86" s="92">
        <f t="shared" si="32"/>
        <v>0</v>
      </c>
      <c r="AJ86" s="92">
        <f t="shared" si="34"/>
        <v>9</v>
      </c>
      <c r="AK86" s="93">
        <f t="shared" si="33"/>
        <v>0</v>
      </c>
    </row>
    <row r="87" spans="1:37" ht="15">
      <c r="A87" s="58">
        <v>41</v>
      </c>
      <c r="B87" s="59" t="s">
        <v>155</v>
      </c>
      <c r="C87" s="59"/>
      <c r="D87" s="59" t="s">
        <v>4</v>
      </c>
      <c r="E87" s="103"/>
      <c r="F87" s="60">
        <v>0</v>
      </c>
      <c r="G87" s="92">
        <f t="shared" si="18"/>
        <v>0</v>
      </c>
      <c r="H87" s="60">
        <f>H34</f>
        <v>1</v>
      </c>
      <c r="I87" s="92">
        <f t="shared" si="19"/>
        <v>0</v>
      </c>
      <c r="J87" s="60">
        <f>J34</f>
        <v>0</v>
      </c>
      <c r="K87" s="92">
        <f t="shared" si="20"/>
        <v>0</v>
      </c>
      <c r="L87" s="60">
        <f>L34</f>
        <v>0</v>
      </c>
      <c r="M87" s="92">
        <f t="shared" si="21"/>
        <v>0</v>
      </c>
      <c r="N87" s="60">
        <f>N34</f>
        <v>1</v>
      </c>
      <c r="O87" s="92">
        <f t="shared" si="22"/>
        <v>0</v>
      </c>
      <c r="P87" s="60">
        <f>P34</f>
        <v>1</v>
      </c>
      <c r="Q87" s="92">
        <f t="shared" si="23"/>
        <v>0</v>
      </c>
      <c r="R87" s="60">
        <f>R34</f>
        <v>0</v>
      </c>
      <c r="S87" s="92">
        <f t="shared" si="24"/>
        <v>0</v>
      </c>
      <c r="T87" s="60">
        <f>T34</f>
        <v>0</v>
      </c>
      <c r="U87" s="92">
        <f t="shared" si="25"/>
        <v>0</v>
      </c>
      <c r="V87" s="60">
        <f>V34</f>
        <v>1</v>
      </c>
      <c r="W87" s="92">
        <f t="shared" si="26"/>
        <v>0</v>
      </c>
      <c r="X87" s="60">
        <f>X34</f>
        <v>1</v>
      </c>
      <c r="Y87" s="92">
        <f t="shared" si="27"/>
        <v>0</v>
      </c>
      <c r="Z87" s="60">
        <f>Z34</f>
        <v>0</v>
      </c>
      <c r="AA87" s="92">
        <f t="shared" si="28"/>
        <v>0</v>
      </c>
      <c r="AB87" s="60">
        <f>AB34</f>
        <v>0</v>
      </c>
      <c r="AC87" s="92">
        <f t="shared" si="29"/>
        <v>0</v>
      </c>
      <c r="AD87" s="60">
        <v>0</v>
      </c>
      <c r="AE87" s="92">
        <f t="shared" si="30"/>
        <v>0</v>
      </c>
      <c r="AF87" s="60">
        <f>AF34</f>
        <v>0</v>
      </c>
      <c r="AG87" s="92">
        <f t="shared" si="31"/>
        <v>0</v>
      </c>
      <c r="AH87" s="60">
        <f>AH34</f>
        <v>0</v>
      </c>
      <c r="AI87" s="92">
        <f t="shared" si="32"/>
        <v>0</v>
      </c>
      <c r="AJ87" s="92">
        <f t="shared" si="34"/>
        <v>5</v>
      </c>
      <c r="AK87" s="93">
        <f t="shared" si="33"/>
        <v>0</v>
      </c>
    </row>
    <row r="88" spans="1:37" ht="15">
      <c r="A88" s="58">
        <v>42</v>
      </c>
      <c r="B88" s="59" t="s">
        <v>156</v>
      </c>
      <c r="C88" s="59"/>
      <c r="D88" s="59" t="s">
        <v>4</v>
      </c>
      <c r="E88" s="103"/>
      <c r="F88" s="60">
        <v>0</v>
      </c>
      <c r="G88" s="92">
        <f t="shared" si="18"/>
        <v>0</v>
      </c>
      <c r="H88" s="60">
        <f>H35</f>
        <v>1</v>
      </c>
      <c r="I88" s="92">
        <f t="shared" si="19"/>
        <v>0</v>
      </c>
      <c r="J88" s="60">
        <f>J35</f>
        <v>0</v>
      </c>
      <c r="K88" s="92">
        <f t="shared" si="20"/>
        <v>0</v>
      </c>
      <c r="L88" s="60">
        <f>L35</f>
        <v>0</v>
      </c>
      <c r="M88" s="92">
        <f t="shared" si="21"/>
        <v>0</v>
      </c>
      <c r="N88" s="60">
        <f>N35</f>
        <v>1</v>
      </c>
      <c r="O88" s="92">
        <f t="shared" si="22"/>
        <v>0</v>
      </c>
      <c r="P88" s="60">
        <f>P35</f>
        <v>1</v>
      </c>
      <c r="Q88" s="92">
        <f t="shared" si="23"/>
        <v>0</v>
      </c>
      <c r="R88" s="60">
        <f>R35</f>
        <v>0</v>
      </c>
      <c r="S88" s="92">
        <f t="shared" si="24"/>
        <v>0</v>
      </c>
      <c r="T88" s="60">
        <f>T35</f>
        <v>0</v>
      </c>
      <c r="U88" s="92">
        <f t="shared" si="25"/>
        <v>0</v>
      </c>
      <c r="V88" s="60">
        <f>V35</f>
        <v>1</v>
      </c>
      <c r="W88" s="92">
        <f t="shared" si="26"/>
        <v>0</v>
      </c>
      <c r="X88" s="60">
        <f>X35</f>
        <v>1</v>
      </c>
      <c r="Y88" s="92">
        <f t="shared" si="27"/>
        <v>0</v>
      </c>
      <c r="Z88" s="60">
        <f>Z35</f>
        <v>0</v>
      </c>
      <c r="AA88" s="92">
        <f t="shared" si="28"/>
        <v>0</v>
      </c>
      <c r="AB88" s="60">
        <f>AB35</f>
        <v>0</v>
      </c>
      <c r="AC88" s="92">
        <f t="shared" si="29"/>
        <v>0</v>
      </c>
      <c r="AD88" s="60">
        <v>0</v>
      </c>
      <c r="AE88" s="92">
        <f t="shared" si="30"/>
        <v>0</v>
      </c>
      <c r="AF88" s="60">
        <f>AF35</f>
        <v>0</v>
      </c>
      <c r="AG88" s="92">
        <f t="shared" si="31"/>
        <v>0</v>
      </c>
      <c r="AH88" s="60">
        <f>AH35</f>
        <v>0</v>
      </c>
      <c r="AI88" s="92">
        <f t="shared" si="32"/>
        <v>0</v>
      </c>
      <c r="AJ88" s="92">
        <f t="shared" si="34"/>
        <v>5</v>
      </c>
      <c r="AK88" s="93">
        <f t="shared" si="33"/>
        <v>0</v>
      </c>
    </row>
    <row r="89" spans="1:37" ht="15">
      <c r="A89" s="58">
        <v>43</v>
      </c>
      <c r="B89" s="59" t="s">
        <v>157</v>
      </c>
      <c r="C89" s="59"/>
      <c r="D89" s="59" t="s">
        <v>4</v>
      </c>
      <c r="E89" s="103"/>
      <c r="F89" s="60">
        <v>0</v>
      </c>
      <c r="G89" s="92">
        <f t="shared" si="18"/>
        <v>0</v>
      </c>
      <c r="H89" s="60">
        <f>H36</f>
        <v>1</v>
      </c>
      <c r="I89" s="92">
        <f t="shared" si="19"/>
        <v>0</v>
      </c>
      <c r="J89" s="60">
        <f>J36</f>
        <v>1</v>
      </c>
      <c r="K89" s="92">
        <f t="shared" si="20"/>
        <v>0</v>
      </c>
      <c r="L89" s="60">
        <f>L36</f>
        <v>0</v>
      </c>
      <c r="M89" s="92">
        <f t="shared" si="21"/>
        <v>0</v>
      </c>
      <c r="N89" s="60">
        <f>N36</f>
        <v>1</v>
      </c>
      <c r="O89" s="92">
        <f t="shared" si="22"/>
        <v>0</v>
      </c>
      <c r="P89" s="60">
        <f>P36</f>
        <v>1</v>
      </c>
      <c r="Q89" s="92">
        <f t="shared" si="23"/>
        <v>0</v>
      </c>
      <c r="R89" s="60">
        <f>R36</f>
        <v>1</v>
      </c>
      <c r="S89" s="92">
        <f t="shared" si="24"/>
        <v>0</v>
      </c>
      <c r="T89" s="60">
        <f>T36</f>
        <v>0</v>
      </c>
      <c r="U89" s="92">
        <f t="shared" si="25"/>
        <v>0</v>
      </c>
      <c r="V89" s="60">
        <f>V36</f>
        <v>1</v>
      </c>
      <c r="W89" s="92">
        <f t="shared" si="26"/>
        <v>0</v>
      </c>
      <c r="X89" s="60">
        <f>X36</f>
        <v>1</v>
      </c>
      <c r="Y89" s="92">
        <f t="shared" si="27"/>
        <v>0</v>
      </c>
      <c r="Z89" s="60">
        <f>Z36</f>
        <v>1</v>
      </c>
      <c r="AA89" s="92">
        <f t="shared" si="28"/>
        <v>0</v>
      </c>
      <c r="AB89" s="60">
        <f>AB36</f>
        <v>1</v>
      </c>
      <c r="AC89" s="92">
        <f t="shared" si="29"/>
        <v>0</v>
      </c>
      <c r="AD89" s="60">
        <v>0</v>
      </c>
      <c r="AE89" s="92">
        <f t="shared" si="30"/>
        <v>0</v>
      </c>
      <c r="AF89" s="60">
        <f>AF36</f>
        <v>0</v>
      </c>
      <c r="AG89" s="92">
        <f t="shared" si="31"/>
        <v>0</v>
      </c>
      <c r="AH89" s="60">
        <f>AH36</f>
        <v>0</v>
      </c>
      <c r="AI89" s="92">
        <f t="shared" si="32"/>
        <v>0</v>
      </c>
      <c r="AJ89" s="92">
        <f t="shared" si="34"/>
        <v>9</v>
      </c>
      <c r="AK89" s="93">
        <f t="shared" si="33"/>
        <v>0</v>
      </c>
    </row>
    <row r="90" spans="1:37" ht="15">
      <c r="A90" s="58">
        <v>44</v>
      </c>
      <c r="B90" s="59" t="s">
        <v>158</v>
      </c>
      <c r="C90" s="59"/>
      <c r="D90" s="59" t="s">
        <v>4</v>
      </c>
      <c r="E90" s="103"/>
      <c r="F90" s="60">
        <v>0</v>
      </c>
      <c r="G90" s="92">
        <f t="shared" si="18"/>
        <v>0</v>
      </c>
      <c r="H90" s="60">
        <f>H37</f>
        <v>0</v>
      </c>
      <c r="I90" s="92">
        <f t="shared" si="19"/>
        <v>0</v>
      </c>
      <c r="J90" s="60">
        <f>J37</f>
        <v>0</v>
      </c>
      <c r="K90" s="92">
        <f t="shared" si="20"/>
        <v>0</v>
      </c>
      <c r="L90" s="60">
        <f>L37</f>
        <v>0</v>
      </c>
      <c r="M90" s="92">
        <f t="shared" si="21"/>
        <v>0</v>
      </c>
      <c r="N90" s="60">
        <f>N37</f>
        <v>1</v>
      </c>
      <c r="O90" s="92">
        <f t="shared" si="22"/>
        <v>0</v>
      </c>
      <c r="P90" s="60">
        <f>P37</f>
        <v>0</v>
      </c>
      <c r="Q90" s="92">
        <f t="shared" si="23"/>
        <v>0</v>
      </c>
      <c r="R90" s="60">
        <f>R37</f>
        <v>0</v>
      </c>
      <c r="S90" s="92">
        <f t="shared" si="24"/>
        <v>0</v>
      </c>
      <c r="T90" s="60">
        <f>T37</f>
        <v>0</v>
      </c>
      <c r="U90" s="92">
        <f t="shared" si="25"/>
        <v>0</v>
      </c>
      <c r="V90" s="60">
        <f>V37</f>
        <v>0</v>
      </c>
      <c r="W90" s="92">
        <f t="shared" si="26"/>
        <v>0</v>
      </c>
      <c r="X90" s="60">
        <f>X37</f>
        <v>0</v>
      </c>
      <c r="Y90" s="92">
        <f t="shared" si="27"/>
        <v>0</v>
      </c>
      <c r="Z90" s="60">
        <f>Z37</f>
        <v>0</v>
      </c>
      <c r="AA90" s="92">
        <f t="shared" si="28"/>
        <v>0</v>
      </c>
      <c r="AB90" s="60">
        <f>AB37</f>
        <v>0</v>
      </c>
      <c r="AC90" s="92">
        <f t="shared" si="29"/>
        <v>0</v>
      </c>
      <c r="AD90" s="60">
        <v>0</v>
      </c>
      <c r="AE90" s="92">
        <f t="shared" si="30"/>
        <v>0</v>
      </c>
      <c r="AF90" s="60">
        <f>AF37</f>
        <v>0</v>
      </c>
      <c r="AG90" s="92">
        <f t="shared" si="31"/>
        <v>0</v>
      </c>
      <c r="AH90" s="60">
        <f>AH37</f>
        <v>0</v>
      </c>
      <c r="AI90" s="92">
        <f t="shared" si="32"/>
        <v>0</v>
      </c>
      <c r="AJ90" s="92">
        <f t="shared" si="34"/>
        <v>1</v>
      </c>
      <c r="AK90" s="93">
        <f t="shared" si="33"/>
        <v>0</v>
      </c>
    </row>
    <row r="91" spans="1:37" ht="15">
      <c r="A91" s="58">
        <v>45</v>
      </c>
      <c r="B91" s="59" t="s">
        <v>159</v>
      </c>
      <c r="C91" s="59"/>
      <c r="D91" s="59" t="s">
        <v>4</v>
      </c>
      <c r="E91" s="103"/>
      <c r="F91" s="60">
        <v>0</v>
      </c>
      <c r="G91" s="92">
        <f t="shared" si="18"/>
        <v>0</v>
      </c>
      <c r="H91" s="60">
        <v>0</v>
      </c>
      <c r="I91" s="92">
        <f t="shared" si="19"/>
        <v>0</v>
      </c>
      <c r="J91" s="91">
        <v>0</v>
      </c>
      <c r="K91" s="92">
        <f t="shared" si="20"/>
        <v>0</v>
      </c>
      <c r="L91" s="92">
        <v>0</v>
      </c>
      <c r="M91" s="92">
        <f t="shared" si="21"/>
        <v>0</v>
      </c>
      <c r="N91" s="91">
        <v>1</v>
      </c>
      <c r="O91" s="92">
        <f t="shared" si="22"/>
        <v>0</v>
      </c>
      <c r="P91" s="92">
        <v>0</v>
      </c>
      <c r="Q91" s="92">
        <f t="shared" si="23"/>
        <v>0</v>
      </c>
      <c r="R91" s="91">
        <v>0</v>
      </c>
      <c r="S91" s="92">
        <f t="shared" si="24"/>
        <v>0</v>
      </c>
      <c r="T91" s="92">
        <v>0</v>
      </c>
      <c r="U91" s="92">
        <f t="shared" si="25"/>
        <v>0</v>
      </c>
      <c r="V91" s="92">
        <v>0</v>
      </c>
      <c r="W91" s="92">
        <f t="shared" si="26"/>
        <v>0</v>
      </c>
      <c r="X91" s="92">
        <v>0</v>
      </c>
      <c r="Y91" s="92">
        <f t="shared" si="27"/>
        <v>0</v>
      </c>
      <c r="Z91" s="92">
        <v>0</v>
      </c>
      <c r="AA91" s="92">
        <f t="shared" si="28"/>
        <v>0</v>
      </c>
      <c r="AB91" s="91">
        <v>0</v>
      </c>
      <c r="AC91" s="92">
        <f t="shared" si="29"/>
        <v>0</v>
      </c>
      <c r="AD91" s="60">
        <v>0</v>
      </c>
      <c r="AE91" s="92">
        <f t="shared" si="30"/>
        <v>0</v>
      </c>
      <c r="AF91" s="92">
        <v>0</v>
      </c>
      <c r="AG91" s="92">
        <f t="shared" si="31"/>
        <v>0</v>
      </c>
      <c r="AH91" s="60">
        <v>0</v>
      </c>
      <c r="AI91" s="92">
        <f t="shared" si="32"/>
        <v>0</v>
      </c>
      <c r="AJ91" s="92">
        <f t="shared" si="34"/>
        <v>1</v>
      </c>
      <c r="AK91" s="93">
        <f t="shared" si="33"/>
        <v>0</v>
      </c>
    </row>
    <row r="92" spans="1:37" ht="15">
      <c r="A92" s="58">
        <v>46</v>
      </c>
      <c r="B92" s="59" t="s">
        <v>160</v>
      </c>
      <c r="C92" s="59"/>
      <c r="D92" s="59" t="s">
        <v>4</v>
      </c>
      <c r="E92" s="103"/>
      <c r="F92" s="60">
        <v>0</v>
      </c>
      <c r="G92" s="92">
        <f t="shared" si="18"/>
        <v>0</v>
      </c>
      <c r="H92" s="60">
        <f>H91</f>
        <v>0</v>
      </c>
      <c r="I92" s="92">
        <f t="shared" si="19"/>
        <v>0</v>
      </c>
      <c r="J92" s="60">
        <f>J91</f>
        <v>0</v>
      </c>
      <c r="K92" s="92">
        <f t="shared" si="20"/>
        <v>0</v>
      </c>
      <c r="L92" s="60">
        <f>L91</f>
        <v>0</v>
      </c>
      <c r="M92" s="92">
        <f t="shared" si="21"/>
        <v>0</v>
      </c>
      <c r="N92" s="60">
        <f>N91</f>
        <v>1</v>
      </c>
      <c r="O92" s="92">
        <f t="shared" si="22"/>
        <v>0</v>
      </c>
      <c r="P92" s="60">
        <f>P91</f>
        <v>0</v>
      </c>
      <c r="Q92" s="92">
        <f t="shared" si="23"/>
        <v>0</v>
      </c>
      <c r="R92" s="60">
        <f>R91</f>
        <v>0</v>
      </c>
      <c r="S92" s="92">
        <f t="shared" si="24"/>
        <v>0</v>
      </c>
      <c r="T92" s="60">
        <f>T91</f>
        <v>0</v>
      </c>
      <c r="U92" s="92">
        <f t="shared" si="25"/>
        <v>0</v>
      </c>
      <c r="V92" s="60">
        <f>V91</f>
        <v>0</v>
      </c>
      <c r="W92" s="92">
        <f t="shared" si="26"/>
        <v>0</v>
      </c>
      <c r="X92" s="60">
        <f>X91</f>
        <v>0</v>
      </c>
      <c r="Y92" s="92">
        <f t="shared" si="27"/>
        <v>0</v>
      </c>
      <c r="Z92" s="60">
        <f>Z91</f>
        <v>0</v>
      </c>
      <c r="AA92" s="92">
        <f t="shared" si="28"/>
        <v>0</v>
      </c>
      <c r="AB92" s="60">
        <f>AB91</f>
        <v>0</v>
      </c>
      <c r="AC92" s="92">
        <f t="shared" si="29"/>
        <v>0</v>
      </c>
      <c r="AD92" s="60">
        <v>0</v>
      </c>
      <c r="AE92" s="92">
        <f t="shared" si="30"/>
        <v>0</v>
      </c>
      <c r="AF92" s="60">
        <v>1</v>
      </c>
      <c r="AG92" s="92">
        <f t="shared" si="31"/>
        <v>0</v>
      </c>
      <c r="AH92" s="60">
        <f>AH91</f>
        <v>0</v>
      </c>
      <c r="AI92" s="92">
        <f t="shared" si="32"/>
        <v>0</v>
      </c>
      <c r="AJ92" s="92">
        <f t="shared" si="34"/>
        <v>2</v>
      </c>
      <c r="AK92" s="93">
        <f t="shared" si="33"/>
        <v>0</v>
      </c>
    </row>
    <row r="93" spans="1:37" ht="15">
      <c r="A93" s="58">
        <v>47</v>
      </c>
      <c r="B93" s="59" t="s">
        <v>161</v>
      </c>
      <c r="C93" s="59"/>
      <c r="D93" s="59" t="s">
        <v>4</v>
      </c>
      <c r="E93" s="103"/>
      <c r="F93" s="60">
        <v>0</v>
      </c>
      <c r="G93" s="92">
        <f t="shared" si="18"/>
        <v>0</v>
      </c>
      <c r="H93" s="60">
        <f>H38</f>
        <v>0</v>
      </c>
      <c r="I93" s="92">
        <f t="shared" si="19"/>
        <v>0</v>
      </c>
      <c r="J93" s="60">
        <f>J38</f>
        <v>0</v>
      </c>
      <c r="K93" s="92">
        <f t="shared" si="20"/>
        <v>0</v>
      </c>
      <c r="L93" s="60">
        <f>L38</f>
        <v>1</v>
      </c>
      <c r="M93" s="92">
        <f t="shared" si="21"/>
        <v>0</v>
      </c>
      <c r="N93" s="60">
        <f>N38</f>
        <v>0</v>
      </c>
      <c r="O93" s="92">
        <f t="shared" si="22"/>
        <v>0</v>
      </c>
      <c r="P93" s="60">
        <f>P38</f>
        <v>0</v>
      </c>
      <c r="Q93" s="92">
        <f t="shared" si="23"/>
        <v>0</v>
      </c>
      <c r="R93" s="60">
        <f>R38</f>
        <v>0</v>
      </c>
      <c r="S93" s="92">
        <f t="shared" si="24"/>
        <v>0</v>
      </c>
      <c r="T93" s="60">
        <f>T38</f>
        <v>0</v>
      </c>
      <c r="U93" s="92">
        <f t="shared" si="25"/>
        <v>0</v>
      </c>
      <c r="V93" s="60">
        <f>V38</f>
        <v>0</v>
      </c>
      <c r="W93" s="92">
        <f t="shared" si="26"/>
        <v>0</v>
      </c>
      <c r="X93" s="60">
        <f>X38</f>
        <v>0</v>
      </c>
      <c r="Y93" s="92">
        <f t="shared" si="27"/>
        <v>0</v>
      </c>
      <c r="Z93" s="60">
        <f>Z38</f>
        <v>0</v>
      </c>
      <c r="AA93" s="92">
        <f t="shared" si="28"/>
        <v>0</v>
      </c>
      <c r="AB93" s="60">
        <f>AB38</f>
        <v>0</v>
      </c>
      <c r="AC93" s="92">
        <f t="shared" si="29"/>
        <v>0</v>
      </c>
      <c r="AD93" s="60">
        <v>0</v>
      </c>
      <c r="AE93" s="92">
        <f t="shared" si="30"/>
        <v>0</v>
      </c>
      <c r="AF93" s="60">
        <f>AF38</f>
        <v>1</v>
      </c>
      <c r="AG93" s="92">
        <f t="shared" si="31"/>
        <v>0</v>
      </c>
      <c r="AH93" s="60">
        <f>AH38</f>
        <v>0</v>
      </c>
      <c r="AI93" s="92">
        <f t="shared" si="32"/>
        <v>0</v>
      </c>
      <c r="AJ93" s="92">
        <f t="shared" si="34"/>
        <v>2</v>
      </c>
      <c r="AK93" s="93">
        <f t="shared" si="33"/>
        <v>0</v>
      </c>
    </row>
    <row r="94" spans="1:37" ht="15">
      <c r="A94" s="58">
        <v>48</v>
      </c>
      <c r="B94" s="59" t="s">
        <v>252</v>
      </c>
      <c r="C94" s="59"/>
      <c r="D94" s="59" t="s">
        <v>67</v>
      </c>
      <c r="E94" s="103"/>
      <c r="F94" s="60">
        <v>0</v>
      </c>
      <c r="G94" s="92">
        <f t="shared" si="18"/>
        <v>0</v>
      </c>
      <c r="H94" s="60">
        <f>H39</f>
        <v>0</v>
      </c>
      <c r="I94" s="92">
        <f t="shared" si="19"/>
        <v>0</v>
      </c>
      <c r="J94" s="60">
        <f>J39</f>
        <v>0</v>
      </c>
      <c r="K94" s="92">
        <f t="shared" si="20"/>
        <v>0</v>
      </c>
      <c r="L94" s="60">
        <f>L39</f>
        <v>0</v>
      </c>
      <c r="M94" s="92">
        <f t="shared" si="21"/>
        <v>0</v>
      </c>
      <c r="N94" s="60">
        <f>N39</f>
        <v>0</v>
      </c>
      <c r="O94" s="92">
        <f t="shared" si="22"/>
        <v>0</v>
      </c>
      <c r="P94" s="60">
        <f>P39</f>
        <v>0</v>
      </c>
      <c r="Q94" s="92">
        <f t="shared" si="23"/>
        <v>0</v>
      </c>
      <c r="R94" s="60">
        <f>R39</f>
        <v>0</v>
      </c>
      <c r="S94" s="92">
        <f t="shared" si="24"/>
        <v>0</v>
      </c>
      <c r="T94" s="60">
        <f>T39</f>
        <v>1</v>
      </c>
      <c r="U94" s="92">
        <f t="shared" si="25"/>
        <v>0</v>
      </c>
      <c r="V94" s="60">
        <f>V39</f>
        <v>0</v>
      </c>
      <c r="W94" s="92">
        <f t="shared" si="26"/>
        <v>0</v>
      </c>
      <c r="X94" s="60">
        <f>X39</f>
        <v>0</v>
      </c>
      <c r="Y94" s="92">
        <f t="shared" si="27"/>
        <v>0</v>
      </c>
      <c r="Z94" s="60">
        <f>Z39</f>
        <v>0</v>
      </c>
      <c r="AA94" s="92">
        <f t="shared" si="28"/>
        <v>0</v>
      </c>
      <c r="AB94" s="60">
        <f>AB39</f>
        <v>0</v>
      </c>
      <c r="AC94" s="92">
        <f t="shared" si="29"/>
        <v>0</v>
      </c>
      <c r="AD94" s="60">
        <v>0</v>
      </c>
      <c r="AE94" s="92">
        <f t="shared" si="30"/>
        <v>0</v>
      </c>
      <c r="AF94" s="60">
        <f>AF39</f>
        <v>0</v>
      </c>
      <c r="AG94" s="92">
        <f t="shared" si="31"/>
        <v>0</v>
      </c>
      <c r="AH94" s="60">
        <f>AH39</f>
        <v>0</v>
      </c>
      <c r="AI94" s="92">
        <f t="shared" si="32"/>
        <v>0</v>
      </c>
      <c r="AJ94" s="92">
        <f t="shared" si="34"/>
        <v>1</v>
      </c>
      <c r="AK94" s="93">
        <f t="shared" si="33"/>
        <v>0</v>
      </c>
    </row>
    <row r="95" spans="1:37" ht="28.8">
      <c r="A95" s="58">
        <v>49</v>
      </c>
      <c r="B95" s="59" t="s">
        <v>59</v>
      </c>
      <c r="C95" s="59" t="s">
        <v>60</v>
      </c>
      <c r="D95" s="59" t="s">
        <v>4</v>
      </c>
      <c r="E95" s="103"/>
      <c r="F95" s="60">
        <v>1</v>
      </c>
      <c r="G95" s="92">
        <f t="shared" si="18"/>
        <v>0</v>
      </c>
      <c r="H95" s="60">
        <v>1</v>
      </c>
      <c r="I95" s="92">
        <f t="shared" si="19"/>
        <v>0</v>
      </c>
      <c r="J95" s="60">
        <v>1</v>
      </c>
      <c r="K95" s="92">
        <f t="shared" si="20"/>
        <v>0</v>
      </c>
      <c r="L95" s="60">
        <v>1</v>
      </c>
      <c r="M95" s="92">
        <f t="shared" si="21"/>
        <v>0</v>
      </c>
      <c r="N95" s="60">
        <v>1</v>
      </c>
      <c r="O95" s="92">
        <f t="shared" si="22"/>
        <v>0</v>
      </c>
      <c r="P95" s="60">
        <v>1</v>
      </c>
      <c r="Q95" s="92">
        <f t="shared" si="23"/>
        <v>0</v>
      </c>
      <c r="R95" s="60">
        <v>1</v>
      </c>
      <c r="S95" s="92">
        <f t="shared" si="24"/>
        <v>0</v>
      </c>
      <c r="T95" s="60">
        <v>1</v>
      </c>
      <c r="U95" s="92">
        <f t="shared" si="25"/>
        <v>0</v>
      </c>
      <c r="V95" s="60">
        <v>1</v>
      </c>
      <c r="W95" s="92">
        <f t="shared" si="26"/>
        <v>0</v>
      </c>
      <c r="X95" s="60">
        <v>1</v>
      </c>
      <c r="Y95" s="92">
        <f t="shared" si="27"/>
        <v>0</v>
      </c>
      <c r="Z95" s="60">
        <v>1</v>
      </c>
      <c r="AA95" s="92">
        <f t="shared" si="28"/>
        <v>0</v>
      </c>
      <c r="AB95" s="60">
        <v>1</v>
      </c>
      <c r="AC95" s="92">
        <f t="shared" si="29"/>
        <v>0</v>
      </c>
      <c r="AD95" s="60">
        <v>1</v>
      </c>
      <c r="AE95" s="92">
        <f t="shared" si="30"/>
        <v>0</v>
      </c>
      <c r="AF95" s="60">
        <v>1</v>
      </c>
      <c r="AG95" s="92">
        <f t="shared" si="31"/>
        <v>0</v>
      </c>
      <c r="AH95" s="60">
        <v>1</v>
      </c>
      <c r="AI95" s="92">
        <f t="shared" si="32"/>
        <v>0</v>
      </c>
      <c r="AJ95" s="92">
        <f t="shared" si="34"/>
        <v>15</v>
      </c>
      <c r="AK95" s="93">
        <f t="shared" si="33"/>
        <v>0</v>
      </c>
    </row>
    <row r="96" spans="1:37" ht="15">
      <c r="A96" s="58">
        <v>50</v>
      </c>
      <c r="B96" s="77" t="s">
        <v>91</v>
      </c>
      <c r="C96" s="59"/>
      <c r="D96" s="59" t="s">
        <v>67</v>
      </c>
      <c r="E96" s="103"/>
      <c r="F96" s="60">
        <v>1</v>
      </c>
      <c r="G96" s="92">
        <f t="shared" si="18"/>
        <v>0</v>
      </c>
      <c r="H96" s="60">
        <v>1</v>
      </c>
      <c r="I96" s="92">
        <f t="shared" si="19"/>
        <v>0</v>
      </c>
      <c r="J96" s="60">
        <v>1</v>
      </c>
      <c r="K96" s="92">
        <f t="shared" si="20"/>
        <v>0</v>
      </c>
      <c r="L96" s="60">
        <v>1</v>
      </c>
      <c r="M96" s="92">
        <f t="shared" si="21"/>
        <v>0</v>
      </c>
      <c r="N96" s="60">
        <v>1</v>
      </c>
      <c r="O96" s="92">
        <f t="shared" si="22"/>
        <v>0</v>
      </c>
      <c r="P96" s="60">
        <v>1</v>
      </c>
      <c r="Q96" s="92">
        <f t="shared" si="23"/>
        <v>0</v>
      </c>
      <c r="R96" s="60">
        <v>1</v>
      </c>
      <c r="S96" s="92">
        <f t="shared" si="24"/>
        <v>0</v>
      </c>
      <c r="T96" s="60">
        <v>1</v>
      </c>
      <c r="U96" s="92">
        <f t="shared" si="25"/>
        <v>0</v>
      </c>
      <c r="V96" s="60">
        <v>1</v>
      </c>
      <c r="W96" s="92">
        <f t="shared" si="26"/>
        <v>0</v>
      </c>
      <c r="X96" s="60">
        <v>1</v>
      </c>
      <c r="Y96" s="92">
        <f t="shared" si="27"/>
        <v>0</v>
      </c>
      <c r="Z96" s="60">
        <v>1</v>
      </c>
      <c r="AA96" s="92">
        <f t="shared" si="28"/>
        <v>0</v>
      </c>
      <c r="AB96" s="60">
        <v>1</v>
      </c>
      <c r="AC96" s="92">
        <f t="shared" si="29"/>
        <v>0</v>
      </c>
      <c r="AD96" s="60">
        <v>1</v>
      </c>
      <c r="AE96" s="92">
        <f t="shared" si="30"/>
        <v>0</v>
      </c>
      <c r="AF96" s="60">
        <v>1</v>
      </c>
      <c r="AG96" s="92">
        <f t="shared" si="31"/>
        <v>0</v>
      </c>
      <c r="AH96" s="60">
        <v>1</v>
      </c>
      <c r="AI96" s="92">
        <f t="shared" si="32"/>
        <v>0</v>
      </c>
      <c r="AJ96" s="92">
        <f t="shared" si="34"/>
        <v>15</v>
      </c>
      <c r="AK96" s="93">
        <f t="shared" si="33"/>
        <v>0</v>
      </c>
    </row>
    <row r="97" spans="1:37" ht="15">
      <c r="A97" s="58">
        <v>51</v>
      </c>
      <c r="B97" s="77" t="s">
        <v>253</v>
      </c>
      <c r="C97" s="59"/>
      <c r="D97" s="59" t="s">
        <v>67</v>
      </c>
      <c r="E97" s="103"/>
      <c r="F97" s="60">
        <v>1</v>
      </c>
      <c r="G97" s="92">
        <f t="shared" si="18"/>
        <v>0</v>
      </c>
      <c r="H97" s="60">
        <v>1</v>
      </c>
      <c r="I97" s="92">
        <f t="shared" si="19"/>
        <v>0</v>
      </c>
      <c r="J97" s="60">
        <v>1</v>
      </c>
      <c r="K97" s="92">
        <f t="shared" si="20"/>
        <v>0</v>
      </c>
      <c r="L97" s="60">
        <v>1</v>
      </c>
      <c r="M97" s="92">
        <f t="shared" si="21"/>
        <v>0</v>
      </c>
      <c r="N97" s="60">
        <v>1</v>
      </c>
      <c r="O97" s="92">
        <f t="shared" si="22"/>
        <v>0</v>
      </c>
      <c r="P97" s="60">
        <v>1</v>
      </c>
      <c r="Q97" s="92">
        <f t="shared" si="23"/>
        <v>0</v>
      </c>
      <c r="R97" s="60">
        <v>1</v>
      </c>
      <c r="S97" s="92">
        <f t="shared" si="24"/>
        <v>0</v>
      </c>
      <c r="T97" s="60">
        <v>1</v>
      </c>
      <c r="U97" s="92">
        <f t="shared" si="25"/>
        <v>0</v>
      </c>
      <c r="V97" s="60">
        <v>1</v>
      </c>
      <c r="W97" s="92">
        <f t="shared" si="26"/>
        <v>0</v>
      </c>
      <c r="X97" s="60">
        <v>1</v>
      </c>
      <c r="Y97" s="92">
        <f t="shared" si="27"/>
        <v>0</v>
      </c>
      <c r="Z97" s="60">
        <v>1</v>
      </c>
      <c r="AA97" s="92">
        <f t="shared" si="28"/>
        <v>0</v>
      </c>
      <c r="AB97" s="60">
        <v>1</v>
      </c>
      <c r="AC97" s="92">
        <f t="shared" si="29"/>
        <v>0</v>
      </c>
      <c r="AD97" s="60">
        <v>1</v>
      </c>
      <c r="AE97" s="92">
        <f t="shared" si="30"/>
        <v>0</v>
      </c>
      <c r="AF97" s="60">
        <v>1</v>
      </c>
      <c r="AG97" s="92">
        <f t="shared" si="31"/>
        <v>0</v>
      </c>
      <c r="AH97" s="60">
        <v>1</v>
      </c>
      <c r="AI97" s="92">
        <f t="shared" si="32"/>
        <v>0</v>
      </c>
      <c r="AJ97" s="92">
        <f t="shared" si="34"/>
        <v>15</v>
      </c>
      <c r="AK97" s="93">
        <f t="shared" si="33"/>
        <v>0</v>
      </c>
    </row>
    <row r="98" spans="1:37" ht="15">
      <c r="A98" s="58">
        <v>52</v>
      </c>
      <c r="B98" s="77" t="s">
        <v>254</v>
      </c>
      <c r="C98" s="59"/>
      <c r="D98" s="59" t="s">
        <v>67</v>
      </c>
      <c r="E98" s="103"/>
      <c r="F98" s="60">
        <v>1</v>
      </c>
      <c r="G98" s="92">
        <f t="shared" si="18"/>
        <v>0</v>
      </c>
      <c r="H98" s="60">
        <v>0</v>
      </c>
      <c r="I98" s="92">
        <f t="shared" si="19"/>
        <v>0</v>
      </c>
      <c r="J98" s="91">
        <v>0</v>
      </c>
      <c r="K98" s="92">
        <f t="shared" si="20"/>
        <v>0</v>
      </c>
      <c r="L98" s="92">
        <v>0</v>
      </c>
      <c r="M98" s="92">
        <f t="shared" si="21"/>
        <v>0</v>
      </c>
      <c r="N98" s="91">
        <v>0</v>
      </c>
      <c r="O98" s="92">
        <f t="shared" si="22"/>
        <v>0</v>
      </c>
      <c r="P98" s="92">
        <v>0</v>
      </c>
      <c r="Q98" s="92">
        <f t="shared" si="23"/>
        <v>0</v>
      </c>
      <c r="R98" s="91">
        <v>0</v>
      </c>
      <c r="S98" s="92">
        <f t="shared" si="24"/>
        <v>0</v>
      </c>
      <c r="T98" s="92">
        <v>0</v>
      </c>
      <c r="U98" s="92">
        <f t="shared" si="25"/>
        <v>0</v>
      </c>
      <c r="V98" s="92">
        <v>0</v>
      </c>
      <c r="W98" s="92">
        <f t="shared" si="26"/>
        <v>0</v>
      </c>
      <c r="X98" s="92">
        <v>0</v>
      </c>
      <c r="Y98" s="92">
        <f t="shared" si="27"/>
        <v>0</v>
      </c>
      <c r="Z98" s="92">
        <v>0</v>
      </c>
      <c r="AA98" s="92">
        <f t="shared" si="28"/>
        <v>0</v>
      </c>
      <c r="AB98" s="91">
        <v>0</v>
      </c>
      <c r="AC98" s="92">
        <f t="shared" si="29"/>
        <v>0</v>
      </c>
      <c r="AD98" s="60">
        <v>1</v>
      </c>
      <c r="AE98" s="92">
        <f t="shared" si="30"/>
        <v>0</v>
      </c>
      <c r="AF98" s="92">
        <v>1</v>
      </c>
      <c r="AG98" s="92">
        <f t="shared" si="31"/>
        <v>0</v>
      </c>
      <c r="AH98" s="60">
        <v>1</v>
      </c>
      <c r="AI98" s="92">
        <f t="shared" si="32"/>
        <v>0</v>
      </c>
      <c r="AJ98" s="92">
        <f t="shared" si="34"/>
        <v>4</v>
      </c>
      <c r="AK98" s="93">
        <f t="shared" si="33"/>
        <v>0</v>
      </c>
    </row>
    <row r="99" spans="1:37" ht="28.8">
      <c r="A99" s="58">
        <v>53</v>
      </c>
      <c r="B99" s="59" t="s">
        <v>162</v>
      </c>
      <c r="C99" s="59"/>
      <c r="D99" s="59" t="s">
        <v>3</v>
      </c>
      <c r="E99" s="103"/>
      <c r="F99" s="60">
        <v>0</v>
      </c>
      <c r="G99" s="92">
        <f t="shared" si="18"/>
        <v>0</v>
      </c>
      <c r="H99" s="60">
        <v>8</v>
      </c>
      <c r="I99" s="92">
        <f t="shared" si="19"/>
        <v>0</v>
      </c>
      <c r="J99" s="91">
        <v>8</v>
      </c>
      <c r="K99" s="92">
        <f t="shared" si="20"/>
        <v>0</v>
      </c>
      <c r="L99" s="92">
        <v>0</v>
      </c>
      <c r="M99" s="92">
        <f t="shared" si="21"/>
        <v>0</v>
      </c>
      <c r="N99" s="91">
        <v>8</v>
      </c>
      <c r="O99" s="92">
        <f t="shared" si="22"/>
        <v>0</v>
      </c>
      <c r="P99" s="92">
        <v>8</v>
      </c>
      <c r="Q99" s="92">
        <f t="shared" si="23"/>
        <v>0</v>
      </c>
      <c r="R99" s="91">
        <v>8</v>
      </c>
      <c r="S99" s="92">
        <f t="shared" si="24"/>
        <v>0</v>
      </c>
      <c r="T99" s="92">
        <v>0</v>
      </c>
      <c r="U99" s="92">
        <f t="shared" si="25"/>
        <v>0</v>
      </c>
      <c r="V99" s="92">
        <v>8</v>
      </c>
      <c r="W99" s="92">
        <f t="shared" si="26"/>
        <v>0</v>
      </c>
      <c r="X99" s="92">
        <v>8</v>
      </c>
      <c r="Y99" s="92">
        <f t="shared" si="27"/>
        <v>0</v>
      </c>
      <c r="Z99" s="92">
        <v>8</v>
      </c>
      <c r="AA99" s="92">
        <f t="shared" si="28"/>
        <v>0</v>
      </c>
      <c r="AB99" s="91">
        <f>8+8</f>
        <v>16</v>
      </c>
      <c r="AC99" s="92">
        <f t="shared" si="29"/>
        <v>0</v>
      </c>
      <c r="AD99" s="60">
        <v>0</v>
      </c>
      <c r="AE99" s="92">
        <f t="shared" si="30"/>
        <v>0</v>
      </c>
      <c r="AF99" s="92">
        <v>0</v>
      </c>
      <c r="AG99" s="92">
        <f t="shared" si="31"/>
        <v>0</v>
      </c>
      <c r="AH99" s="60">
        <v>0</v>
      </c>
      <c r="AI99" s="92">
        <f t="shared" si="32"/>
        <v>0</v>
      </c>
      <c r="AJ99" s="92">
        <f t="shared" si="34"/>
        <v>80</v>
      </c>
      <c r="AK99" s="93">
        <f t="shared" si="33"/>
        <v>0</v>
      </c>
    </row>
    <row r="100" spans="1:37" ht="15">
      <c r="A100" s="58">
        <v>54</v>
      </c>
      <c r="B100" t="s">
        <v>126</v>
      </c>
      <c r="C100" s="59"/>
      <c r="D100" s="59" t="s">
        <v>67</v>
      </c>
      <c r="E100" s="103"/>
      <c r="F100" s="60">
        <v>1</v>
      </c>
      <c r="G100" s="92">
        <f t="shared" si="18"/>
        <v>0</v>
      </c>
      <c r="H100" s="60">
        <v>1</v>
      </c>
      <c r="I100" s="92">
        <f t="shared" si="19"/>
        <v>0</v>
      </c>
      <c r="J100" s="91">
        <v>1</v>
      </c>
      <c r="K100" s="92">
        <f t="shared" si="20"/>
        <v>0</v>
      </c>
      <c r="L100" s="92">
        <v>0</v>
      </c>
      <c r="M100" s="92">
        <f t="shared" si="21"/>
        <v>0</v>
      </c>
      <c r="N100" s="91">
        <v>1</v>
      </c>
      <c r="O100" s="92">
        <f t="shared" si="22"/>
        <v>0</v>
      </c>
      <c r="P100" s="92">
        <v>1</v>
      </c>
      <c r="Q100" s="92">
        <f t="shared" si="23"/>
        <v>0</v>
      </c>
      <c r="R100" s="91">
        <v>1</v>
      </c>
      <c r="S100" s="92">
        <f t="shared" si="24"/>
        <v>0</v>
      </c>
      <c r="T100" s="92">
        <v>0</v>
      </c>
      <c r="U100" s="92">
        <f t="shared" si="25"/>
        <v>0</v>
      </c>
      <c r="V100" s="92">
        <v>1</v>
      </c>
      <c r="W100" s="92">
        <f t="shared" si="26"/>
        <v>0</v>
      </c>
      <c r="X100" s="92">
        <v>1</v>
      </c>
      <c r="Y100" s="92">
        <f t="shared" si="27"/>
        <v>0</v>
      </c>
      <c r="Z100" s="92">
        <v>1</v>
      </c>
      <c r="AA100" s="92">
        <f t="shared" si="28"/>
        <v>0</v>
      </c>
      <c r="AB100" s="91">
        <v>1</v>
      </c>
      <c r="AC100" s="92">
        <f t="shared" si="29"/>
        <v>0</v>
      </c>
      <c r="AD100" s="60">
        <v>1</v>
      </c>
      <c r="AE100" s="92">
        <f t="shared" si="30"/>
        <v>0</v>
      </c>
      <c r="AF100" s="92">
        <v>0</v>
      </c>
      <c r="AG100" s="92">
        <f t="shared" si="31"/>
        <v>0</v>
      </c>
      <c r="AH100" s="60">
        <v>1</v>
      </c>
      <c r="AI100" s="92">
        <f t="shared" si="32"/>
        <v>0</v>
      </c>
      <c r="AJ100" s="92">
        <f t="shared" si="34"/>
        <v>12</v>
      </c>
      <c r="AK100" s="93">
        <f t="shared" si="33"/>
        <v>0</v>
      </c>
    </row>
    <row r="101" spans="1:37" ht="15">
      <c r="A101" s="58">
        <v>55</v>
      </c>
      <c r="B101" s="33" t="s">
        <v>92</v>
      </c>
      <c r="C101" s="59"/>
      <c r="D101" s="59" t="s">
        <v>3</v>
      </c>
      <c r="E101" s="103"/>
      <c r="F101" s="60">
        <v>0</v>
      </c>
      <c r="G101" s="92">
        <f t="shared" si="18"/>
        <v>0</v>
      </c>
      <c r="H101" s="60">
        <f>H29</f>
        <v>25</v>
      </c>
      <c r="I101" s="92">
        <f t="shared" si="19"/>
        <v>0</v>
      </c>
      <c r="J101" s="60">
        <f>J29</f>
        <v>0</v>
      </c>
      <c r="K101" s="92">
        <f t="shared" si="20"/>
        <v>0</v>
      </c>
      <c r="L101" s="60">
        <f>L29</f>
        <v>0</v>
      </c>
      <c r="M101" s="92">
        <f t="shared" si="21"/>
        <v>0</v>
      </c>
      <c r="N101" s="60">
        <f>N29</f>
        <v>0</v>
      </c>
      <c r="O101" s="92">
        <f t="shared" si="22"/>
        <v>0</v>
      </c>
      <c r="P101" s="60">
        <f>P29</f>
        <v>25</v>
      </c>
      <c r="Q101" s="92">
        <f t="shared" si="23"/>
        <v>0</v>
      </c>
      <c r="R101" s="60">
        <f>R29</f>
        <v>0</v>
      </c>
      <c r="S101" s="92">
        <f t="shared" si="24"/>
        <v>0</v>
      </c>
      <c r="T101" s="60">
        <f>T29</f>
        <v>0</v>
      </c>
      <c r="U101" s="92">
        <f t="shared" si="25"/>
        <v>0</v>
      </c>
      <c r="V101" s="60">
        <f>V29</f>
        <v>25</v>
      </c>
      <c r="W101" s="92">
        <f t="shared" si="26"/>
        <v>0</v>
      </c>
      <c r="X101" s="60">
        <f>X29</f>
        <v>25</v>
      </c>
      <c r="Y101" s="92">
        <f t="shared" si="27"/>
        <v>0</v>
      </c>
      <c r="Z101" s="60">
        <f>Z29</f>
        <v>0</v>
      </c>
      <c r="AA101" s="92">
        <f t="shared" si="28"/>
        <v>0</v>
      </c>
      <c r="AB101" s="60">
        <f>AB29</f>
        <v>0</v>
      </c>
      <c r="AC101" s="92">
        <f t="shared" si="29"/>
        <v>0</v>
      </c>
      <c r="AD101" s="60">
        <v>0</v>
      </c>
      <c r="AE101" s="92">
        <f t="shared" si="30"/>
        <v>0</v>
      </c>
      <c r="AF101" s="60">
        <f>AF29</f>
        <v>0</v>
      </c>
      <c r="AG101" s="92">
        <f t="shared" si="31"/>
        <v>0</v>
      </c>
      <c r="AH101" s="60">
        <f>AH29</f>
        <v>0</v>
      </c>
      <c r="AI101" s="92">
        <f t="shared" si="32"/>
        <v>0</v>
      </c>
      <c r="AJ101" s="92">
        <f t="shared" si="34"/>
        <v>100</v>
      </c>
      <c r="AK101" s="93">
        <f t="shared" si="33"/>
        <v>0</v>
      </c>
    </row>
    <row r="102" spans="1:37" ht="15">
      <c r="A102" s="58">
        <v>56</v>
      </c>
      <c r="B102" s="33" t="s">
        <v>93</v>
      </c>
      <c r="C102" s="59"/>
      <c r="D102" s="59" t="s">
        <v>3</v>
      </c>
      <c r="E102" s="103"/>
      <c r="F102" s="60">
        <v>0</v>
      </c>
      <c r="G102" s="92">
        <f t="shared" si="18"/>
        <v>0</v>
      </c>
      <c r="H102" s="60">
        <f>H30+H31</f>
        <v>20</v>
      </c>
      <c r="I102" s="92">
        <f t="shared" si="19"/>
        <v>0</v>
      </c>
      <c r="J102" s="60">
        <f>J30+J31</f>
        <v>10</v>
      </c>
      <c r="K102" s="92">
        <f t="shared" si="20"/>
        <v>0</v>
      </c>
      <c r="L102" s="60">
        <f>L30+L31</f>
        <v>25</v>
      </c>
      <c r="M102" s="92">
        <f t="shared" si="21"/>
        <v>0</v>
      </c>
      <c r="N102" s="60">
        <f>N30+N31</f>
        <v>20</v>
      </c>
      <c r="O102" s="92">
        <f t="shared" si="22"/>
        <v>0</v>
      </c>
      <c r="P102" s="60">
        <f>P30+P31</f>
        <v>20</v>
      </c>
      <c r="Q102" s="92">
        <f t="shared" si="23"/>
        <v>0</v>
      </c>
      <c r="R102" s="60">
        <f>R30+R31</f>
        <v>10</v>
      </c>
      <c r="S102" s="92">
        <f t="shared" si="24"/>
        <v>0</v>
      </c>
      <c r="T102" s="60">
        <f>T30+T31</f>
        <v>10</v>
      </c>
      <c r="U102" s="92">
        <f t="shared" si="25"/>
        <v>0</v>
      </c>
      <c r="V102" s="60">
        <f>V30+V31</f>
        <v>20</v>
      </c>
      <c r="W102" s="92">
        <f t="shared" si="26"/>
        <v>0</v>
      </c>
      <c r="X102" s="60">
        <f>X30+X31</f>
        <v>20</v>
      </c>
      <c r="Y102" s="92">
        <f t="shared" si="27"/>
        <v>0</v>
      </c>
      <c r="Z102" s="60">
        <f>Z30+Z31</f>
        <v>10</v>
      </c>
      <c r="AA102" s="92">
        <f t="shared" si="28"/>
        <v>0</v>
      </c>
      <c r="AB102" s="60">
        <f>AB30+AB31</f>
        <v>10</v>
      </c>
      <c r="AC102" s="92">
        <f t="shared" si="29"/>
        <v>0</v>
      </c>
      <c r="AD102" s="60">
        <v>0</v>
      </c>
      <c r="AE102" s="92">
        <f t="shared" si="30"/>
        <v>0</v>
      </c>
      <c r="AF102" s="60">
        <f>AF30+AF31</f>
        <v>35</v>
      </c>
      <c r="AG102" s="92">
        <f t="shared" si="31"/>
        <v>0</v>
      </c>
      <c r="AH102" s="60">
        <f>AH30+AH31</f>
        <v>0</v>
      </c>
      <c r="AI102" s="92">
        <f t="shared" si="32"/>
        <v>0</v>
      </c>
      <c r="AJ102" s="92">
        <f t="shared" si="34"/>
        <v>210</v>
      </c>
      <c r="AK102" s="93">
        <f t="shared" si="33"/>
        <v>0</v>
      </c>
    </row>
    <row r="103" spans="1:37" ht="15">
      <c r="A103" s="58">
        <v>57</v>
      </c>
      <c r="B103" s="33" t="s">
        <v>255</v>
      </c>
      <c r="C103" s="59"/>
      <c r="D103" s="59" t="s">
        <v>67</v>
      </c>
      <c r="E103" s="103"/>
      <c r="F103" s="60">
        <v>0</v>
      </c>
      <c r="G103" s="92">
        <f t="shared" si="18"/>
        <v>0</v>
      </c>
      <c r="H103" s="60">
        <f>H32</f>
        <v>1</v>
      </c>
      <c r="I103" s="92">
        <f t="shared" si="19"/>
        <v>0</v>
      </c>
      <c r="J103" s="60">
        <f>J32</f>
        <v>0</v>
      </c>
      <c r="K103" s="92">
        <f t="shared" si="20"/>
        <v>0</v>
      </c>
      <c r="L103" s="60">
        <f>L32</f>
        <v>0</v>
      </c>
      <c r="M103" s="92">
        <f t="shared" si="21"/>
        <v>0</v>
      </c>
      <c r="N103" s="60">
        <f>N32</f>
        <v>1</v>
      </c>
      <c r="O103" s="92">
        <f t="shared" si="22"/>
        <v>0</v>
      </c>
      <c r="P103" s="60">
        <f>P32</f>
        <v>1</v>
      </c>
      <c r="Q103" s="92">
        <f t="shared" si="23"/>
        <v>0</v>
      </c>
      <c r="R103" s="60">
        <f>R32</f>
        <v>0</v>
      </c>
      <c r="S103" s="92">
        <f t="shared" si="24"/>
        <v>0</v>
      </c>
      <c r="T103" s="60">
        <f>T32</f>
        <v>1</v>
      </c>
      <c r="U103" s="92">
        <f t="shared" si="25"/>
        <v>0</v>
      </c>
      <c r="V103" s="60">
        <f>V32</f>
        <v>1</v>
      </c>
      <c r="W103" s="92">
        <f t="shared" si="26"/>
        <v>0</v>
      </c>
      <c r="X103" s="60">
        <f>X32</f>
        <v>1</v>
      </c>
      <c r="Y103" s="92">
        <f t="shared" si="27"/>
        <v>0</v>
      </c>
      <c r="Z103" s="60">
        <f>Z32</f>
        <v>1</v>
      </c>
      <c r="AA103" s="92">
        <f t="shared" si="28"/>
        <v>0</v>
      </c>
      <c r="AB103" s="60">
        <f>AB32</f>
        <v>1</v>
      </c>
      <c r="AC103" s="92">
        <f t="shared" si="29"/>
        <v>0</v>
      </c>
      <c r="AD103" s="60">
        <v>0</v>
      </c>
      <c r="AE103" s="92">
        <f t="shared" si="30"/>
        <v>0</v>
      </c>
      <c r="AF103" s="60">
        <f>AF32</f>
        <v>1</v>
      </c>
      <c r="AG103" s="92">
        <f t="shared" si="31"/>
        <v>0</v>
      </c>
      <c r="AH103" s="60">
        <f>AH32</f>
        <v>0</v>
      </c>
      <c r="AI103" s="92">
        <f t="shared" si="32"/>
        <v>0</v>
      </c>
      <c r="AJ103" s="92">
        <f t="shared" si="34"/>
        <v>9</v>
      </c>
      <c r="AK103" s="93">
        <f t="shared" si="33"/>
        <v>0</v>
      </c>
    </row>
    <row r="104" spans="1:37" ht="15">
      <c r="A104" s="58">
        <v>58</v>
      </c>
      <c r="B104" s="59" t="s">
        <v>256</v>
      </c>
      <c r="C104" s="59"/>
      <c r="D104" s="59" t="s">
        <v>67</v>
      </c>
      <c r="E104" s="103"/>
      <c r="F104" s="94">
        <v>1</v>
      </c>
      <c r="G104" s="92">
        <f t="shared" si="18"/>
        <v>0</v>
      </c>
      <c r="H104" s="94">
        <v>1</v>
      </c>
      <c r="I104" s="92">
        <f t="shared" si="19"/>
        <v>0</v>
      </c>
      <c r="J104" s="94">
        <v>1</v>
      </c>
      <c r="K104" s="92">
        <f t="shared" si="20"/>
        <v>0</v>
      </c>
      <c r="L104" s="94">
        <v>1</v>
      </c>
      <c r="M104" s="92">
        <f t="shared" si="21"/>
        <v>0</v>
      </c>
      <c r="N104" s="94">
        <v>1</v>
      </c>
      <c r="O104" s="92">
        <f t="shared" si="22"/>
        <v>0</v>
      </c>
      <c r="P104" s="94">
        <v>1</v>
      </c>
      <c r="Q104" s="92">
        <f t="shared" si="23"/>
        <v>0</v>
      </c>
      <c r="R104" s="94">
        <v>1</v>
      </c>
      <c r="S104" s="92">
        <f t="shared" si="24"/>
        <v>0</v>
      </c>
      <c r="T104" s="94">
        <v>1</v>
      </c>
      <c r="U104" s="92">
        <f t="shared" si="25"/>
        <v>0</v>
      </c>
      <c r="V104" s="94">
        <v>1</v>
      </c>
      <c r="W104" s="92">
        <f t="shared" si="26"/>
        <v>0</v>
      </c>
      <c r="X104" s="94">
        <v>1</v>
      </c>
      <c r="Y104" s="92">
        <f t="shared" si="27"/>
        <v>0</v>
      </c>
      <c r="Z104" s="94">
        <v>1</v>
      </c>
      <c r="AA104" s="92">
        <f t="shared" si="28"/>
        <v>0</v>
      </c>
      <c r="AB104" s="94">
        <v>1</v>
      </c>
      <c r="AC104" s="92">
        <f t="shared" si="29"/>
        <v>0</v>
      </c>
      <c r="AD104" s="94">
        <v>1</v>
      </c>
      <c r="AE104" s="92">
        <f t="shared" si="30"/>
        <v>0</v>
      </c>
      <c r="AF104" s="94">
        <v>1</v>
      </c>
      <c r="AG104" s="92">
        <f t="shared" si="31"/>
        <v>0</v>
      </c>
      <c r="AH104" s="94">
        <v>1</v>
      </c>
      <c r="AI104" s="92">
        <f t="shared" si="32"/>
        <v>0</v>
      </c>
      <c r="AJ104" s="92">
        <f t="shared" si="34"/>
        <v>15</v>
      </c>
      <c r="AK104" s="93">
        <f t="shared" si="33"/>
        <v>0</v>
      </c>
    </row>
    <row r="105" spans="1:37" ht="15">
      <c r="A105" s="58">
        <v>59</v>
      </c>
      <c r="B105" s="59" t="s">
        <v>94</v>
      </c>
      <c r="C105" s="59"/>
      <c r="D105" s="59" t="s">
        <v>67</v>
      </c>
      <c r="E105" s="103"/>
      <c r="F105" s="60">
        <v>1</v>
      </c>
      <c r="G105" s="92">
        <f t="shared" si="18"/>
        <v>0</v>
      </c>
      <c r="H105" s="60">
        <v>1</v>
      </c>
      <c r="I105" s="92">
        <f t="shared" si="19"/>
        <v>0</v>
      </c>
      <c r="J105" s="60">
        <v>1</v>
      </c>
      <c r="K105" s="92">
        <f t="shared" si="20"/>
        <v>0</v>
      </c>
      <c r="L105" s="60">
        <v>1</v>
      </c>
      <c r="M105" s="92">
        <f t="shared" si="21"/>
        <v>0</v>
      </c>
      <c r="N105" s="60">
        <v>1</v>
      </c>
      <c r="O105" s="92">
        <f t="shared" si="22"/>
        <v>0</v>
      </c>
      <c r="P105" s="60">
        <v>1</v>
      </c>
      <c r="Q105" s="92">
        <f t="shared" si="23"/>
        <v>0</v>
      </c>
      <c r="R105" s="60">
        <v>1</v>
      </c>
      <c r="S105" s="92">
        <f t="shared" si="24"/>
        <v>0</v>
      </c>
      <c r="T105" s="60">
        <v>1</v>
      </c>
      <c r="U105" s="92">
        <f t="shared" si="25"/>
        <v>0</v>
      </c>
      <c r="V105" s="60">
        <v>1</v>
      </c>
      <c r="W105" s="92">
        <f t="shared" si="26"/>
        <v>0</v>
      </c>
      <c r="X105" s="60">
        <v>1</v>
      </c>
      <c r="Y105" s="92">
        <f t="shared" si="27"/>
        <v>0</v>
      </c>
      <c r="Z105" s="60">
        <v>1</v>
      </c>
      <c r="AA105" s="92">
        <f t="shared" si="28"/>
        <v>0</v>
      </c>
      <c r="AB105" s="60">
        <v>1</v>
      </c>
      <c r="AC105" s="92">
        <f t="shared" si="29"/>
        <v>0</v>
      </c>
      <c r="AD105" s="60">
        <v>1</v>
      </c>
      <c r="AE105" s="92">
        <f t="shared" si="30"/>
        <v>0</v>
      </c>
      <c r="AF105" s="60">
        <v>1</v>
      </c>
      <c r="AG105" s="92">
        <f t="shared" si="31"/>
        <v>0</v>
      </c>
      <c r="AH105" s="60">
        <v>1</v>
      </c>
      <c r="AI105" s="92">
        <f t="shared" si="32"/>
        <v>0</v>
      </c>
      <c r="AJ105" s="92">
        <f t="shared" si="34"/>
        <v>15</v>
      </c>
      <c r="AK105" s="93">
        <f t="shared" si="33"/>
        <v>0</v>
      </c>
    </row>
    <row r="106" spans="1:37" ht="15">
      <c r="A106" s="58">
        <v>60</v>
      </c>
      <c r="B106" s="59" t="s">
        <v>95</v>
      </c>
      <c r="C106" s="59"/>
      <c r="D106" s="59" t="s">
        <v>90</v>
      </c>
      <c r="E106" s="103"/>
      <c r="F106" s="60">
        <v>5</v>
      </c>
      <c r="G106" s="92">
        <f t="shared" si="18"/>
        <v>0</v>
      </c>
      <c r="H106" s="60">
        <v>5</v>
      </c>
      <c r="I106" s="92">
        <f t="shared" si="19"/>
        <v>0</v>
      </c>
      <c r="J106" s="91">
        <v>2</v>
      </c>
      <c r="K106" s="92">
        <f t="shared" si="20"/>
        <v>0</v>
      </c>
      <c r="L106" s="92">
        <v>5</v>
      </c>
      <c r="M106" s="92">
        <f t="shared" si="21"/>
        <v>0</v>
      </c>
      <c r="N106" s="91">
        <v>5</v>
      </c>
      <c r="O106" s="92">
        <f t="shared" si="22"/>
        <v>0</v>
      </c>
      <c r="P106" s="92">
        <v>5</v>
      </c>
      <c r="Q106" s="92">
        <f t="shared" si="23"/>
        <v>0</v>
      </c>
      <c r="R106" s="91">
        <v>2</v>
      </c>
      <c r="S106" s="92">
        <f t="shared" si="24"/>
        <v>0</v>
      </c>
      <c r="T106" s="92">
        <v>5</v>
      </c>
      <c r="U106" s="92">
        <f t="shared" si="25"/>
        <v>0</v>
      </c>
      <c r="V106" s="92">
        <v>5</v>
      </c>
      <c r="W106" s="92">
        <f t="shared" si="26"/>
        <v>0</v>
      </c>
      <c r="X106" s="92">
        <v>5</v>
      </c>
      <c r="Y106" s="92">
        <f t="shared" si="27"/>
        <v>0</v>
      </c>
      <c r="Z106" s="92">
        <v>5</v>
      </c>
      <c r="AA106" s="92">
        <f t="shared" si="28"/>
        <v>0</v>
      </c>
      <c r="AB106" s="91">
        <v>5</v>
      </c>
      <c r="AC106" s="92">
        <f t="shared" si="29"/>
        <v>0</v>
      </c>
      <c r="AD106" s="60">
        <v>5</v>
      </c>
      <c r="AE106" s="92">
        <f t="shared" si="30"/>
        <v>0</v>
      </c>
      <c r="AF106" s="92">
        <v>5</v>
      </c>
      <c r="AG106" s="92">
        <f t="shared" si="31"/>
        <v>0</v>
      </c>
      <c r="AH106" s="60">
        <v>5</v>
      </c>
      <c r="AI106" s="92">
        <f t="shared" si="32"/>
        <v>0</v>
      </c>
      <c r="AJ106" s="92">
        <f t="shared" si="34"/>
        <v>69</v>
      </c>
      <c r="AK106" s="93">
        <f t="shared" si="33"/>
        <v>0</v>
      </c>
    </row>
    <row r="107" spans="1:37" ht="15">
      <c r="A107" s="58">
        <v>61</v>
      </c>
      <c r="B107" s="59" t="s">
        <v>96</v>
      </c>
      <c r="C107" s="59"/>
      <c r="D107" s="59" t="s">
        <v>90</v>
      </c>
      <c r="E107" s="103"/>
      <c r="F107" s="60">
        <v>5</v>
      </c>
      <c r="G107" s="92">
        <f t="shared" si="18"/>
        <v>0</v>
      </c>
      <c r="H107" s="60">
        <v>5</v>
      </c>
      <c r="I107" s="92">
        <f t="shared" si="19"/>
        <v>0</v>
      </c>
      <c r="J107" s="91">
        <v>5</v>
      </c>
      <c r="K107" s="92">
        <f t="shared" si="20"/>
        <v>0</v>
      </c>
      <c r="L107" s="92">
        <v>5</v>
      </c>
      <c r="M107" s="92">
        <f t="shared" si="21"/>
        <v>0</v>
      </c>
      <c r="N107" s="91">
        <v>20</v>
      </c>
      <c r="O107" s="92">
        <f t="shared" si="22"/>
        <v>0</v>
      </c>
      <c r="P107" s="92">
        <v>10</v>
      </c>
      <c r="Q107" s="92">
        <f t="shared" si="23"/>
        <v>0</v>
      </c>
      <c r="R107" s="91">
        <v>5</v>
      </c>
      <c r="S107" s="92">
        <f t="shared" si="24"/>
        <v>0</v>
      </c>
      <c r="T107" s="92">
        <v>5</v>
      </c>
      <c r="U107" s="92">
        <f t="shared" si="25"/>
        <v>0</v>
      </c>
      <c r="V107" s="92">
        <v>10</v>
      </c>
      <c r="W107" s="92">
        <f t="shared" si="26"/>
        <v>0</v>
      </c>
      <c r="X107" s="92">
        <v>10</v>
      </c>
      <c r="Y107" s="92">
        <f t="shared" si="27"/>
        <v>0</v>
      </c>
      <c r="Z107" s="92">
        <v>10</v>
      </c>
      <c r="AA107" s="92">
        <f t="shared" si="28"/>
        <v>0</v>
      </c>
      <c r="AB107" s="91">
        <v>15</v>
      </c>
      <c r="AC107" s="92">
        <f t="shared" si="29"/>
        <v>0</v>
      </c>
      <c r="AD107" s="60">
        <v>5</v>
      </c>
      <c r="AE107" s="92">
        <f t="shared" si="30"/>
        <v>0</v>
      </c>
      <c r="AF107" s="92">
        <v>5</v>
      </c>
      <c r="AG107" s="92">
        <f t="shared" si="31"/>
        <v>0</v>
      </c>
      <c r="AH107" s="60">
        <v>5</v>
      </c>
      <c r="AI107" s="92">
        <f t="shared" si="32"/>
        <v>0</v>
      </c>
      <c r="AJ107" s="92">
        <f t="shared" si="34"/>
        <v>120</v>
      </c>
      <c r="AK107" s="93">
        <f t="shared" si="33"/>
        <v>0</v>
      </c>
    </row>
    <row r="108" spans="1:37" ht="28.8">
      <c r="A108" s="58">
        <v>62</v>
      </c>
      <c r="B108" s="59" t="s">
        <v>257</v>
      </c>
      <c r="C108" s="59"/>
      <c r="D108" s="59" t="s">
        <v>67</v>
      </c>
      <c r="E108" s="103"/>
      <c r="F108" s="60">
        <v>0.5</v>
      </c>
      <c r="G108" s="92">
        <f t="shared" si="18"/>
        <v>0</v>
      </c>
      <c r="H108" s="60">
        <v>1</v>
      </c>
      <c r="I108" s="92">
        <f t="shared" si="19"/>
        <v>0</v>
      </c>
      <c r="J108" s="91">
        <v>0.5</v>
      </c>
      <c r="K108" s="92">
        <f t="shared" si="20"/>
        <v>0</v>
      </c>
      <c r="L108" s="92">
        <v>0</v>
      </c>
      <c r="M108" s="92">
        <f t="shared" si="21"/>
        <v>0</v>
      </c>
      <c r="N108" s="91">
        <v>1</v>
      </c>
      <c r="O108" s="92">
        <f t="shared" si="22"/>
        <v>0</v>
      </c>
      <c r="P108" s="92">
        <v>1</v>
      </c>
      <c r="Q108" s="92">
        <f t="shared" si="23"/>
        <v>0</v>
      </c>
      <c r="R108" s="91">
        <v>0.5</v>
      </c>
      <c r="S108" s="92">
        <f t="shared" si="24"/>
        <v>0</v>
      </c>
      <c r="T108" s="92">
        <v>0</v>
      </c>
      <c r="U108" s="92">
        <f t="shared" si="25"/>
        <v>0</v>
      </c>
      <c r="V108" s="92">
        <v>1</v>
      </c>
      <c r="W108" s="92">
        <f t="shared" si="26"/>
        <v>0</v>
      </c>
      <c r="X108" s="92">
        <v>1</v>
      </c>
      <c r="Y108" s="92">
        <f t="shared" si="27"/>
        <v>0</v>
      </c>
      <c r="Z108" s="92">
        <v>1</v>
      </c>
      <c r="AA108" s="92">
        <f t="shared" si="28"/>
        <v>0</v>
      </c>
      <c r="AB108" s="91">
        <v>1</v>
      </c>
      <c r="AC108" s="92">
        <f t="shared" si="29"/>
        <v>0</v>
      </c>
      <c r="AD108" s="92">
        <v>0</v>
      </c>
      <c r="AE108" s="92">
        <f t="shared" si="30"/>
        <v>0</v>
      </c>
      <c r="AF108" s="92">
        <v>0</v>
      </c>
      <c r="AG108" s="92">
        <f t="shared" si="31"/>
        <v>0</v>
      </c>
      <c r="AH108" s="92">
        <v>0</v>
      </c>
      <c r="AI108" s="92">
        <f t="shared" si="32"/>
        <v>0</v>
      </c>
      <c r="AJ108" s="92">
        <f t="shared" si="34"/>
        <v>8.5</v>
      </c>
      <c r="AK108" s="93">
        <f t="shared" si="33"/>
        <v>0</v>
      </c>
    </row>
    <row r="109" spans="1:37" ht="15">
      <c r="A109" s="58">
        <v>63</v>
      </c>
      <c r="B109" s="59" t="s">
        <v>99</v>
      </c>
      <c r="C109" s="59"/>
      <c r="D109" s="59" t="s">
        <v>4</v>
      </c>
      <c r="E109" s="103"/>
      <c r="F109" s="61">
        <v>0</v>
      </c>
      <c r="G109" s="92">
        <f t="shared" si="18"/>
        <v>0</v>
      </c>
      <c r="H109" s="61">
        <v>1</v>
      </c>
      <c r="I109" s="92">
        <f t="shared" si="19"/>
        <v>0</v>
      </c>
      <c r="J109" s="91">
        <v>1</v>
      </c>
      <c r="K109" s="92">
        <f t="shared" si="20"/>
        <v>0</v>
      </c>
      <c r="L109" s="92">
        <v>0</v>
      </c>
      <c r="M109" s="92">
        <f t="shared" si="21"/>
        <v>0</v>
      </c>
      <c r="N109" s="91">
        <v>1</v>
      </c>
      <c r="O109" s="92">
        <f t="shared" si="22"/>
        <v>0</v>
      </c>
      <c r="P109" s="92">
        <v>1</v>
      </c>
      <c r="Q109" s="92">
        <f t="shared" si="23"/>
        <v>0</v>
      </c>
      <c r="R109" s="91">
        <v>1</v>
      </c>
      <c r="S109" s="92">
        <f t="shared" si="24"/>
        <v>0</v>
      </c>
      <c r="T109" s="92">
        <v>0</v>
      </c>
      <c r="U109" s="92">
        <f t="shared" si="25"/>
        <v>0</v>
      </c>
      <c r="V109" s="92">
        <v>1</v>
      </c>
      <c r="W109" s="92">
        <f t="shared" si="26"/>
        <v>0</v>
      </c>
      <c r="X109" s="92">
        <v>1</v>
      </c>
      <c r="Y109" s="92">
        <f t="shared" si="27"/>
        <v>0</v>
      </c>
      <c r="Z109" s="92">
        <v>1</v>
      </c>
      <c r="AA109" s="92">
        <f t="shared" si="28"/>
        <v>0</v>
      </c>
      <c r="AB109" s="91">
        <v>1</v>
      </c>
      <c r="AC109" s="92">
        <f t="shared" si="29"/>
        <v>0</v>
      </c>
      <c r="AD109" s="61">
        <v>0</v>
      </c>
      <c r="AE109" s="92">
        <f t="shared" si="30"/>
        <v>0</v>
      </c>
      <c r="AF109" s="92">
        <v>0</v>
      </c>
      <c r="AG109" s="92">
        <f t="shared" si="31"/>
        <v>0</v>
      </c>
      <c r="AH109" s="92">
        <v>0</v>
      </c>
      <c r="AI109" s="92">
        <f t="shared" si="32"/>
        <v>0</v>
      </c>
      <c r="AJ109" s="92">
        <f t="shared" si="34"/>
        <v>9</v>
      </c>
      <c r="AK109" s="93">
        <f t="shared" si="33"/>
        <v>0</v>
      </c>
    </row>
    <row r="110" spans="1:37" ht="15">
      <c r="A110" s="58">
        <v>64</v>
      </c>
      <c r="B110" s="59" t="s">
        <v>100</v>
      </c>
      <c r="C110" s="59"/>
      <c r="D110" s="59" t="s">
        <v>4</v>
      </c>
      <c r="E110" s="103"/>
      <c r="F110" s="60">
        <v>0</v>
      </c>
      <c r="G110" s="92">
        <f t="shared" si="18"/>
        <v>0</v>
      </c>
      <c r="H110" s="60">
        <v>1</v>
      </c>
      <c r="I110" s="92">
        <f t="shared" si="19"/>
        <v>0</v>
      </c>
      <c r="J110" s="91">
        <v>1</v>
      </c>
      <c r="K110" s="92">
        <f t="shared" si="20"/>
        <v>0</v>
      </c>
      <c r="L110" s="92">
        <v>0</v>
      </c>
      <c r="M110" s="92">
        <f t="shared" si="21"/>
        <v>0</v>
      </c>
      <c r="N110" s="91">
        <v>1</v>
      </c>
      <c r="O110" s="92">
        <f t="shared" si="22"/>
        <v>0</v>
      </c>
      <c r="P110" s="92">
        <v>1</v>
      </c>
      <c r="Q110" s="92">
        <f t="shared" si="23"/>
        <v>0</v>
      </c>
      <c r="R110" s="91">
        <v>1</v>
      </c>
      <c r="S110" s="92">
        <f t="shared" si="24"/>
        <v>0</v>
      </c>
      <c r="T110" s="92">
        <v>0</v>
      </c>
      <c r="U110" s="92">
        <f t="shared" si="25"/>
        <v>0</v>
      </c>
      <c r="V110" s="92">
        <v>1</v>
      </c>
      <c r="W110" s="92">
        <f t="shared" si="26"/>
        <v>0</v>
      </c>
      <c r="X110" s="92">
        <v>1</v>
      </c>
      <c r="Y110" s="92">
        <f t="shared" si="27"/>
        <v>0</v>
      </c>
      <c r="Z110" s="92">
        <v>1</v>
      </c>
      <c r="AA110" s="92">
        <f t="shared" si="28"/>
        <v>0</v>
      </c>
      <c r="AB110" s="91">
        <v>1</v>
      </c>
      <c r="AC110" s="92">
        <f t="shared" si="29"/>
        <v>0</v>
      </c>
      <c r="AD110" s="60">
        <v>0</v>
      </c>
      <c r="AE110" s="92">
        <f t="shared" si="30"/>
        <v>0</v>
      </c>
      <c r="AF110" s="92">
        <v>0</v>
      </c>
      <c r="AG110" s="92">
        <f t="shared" si="31"/>
        <v>0</v>
      </c>
      <c r="AH110" s="92">
        <v>0</v>
      </c>
      <c r="AI110" s="92">
        <f t="shared" si="32"/>
        <v>0</v>
      </c>
      <c r="AJ110" s="92">
        <f t="shared" si="34"/>
        <v>9</v>
      </c>
      <c r="AK110" s="93">
        <f t="shared" si="33"/>
        <v>0</v>
      </c>
    </row>
    <row r="111" spans="1:37" ht="28.8">
      <c r="A111" s="58">
        <v>65</v>
      </c>
      <c r="B111" s="59" t="s">
        <v>163</v>
      </c>
      <c r="C111" s="59"/>
      <c r="D111" s="59" t="s">
        <v>4</v>
      </c>
      <c r="E111" s="103"/>
      <c r="F111" s="60">
        <v>0</v>
      </c>
      <c r="G111" s="92">
        <f aca="true" t="shared" si="35" ref="G111:G117">E111*F111</f>
        <v>0</v>
      </c>
      <c r="H111" s="60">
        <v>1</v>
      </c>
      <c r="I111" s="92">
        <f t="shared" si="19"/>
        <v>0</v>
      </c>
      <c r="J111" s="91">
        <v>1</v>
      </c>
      <c r="K111" s="92">
        <f aca="true" t="shared" si="36" ref="K111:K117">E111*J111</f>
        <v>0</v>
      </c>
      <c r="L111" s="92">
        <v>0</v>
      </c>
      <c r="M111" s="92">
        <f t="shared" si="21"/>
        <v>0</v>
      </c>
      <c r="N111" s="91">
        <v>1</v>
      </c>
      <c r="O111" s="92">
        <f t="shared" si="22"/>
        <v>0</v>
      </c>
      <c r="P111" s="92">
        <v>1</v>
      </c>
      <c r="Q111" s="92">
        <f t="shared" si="23"/>
        <v>0</v>
      </c>
      <c r="R111" s="91">
        <v>1</v>
      </c>
      <c r="S111" s="92">
        <f t="shared" si="24"/>
        <v>0</v>
      </c>
      <c r="T111" s="92">
        <v>0</v>
      </c>
      <c r="U111" s="92">
        <f aca="true" t="shared" si="37" ref="U111:U117">E111*T111</f>
        <v>0</v>
      </c>
      <c r="V111" s="92">
        <v>1</v>
      </c>
      <c r="W111" s="92">
        <f aca="true" t="shared" si="38" ref="W111:W117">E111*V111</f>
        <v>0</v>
      </c>
      <c r="X111" s="92">
        <v>1</v>
      </c>
      <c r="Y111" s="92">
        <f aca="true" t="shared" si="39" ref="Y111:Y117">E111*X111</f>
        <v>0</v>
      </c>
      <c r="Z111" s="92">
        <v>1</v>
      </c>
      <c r="AA111" s="92">
        <f aca="true" t="shared" si="40" ref="AA111:AA117">E111*Z111</f>
        <v>0</v>
      </c>
      <c r="AB111" s="91">
        <v>1</v>
      </c>
      <c r="AC111" s="92">
        <f aca="true" t="shared" si="41" ref="AC111:AC117">E111*AB111</f>
        <v>0</v>
      </c>
      <c r="AD111" s="60">
        <v>0</v>
      </c>
      <c r="AE111" s="92">
        <f t="shared" si="30"/>
        <v>0</v>
      </c>
      <c r="AF111" s="92">
        <v>0</v>
      </c>
      <c r="AG111" s="92">
        <f t="shared" si="31"/>
        <v>0</v>
      </c>
      <c r="AH111" s="92">
        <v>0</v>
      </c>
      <c r="AI111" s="92">
        <f t="shared" si="32"/>
        <v>0</v>
      </c>
      <c r="AJ111" s="92">
        <f t="shared" si="34"/>
        <v>9</v>
      </c>
      <c r="AK111" s="93">
        <f aca="true" t="shared" si="42" ref="AK111:AK117">E111*AJ111</f>
        <v>0</v>
      </c>
    </row>
    <row r="112" spans="1:37" ht="15">
      <c r="A112" s="58">
        <v>66</v>
      </c>
      <c r="B112" s="59" t="s">
        <v>101</v>
      </c>
      <c r="C112" s="59"/>
      <c r="D112" s="59" t="s">
        <v>67</v>
      </c>
      <c r="E112" s="103"/>
      <c r="F112" s="60">
        <v>1</v>
      </c>
      <c r="G112" s="92">
        <f t="shared" si="35"/>
        <v>0</v>
      </c>
      <c r="H112" s="60">
        <v>1</v>
      </c>
      <c r="I112" s="92">
        <f t="shared" si="19"/>
        <v>0</v>
      </c>
      <c r="J112" s="60">
        <v>1</v>
      </c>
      <c r="K112" s="92">
        <f t="shared" si="36"/>
        <v>0</v>
      </c>
      <c r="L112" s="60">
        <v>1</v>
      </c>
      <c r="M112" s="92">
        <f t="shared" si="21"/>
        <v>0</v>
      </c>
      <c r="N112" s="60">
        <v>1</v>
      </c>
      <c r="O112" s="92">
        <f t="shared" si="22"/>
        <v>0</v>
      </c>
      <c r="P112" s="60">
        <v>1</v>
      </c>
      <c r="Q112" s="92">
        <f t="shared" si="23"/>
        <v>0</v>
      </c>
      <c r="R112" s="60">
        <v>1</v>
      </c>
      <c r="S112" s="92">
        <f t="shared" si="24"/>
        <v>0</v>
      </c>
      <c r="T112" s="60">
        <v>1</v>
      </c>
      <c r="U112" s="92">
        <f t="shared" si="37"/>
        <v>0</v>
      </c>
      <c r="V112" s="60">
        <v>1</v>
      </c>
      <c r="W112" s="92">
        <f t="shared" si="38"/>
        <v>0</v>
      </c>
      <c r="X112" s="60">
        <v>1</v>
      </c>
      <c r="Y112" s="92">
        <f t="shared" si="39"/>
        <v>0</v>
      </c>
      <c r="Z112" s="60">
        <v>1</v>
      </c>
      <c r="AA112" s="92">
        <f t="shared" si="40"/>
        <v>0</v>
      </c>
      <c r="AB112" s="60">
        <v>1</v>
      </c>
      <c r="AC112" s="92">
        <f t="shared" si="41"/>
        <v>0</v>
      </c>
      <c r="AD112" s="60">
        <v>1</v>
      </c>
      <c r="AE112" s="92">
        <f t="shared" si="30"/>
        <v>0</v>
      </c>
      <c r="AF112" s="60">
        <v>1</v>
      </c>
      <c r="AG112" s="92">
        <f t="shared" si="31"/>
        <v>0</v>
      </c>
      <c r="AH112" s="60">
        <v>1</v>
      </c>
      <c r="AI112" s="92">
        <f t="shared" si="32"/>
        <v>0</v>
      </c>
      <c r="AJ112" s="92">
        <f aca="true" t="shared" si="43" ref="AJ112:AJ117">F112+H112+L112+R112+J112+N112+P112+T112+V112+X112+Z112+AB112+AD112+AF112+AH112</f>
        <v>15</v>
      </c>
      <c r="AK112" s="93">
        <f t="shared" si="42"/>
        <v>0</v>
      </c>
    </row>
    <row r="113" spans="1:37" ht="15">
      <c r="A113" s="58">
        <v>67</v>
      </c>
      <c r="B113" s="59" t="s">
        <v>102</v>
      </c>
      <c r="C113" s="59"/>
      <c r="D113" s="59" t="s">
        <v>67</v>
      </c>
      <c r="E113" s="103"/>
      <c r="F113" s="60">
        <v>0</v>
      </c>
      <c r="G113" s="92">
        <f t="shared" si="35"/>
        <v>0</v>
      </c>
      <c r="H113" s="60">
        <v>1</v>
      </c>
      <c r="I113" s="92">
        <f t="shared" si="19"/>
        <v>0</v>
      </c>
      <c r="J113" s="91">
        <v>0</v>
      </c>
      <c r="K113" s="92">
        <f t="shared" si="36"/>
        <v>0</v>
      </c>
      <c r="L113" s="92">
        <v>0</v>
      </c>
      <c r="M113" s="92">
        <f aca="true" t="shared" si="44" ref="M113:M117">E113*L113</f>
        <v>0</v>
      </c>
      <c r="N113" s="91">
        <v>1</v>
      </c>
      <c r="O113" s="92">
        <f aca="true" t="shared" si="45" ref="O113:O117">E113*N113</f>
        <v>0</v>
      </c>
      <c r="P113" s="92">
        <v>1</v>
      </c>
      <c r="Q113" s="92">
        <f aca="true" t="shared" si="46" ref="Q113:Q117">E113*P113</f>
        <v>0</v>
      </c>
      <c r="R113" s="91">
        <v>0</v>
      </c>
      <c r="S113" s="92">
        <f aca="true" t="shared" si="47" ref="S113:S117">E113*R113</f>
        <v>0</v>
      </c>
      <c r="T113" s="92">
        <v>0</v>
      </c>
      <c r="U113" s="92">
        <f t="shared" si="37"/>
        <v>0</v>
      </c>
      <c r="V113" s="92">
        <v>1</v>
      </c>
      <c r="W113" s="92">
        <f t="shared" si="38"/>
        <v>0</v>
      </c>
      <c r="X113" s="92">
        <v>1</v>
      </c>
      <c r="Y113" s="92">
        <f t="shared" si="39"/>
        <v>0</v>
      </c>
      <c r="Z113" s="92">
        <v>1</v>
      </c>
      <c r="AA113" s="92">
        <f t="shared" si="40"/>
        <v>0</v>
      </c>
      <c r="AB113" s="91">
        <v>1</v>
      </c>
      <c r="AC113" s="92">
        <f t="shared" si="41"/>
        <v>0</v>
      </c>
      <c r="AD113" s="60">
        <v>0</v>
      </c>
      <c r="AE113" s="92">
        <f aca="true" t="shared" si="48" ref="AE113:AE117">E113*AD113</f>
        <v>0</v>
      </c>
      <c r="AF113" s="92">
        <v>0</v>
      </c>
      <c r="AG113" s="92">
        <f aca="true" t="shared" si="49" ref="AG113:AG117">E113*AF113</f>
        <v>0</v>
      </c>
      <c r="AH113" s="92">
        <v>0</v>
      </c>
      <c r="AI113" s="92">
        <f aca="true" t="shared" si="50" ref="AI113:AI117">E113*AH113</f>
        <v>0</v>
      </c>
      <c r="AJ113" s="92">
        <f t="shared" si="43"/>
        <v>7</v>
      </c>
      <c r="AK113" s="93">
        <f t="shared" si="42"/>
        <v>0</v>
      </c>
    </row>
    <row r="114" spans="1:37" ht="15">
      <c r="A114" s="58">
        <v>68</v>
      </c>
      <c r="B114" s="59" t="s">
        <v>216</v>
      </c>
      <c r="C114" s="59"/>
      <c r="D114" s="59" t="s">
        <v>67</v>
      </c>
      <c r="E114" s="103"/>
      <c r="F114" s="60">
        <v>0</v>
      </c>
      <c r="G114" s="92">
        <f t="shared" si="35"/>
        <v>0</v>
      </c>
      <c r="H114" s="60">
        <v>1</v>
      </c>
      <c r="I114" s="92">
        <f aca="true" t="shared" si="51" ref="I114:I117">E114*H114</f>
        <v>0</v>
      </c>
      <c r="J114" s="91">
        <v>0</v>
      </c>
      <c r="K114" s="92">
        <f t="shared" si="36"/>
        <v>0</v>
      </c>
      <c r="L114" s="92">
        <v>0</v>
      </c>
      <c r="M114" s="92">
        <f t="shared" si="44"/>
        <v>0</v>
      </c>
      <c r="N114" s="91">
        <v>1</v>
      </c>
      <c r="O114" s="92">
        <f t="shared" si="45"/>
        <v>0</v>
      </c>
      <c r="P114" s="92">
        <v>0</v>
      </c>
      <c r="Q114" s="92">
        <f t="shared" si="46"/>
        <v>0</v>
      </c>
      <c r="R114" s="91">
        <v>0</v>
      </c>
      <c r="S114" s="92">
        <f t="shared" si="47"/>
        <v>0</v>
      </c>
      <c r="T114" s="92">
        <v>0</v>
      </c>
      <c r="U114" s="92">
        <f t="shared" si="37"/>
        <v>0</v>
      </c>
      <c r="V114" s="92">
        <v>1</v>
      </c>
      <c r="W114" s="92">
        <f t="shared" si="38"/>
        <v>0</v>
      </c>
      <c r="X114" s="92">
        <v>0</v>
      </c>
      <c r="Y114" s="92">
        <f t="shared" si="39"/>
        <v>0</v>
      </c>
      <c r="Z114" s="92">
        <v>0</v>
      </c>
      <c r="AA114" s="92">
        <f t="shared" si="40"/>
        <v>0</v>
      </c>
      <c r="AB114" s="91">
        <v>1</v>
      </c>
      <c r="AC114" s="92">
        <f t="shared" si="41"/>
        <v>0</v>
      </c>
      <c r="AD114" s="60">
        <v>0</v>
      </c>
      <c r="AE114" s="92">
        <f t="shared" si="48"/>
        <v>0</v>
      </c>
      <c r="AF114" s="92">
        <v>0</v>
      </c>
      <c r="AG114" s="92">
        <f t="shared" si="49"/>
        <v>0</v>
      </c>
      <c r="AH114" s="92">
        <v>0</v>
      </c>
      <c r="AI114" s="92">
        <f t="shared" si="50"/>
        <v>0</v>
      </c>
      <c r="AJ114" s="92">
        <f t="shared" si="43"/>
        <v>4</v>
      </c>
      <c r="AK114" s="93">
        <f t="shared" si="42"/>
        <v>0</v>
      </c>
    </row>
    <row r="115" spans="1:37" ht="15">
      <c r="A115" s="58">
        <v>69</v>
      </c>
      <c r="B115" s="59" t="s">
        <v>164</v>
      </c>
      <c r="C115" s="59"/>
      <c r="D115" s="59" t="s">
        <v>67</v>
      </c>
      <c r="E115" s="103"/>
      <c r="F115" s="60">
        <v>1</v>
      </c>
      <c r="G115" s="92">
        <f t="shared" si="35"/>
        <v>0</v>
      </c>
      <c r="H115" s="60">
        <v>1</v>
      </c>
      <c r="I115" s="92">
        <f t="shared" si="51"/>
        <v>0</v>
      </c>
      <c r="J115" s="60">
        <v>1</v>
      </c>
      <c r="K115" s="92">
        <f t="shared" si="36"/>
        <v>0</v>
      </c>
      <c r="L115" s="60">
        <v>1</v>
      </c>
      <c r="M115" s="92">
        <f t="shared" si="44"/>
        <v>0</v>
      </c>
      <c r="N115" s="60">
        <v>1</v>
      </c>
      <c r="O115" s="92">
        <f t="shared" si="45"/>
        <v>0</v>
      </c>
      <c r="P115" s="60">
        <v>1</v>
      </c>
      <c r="Q115" s="92">
        <f t="shared" si="46"/>
        <v>0</v>
      </c>
      <c r="R115" s="60">
        <v>1</v>
      </c>
      <c r="S115" s="92">
        <f t="shared" si="47"/>
        <v>0</v>
      </c>
      <c r="T115" s="60">
        <v>1</v>
      </c>
      <c r="U115" s="92">
        <f t="shared" si="37"/>
        <v>0</v>
      </c>
      <c r="V115" s="60">
        <v>1</v>
      </c>
      <c r="W115" s="92">
        <f t="shared" si="38"/>
        <v>0</v>
      </c>
      <c r="X115" s="60">
        <v>1</v>
      </c>
      <c r="Y115" s="92">
        <f t="shared" si="39"/>
        <v>0</v>
      </c>
      <c r="Z115" s="60">
        <v>1</v>
      </c>
      <c r="AA115" s="92">
        <f t="shared" si="40"/>
        <v>0</v>
      </c>
      <c r="AB115" s="60">
        <v>1</v>
      </c>
      <c r="AC115" s="92">
        <f t="shared" si="41"/>
        <v>0</v>
      </c>
      <c r="AD115" s="60">
        <v>1</v>
      </c>
      <c r="AE115" s="92">
        <f t="shared" si="48"/>
        <v>0</v>
      </c>
      <c r="AF115" s="60">
        <v>1</v>
      </c>
      <c r="AG115" s="92">
        <f t="shared" si="49"/>
        <v>0</v>
      </c>
      <c r="AH115" s="60">
        <v>1</v>
      </c>
      <c r="AI115" s="92">
        <f t="shared" si="50"/>
        <v>0</v>
      </c>
      <c r="AJ115" s="92">
        <f t="shared" si="43"/>
        <v>15</v>
      </c>
      <c r="AK115" s="93">
        <f t="shared" si="42"/>
        <v>0</v>
      </c>
    </row>
    <row r="116" spans="1:37" ht="15">
      <c r="A116" s="58">
        <v>70</v>
      </c>
      <c r="B116" s="96" t="s">
        <v>103</v>
      </c>
      <c r="C116" s="96"/>
      <c r="D116" s="59" t="s">
        <v>67</v>
      </c>
      <c r="E116" s="103"/>
      <c r="F116" s="60">
        <v>0</v>
      </c>
      <c r="G116" s="92">
        <f t="shared" si="35"/>
        <v>0</v>
      </c>
      <c r="H116" s="60">
        <v>0</v>
      </c>
      <c r="I116" s="92">
        <f t="shared" si="51"/>
        <v>0</v>
      </c>
      <c r="J116" s="91">
        <v>0</v>
      </c>
      <c r="K116" s="92">
        <f t="shared" si="36"/>
        <v>0</v>
      </c>
      <c r="L116" s="92">
        <v>0</v>
      </c>
      <c r="M116" s="92">
        <f t="shared" si="44"/>
        <v>0</v>
      </c>
      <c r="N116" s="91">
        <v>1</v>
      </c>
      <c r="O116" s="92">
        <f t="shared" si="45"/>
        <v>0</v>
      </c>
      <c r="P116" s="92">
        <v>1</v>
      </c>
      <c r="Q116" s="92">
        <f t="shared" si="46"/>
        <v>0</v>
      </c>
      <c r="R116" s="91">
        <v>0</v>
      </c>
      <c r="S116" s="92">
        <f t="shared" si="47"/>
        <v>0</v>
      </c>
      <c r="T116" s="92">
        <v>0</v>
      </c>
      <c r="U116" s="92">
        <f t="shared" si="37"/>
        <v>0</v>
      </c>
      <c r="V116" s="92">
        <v>1</v>
      </c>
      <c r="W116" s="92">
        <f t="shared" si="38"/>
        <v>0</v>
      </c>
      <c r="X116" s="92">
        <v>1</v>
      </c>
      <c r="Y116" s="92">
        <f t="shared" si="39"/>
        <v>0</v>
      </c>
      <c r="Z116" s="92">
        <v>1</v>
      </c>
      <c r="AA116" s="92">
        <f t="shared" si="40"/>
        <v>0</v>
      </c>
      <c r="AB116" s="91">
        <v>1</v>
      </c>
      <c r="AC116" s="92">
        <f t="shared" si="41"/>
        <v>0</v>
      </c>
      <c r="AD116" s="60">
        <v>0</v>
      </c>
      <c r="AE116" s="92">
        <f t="shared" si="48"/>
        <v>0</v>
      </c>
      <c r="AF116" s="92">
        <v>0</v>
      </c>
      <c r="AG116" s="92">
        <f t="shared" si="49"/>
        <v>0</v>
      </c>
      <c r="AH116" s="92">
        <v>0</v>
      </c>
      <c r="AI116" s="92">
        <f t="shared" si="50"/>
        <v>0</v>
      </c>
      <c r="AJ116" s="92">
        <f t="shared" si="43"/>
        <v>6</v>
      </c>
      <c r="AK116" s="93">
        <f t="shared" si="42"/>
        <v>0</v>
      </c>
    </row>
    <row r="117" spans="1:37" ht="15">
      <c r="A117" s="58">
        <v>71</v>
      </c>
      <c r="B117" s="96" t="s">
        <v>104</v>
      </c>
      <c r="C117" s="96"/>
      <c r="D117" s="96" t="s">
        <v>67</v>
      </c>
      <c r="E117" s="103"/>
      <c r="F117" s="60">
        <v>1</v>
      </c>
      <c r="G117" s="92">
        <f t="shared" si="35"/>
        <v>0</v>
      </c>
      <c r="H117" s="60">
        <v>1</v>
      </c>
      <c r="I117" s="92">
        <f t="shared" si="51"/>
        <v>0</v>
      </c>
      <c r="J117" s="60">
        <v>1</v>
      </c>
      <c r="K117" s="92">
        <f t="shared" si="36"/>
        <v>0</v>
      </c>
      <c r="L117" s="60">
        <v>1</v>
      </c>
      <c r="M117" s="92">
        <f t="shared" si="44"/>
        <v>0</v>
      </c>
      <c r="N117" s="60">
        <v>1</v>
      </c>
      <c r="O117" s="92">
        <f t="shared" si="45"/>
        <v>0</v>
      </c>
      <c r="P117" s="60">
        <v>1</v>
      </c>
      <c r="Q117" s="92">
        <f t="shared" si="46"/>
        <v>0</v>
      </c>
      <c r="R117" s="60">
        <v>1</v>
      </c>
      <c r="S117" s="92">
        <f t="shared" si="47"/>
        <v>0</v>
      </c>
      <c r="T117" s="60">
        <v>1</v>
      </c>
      <c r="U117" s="92">
        <f t="shared" si="37"/>
        <v>0</v>
      </c>
      <c r="V117" s="60">
        <v>1</v>
      </c>
      <c r="W117" s="92">
        <f t="shared" si="38"/>
        <v>0</v>
      </c>
      <c r="X117" s="60">
        <v>1</v>
      </c>
      <c r="Y117" s="92">
        <f t="shared" si="39"/>
        <v>0</v>
      </c>
      <c r="Z117" s="60">
        <v>1</v>
      </c>
      <c r="AA117" s="92">
        <f t="shared" si="40"/>
        <v>0</v>
      </c>
      <c r="AB117" s="60">
        <v>1</v>
      </c>
      <c r="AC117" s="92">
        <f t="shared" si="41"/>
        <v>0</v>
      </c>
      <c r="AD117" s="60">
        <v>1</v>
      </c>
      <c r="AE117" s="92">
        <f t="shared" si="48"/>
        <v>0</v>
      </c>
      <c r="AF117" s="60">
        <v>1</v>
      </c>
      <c r="AG117" s="92">
        <f t="shared" si="49"/>
        <v>0</v>
      </c>
      <c r="AH117" s="60">
        <v>1</v>
      </c>
      <c r="AI117" s="92">
        <f t="shared" si="50"/>
        <v>0</v>
      </c>
      <c r="AJ117" s="92">
        <f t="shared" si="43"/>
        <v>15</v>
      </c>
      <c r="AK117" s="93">
        <f t="shared" si="42"/>
        <v>0</v>
      </c>
    </row>
    <row r="118" spans="1:37" ht="4.8" customHeight="1">
      <c r="A118" s="78"/>
      <c r="B118" s="64"/>
      <c r="C118" s="64"/>
      <c r="D118" s="64"/>
      <c r="E118" s="65"/>
      <c r="F118" s="66"/>
      <c r="G118" s="67"/>
      <c r="H118" s="66"/>
      <c r="I118" s="67"/>
      <c r="J118" s="34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5"/>
      <c r="AD118" s="65"/>
      <c r="AE118" s="65"/>
      <c r="AF118" s="65"/>
      <c r="AG118" s="65"/>
      <c r="AH118" s="65"/>
      <c r="AI118" s="65"/>
      <c r="AJ118" s="65"/>
      <c r="AK118" s="69"/>
    </row>
    <row r="119" spans="1:37" ht="15">
      <c r="A119" s="35"/>
      <c r="B119" s="36"/>
      <c r="C119" s="37" t="s">
        <v>105</v>
      </c>
      <c r="D119" s="36"/>
      <c r="E119" s="38"/>
      <c r="F119" s="39"/>
      <c r="G119" s="40">
        <f>SUM(G46:G118)</f>
        <v>0</v>
      </c>
      <c r="H119" s="39"/>
      <c r="I119" s="40">
        <f>SUM(I46:I118)</f>
        <v>0</v>
      </c>
      <c r="J119" s="39"/>
      <c r="K119" s="40">
        <f>SUM(K46:K118)</f>
        <v>0</v>
      </c>
      <c r="L119" s="39"/>
      <c r="M119" s="40">
        <f>SUM(M46:M118)</f>
        <v>0</v>
      </c>
      <c r="N119" s="39"/>
      <c r="O119" s="40">
        <f>SUM(O46:O118)</f>
        <v>0</v>
      </c>
      <c r="P119" s="39"/>
      <c r="Q119" s="40">
        <f>SUM(Q46:Q118)</f>
        <v>0</v>
      </c>
      <c r="R119" s="39"/>
      <c r="S119" s="40">
        <f>SUM(S46:S118)</f>
        <v>0</v>
      </c>
      <c r="T119" s="39"/>
      <c r="U119" s="40">
        <f>SUM(U46:U118)</f>
        <v>0</v>
      </c>
      <c r="V119" s="39"/>
      <c r="W119" s="40">
        <f>SUM(W46:W118)</f>
        <v>0</v>
      </c>
      <c r="X119" s="39"/>
      <c r="Y119" s="40">
        <f>SUM(Y46:Y118)</f>
        <v>0</v>
      </c>
      <c r="Z119" s="39"/>
      <c r="AA119" s="40">
        <f>SUM(AA46:AA118)</f>
        <v>0</v>
      </c>
      <c r="AB119" s="39"/>
      <c r="AC119" s="40">
        <f>SUM(AC46:AC118)</f>
        <v>0</v>
      </c>
      <c r="AD119" s="39"/>
      <c r="AE119" s="40">
        <f>SUM(AE46:AE118)</f>
        <v>0</v>
      </c>
      <c r="AF119" s="39"/>
      <c r="AG119" s="40">
        <f>SUM(AG46:AG118)</f>
        <v>0</v>
      </c>
      <c r="AH119" s="39"/>
      <c r="AI119" s="40">
        <f>SUM(AI46:AI118)</f>
        <v>0</v>
      </c>
      <c r="AJ119" s="39"/>
      <c r="AK119" s="41">
        <f>SUM(AK46:AK118)</f>
        <v>0</v>
      </c>
    </row>
    <row r="120" spans="1:37" ht="15" thickBot="1">
      <c r="A120" s="79"/>
      <c r="B120" s="80"/>
      <c r="C120" s="81"/>
      <c r="D120" s="80"/>
      <c r="E120" s="82"/>
      <c r="F120" s="83"/>
      <c r="G120" s="84"/>
      <c r="H120" s="83"/>
      <c r="I120" s="84"/>
      <c r="J120" s="83"/>
      <c r="K120" s="84"/>
      <c r="L120" s="84"/>
      <c r="M120" s="84"/>
      <c r="N120" s="83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3"/>
      <c r="AC120" s="84"/>
      <c r="AD120" s="84"/>
      <c r="AE120" s="84"/>
      <c r="AF120" s="84"/>
      <c r="AG120" s="84"/>
      <c r="AH120" s="84"/>
      <c r="AI120" s="84"/>
      <c r="AJ120" s="83"/>
      <c r="AK120" s="85"/>
    </row>
    <row r="121" spans="1:37" ht="15">
      <c r="A121" s="79"/>
      <c r="B121" s="80"/>
      <c r="C121" s="81"/>
      <c r="D121" s="80"/>
      <c r="E121" s="82"/>
      <c r="F121" s="107" t="s">
        <v>230</v>
      </c>
      <c r="G121" s="108"/>
      <c r="H121" s="112" t="s">
        <v>73</v>
      </c>
      <c r="I121" s="113"/>
      <c r="J121" s="107" t="s">
        <v>231</v>
      </c>
      <c r="K121" s="108"/>
      <c r="L121" s="107" t="s">
        <v>74</v>
      </c>
      <c r="M121" s="108"/>
      <c r="N121" s="112" t="s">
        <v>75</v>
      </c>
      <c r="O121" s="113"/>
      <c r="P121" s="112" t="s">
        <v>76</v>
      </c>
      <c r="Q121" s="113"/>
      <c r="R121" s="112" t="s">
        <v>232</v>
      </c>
      <c r="S121" s="113"/>
      <c r="T121" s="107" t="s">
        <v>77</v>
      </c>
      <c r="U121" s="108"/>
      <c r="V121" s="112" t="s">
        <v>78</v>
      </c>
      <c r="W121" s="113"/>
      <c r="X121" s="112" t="s">
        <v>79</v>
      </c>
      <c r="Y121" s="113"/>
      <c r="Z121" s="112" t="s">
        <v>109</v>
      </c>
      <c r="AA121" s="113"/>
      <c r="AB121" s="107" t="s">
        <v>110</v>
      </c>
      <c r="AC121" s="108"/>
      <c r="AD121" s="107" t="s">
        <v>233</v>
      </c>
      <c r="AE121" s="108"/>
      <c r="AF121" s="112" t="s">
        <v>234</v>
      </c>
      <c r="AG121" s="113"/>
      <c r="AH121" s="107" t="s">
        <v>235</v>
      </c>
      <c r="AI121" s="108"/>
      <c r="AJ121" s="112" t="s">
        <v>52</v>
      </c>
      <c r="AK121" s="113"/>
    </row>
    <row r="122" spans="1:37" ht="15" thickBot="1">
      <c r="A122" s="42"/>
      <c r="B122" s="43"/>
      <c r="C122" s="44" t="s">
        <v>106</v>
      </c>
      <c r="D122" s="43"/>
      <c r="E122" s="45"/>
      <c r="F122" s="86"/>
      <c r="G122" s="87">
        <f>G42+G119</f>
        <v>0</v>
      </c>
      <c r="H122" s="46"/>
      <c r="I122" s="47">
        <f>I42+I119</f>
        <v>0</v>
      </c>
      <c r="J122" s="86"/>
      <c r="K122" s="87">
        <f>K42+K119</f>
        <v>0</v>
      </c>
      <c r="L122" s="86"/>
      <c r="M122" s="87">
        <f>M42+M119</f>
        <v>0</v>
      </c>
      <c r="N122" s="46"/>
      <c r="O122" s="47">
        <f>O42+O119</f>
        <v>0</v>
      </c>
      <c r="P122" s="46"/>
      <c r="Q122" s="47">
        <f>Q42+Q119</f>
        <v>0</v>
      </c>
      <c r="R122" s="46"/>
      <c r="S122" s="47">
        <f>S42+S119</f>
        <v>0</v>
      </c>
      <c r="T122" s="86"/>
      <c r="U122" s="87">
        <f>U42+U119</f>
        <v>0</v>
      </c>
      <c r="V122" s="46"/>
      <c r="W122" s="47">
        <f>W42+W119</f>
        <v>0</v>
      </c>
      <c r="X122" s="46"/>
      <c r="Y122" s="47">
        <f>Y42+Y119</f>
        <v>0</v>
      </c>
      <c r="Z122" s="46"/>
      <c r="AA122" s="47">
        <f>AA42+AA119</f>
        <v>0</v>
      </c>
      <c r="AB122" s="86"/>
      <c r="AC122" s="87">
        <f>AC42+AC119</f>
        <v>0</v>
      </c>
      <c r="AD122" s="86"/>
      <c r="AE122" s="87">
        <f>AE42+AE119</f>
        <v>0</v>
      </c>
      <c r="AF122" s="46"/>
      <c r="AG122" s="47">
        <f>AG42+AG119</f>
        <v>0</v>
      </c>
      <c r="AH122" s="86"/>
      <c r="AI122" s="87">
        <f>AI42+AI119</f>
        <v>0</v>
      </c>
      <c r="AJ122" s="46"/>
      <c r="AK122" s="47">
        <f>AK42+AK119</f>
        <v>0</v>
      </c>
    </row>
    <row r="123" spans="2:37" ht="15" thickBot="1">
      <c r="B123" s="80"/>
      <c r="C123" s="81"/>
      <c r="D123" s="80"/>
      <c r="E123" s="82"/>
      <c r="F123" s="83"/>
      <c r="G123" s="84"/>
      <c r="H123" s="83"/>
      <c r="I123" s="84"/>
      <c r="J123" s="83"/>
      <c r="K123" s="84"/>
      <c r="L123" s="84"/>
      <c r="M123" s="84"/>
      <c r="N123" s="83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3"/>
      <c r="AC123" s="84"/>
      <c r="AD123" s="84"/>
      <c r="AE123" s="84"/>
      <c r="AF123" s="84"/>
      <c r="AG123" s="84"/>
      <c r="AH123" s="84"/>
      <c r="AI123" s="84"/>
      <c r="AJ123" s="83"/>
      <c r="AK123" s="84"/>
    </row>
    <row r="124" spans="2:37" ht="15">
      <c r="B124" s="80"/>
      <c r="C124" s="81"/>
      <c r="D124" s="80"/>
      <c r="E124" s="82"/>
      <c r="F124" s="83"/>
      <c r="G124" s="84"/>
      <c r="H124" s="83"/>
      <c r="I124" s="84"/>
      <c r="J124" s="83"/>
      <c r="K124" s="84"/>
      <c r="L124" s="84"/>
      <c r="M124" s="84"/>
      <c r="N124" s="83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3"/>
      <c r="AC124" s="84"/>
      <c r="AD124" s="84"/>
      <c r="AE124" s="84"/>
      <c r="AF124" s="84"/>
      <c r="AG124" s="84"/>
      <c r="AH124" s="84"/>
      <c r="AI124" s="84"/>
      <c r="AJ124" s="114" t="s">
        <v>217</v>
      </c>
      <c r="AK124" s="115"/>
    </row>
    <row r="125" spans="2:37" ht="15" thickBot="1">
      <c r="B125" s="80"/>
      <c r="C125" s="81"/>
      <c r="D125" s="80"/>
      <c r="E125" s="82"/>
      <c r="F125" s="83"/>
      <c r="G125" s="84"/>
      <c r="H125" s="83"/>
      <c r="I125" s="84"/>
      <c r="J125" s="83"/>
      <c r="K125" s="84"/>
      <c r="L125" s="84"/>
      <c r="M125" s="84"/>
      <c r="N125" s="83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3"/>
      <c r="AC125" s="84"/>
      <c r="AD125" s="84"/>
      <c r="AE125" s="84"/>
      <c r="AF125" s="84"/>
      <c r="AG125" s="84"/>
      <c r="AH125" s="84"/>
      <c r="AI125" s="84"/>
      <c r="AJ125" s="116">
        <f>G122+K122+M122+U122+AC122+AE122+AI122</f>
        <v>0</v>
      </c>
      <c r="AK125" s="117"/>
    </row>
    <row r="126" spans="1:54" s="97" customFormat="1" ht="15.6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</row>
    <row r="127" spans="1:54" ht="15">
      <c r="A127" s="109" t="s">
        <v>165</v>
      </c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</row>
    <row r="128" spans="1:37" ht="31.2" customHeight="1">
      <c r="A128" s="111" t="s">
        <v>263</v>
      </c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</row>
    <row r="129" spans="1:37" ht="15">
      <c r="A129" s="111" t="s">
        <v>258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</row>
  </sheetData>
  <sheetProtection algorithmName="SHA-512" hashValue="t7upb2IPIgAwqnBYCgCfy1dY8ofuJDhX1rm0tEujHPHCSz9fh4wSuiwsvdROY+u/tqdJvjfoUN90EfUtdSS8hQ==" saltValue="kWvVUhgurBEPgNuysqDibw==" spinCount="100000" sheet="1" objects="1" scenarios="1"/>
  <mergeCells count="57">
    <mergeCell ref="A2:C2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127:AK127"/>
    <mergeCell ref="AN127:BB127"/>
    <mergeCell ref="A128:AK128"/>
    <mergeCell ref="A129:W129"/>
    <mergeCell ref="AJ121:AK121"/>
    <mergeCell ref="AJ124:AK124"/>
    <mergeCell ref="AJ125:AK125"/>
    <mergeCell ref="A126:AK126"/>
    <mergeCell ref="AN126:BB12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84"/>
  <sheetViews>
    <sheetView zoomScale="80" zoomScaleNormal="80" workbookViewId="0" topLeftCell="A1">
      <selection activeCell="B58" sqref="B58"/>
    </sheetView>
  </sheetViews>
  <sheetFormatPr defaultColWidth="9.140625" defaultRowHeight="15"/>
  <cols>
    <col min="1" max="1" width="5.28125" style="0" bestFit="1" customWidth="1"/>
    <col min="2" max="2" width="69.421875" style="0" customWidth="1"/>
    <col min="3" max="3" width="20.140625" style="0" customWidth="1"/>
    <col min="4" max="4" width="7.8515625" style="0" customWidth="1"/>
    <col min="5" max="5" width="11.140625" style="0" customWidth="1"/>
    <col min="6" max="6" width="9.28125" style="0" customWidth="1"/>
    <col min="7" max="7" width="12.7109375" style="0" customWidth="1"/>
    <col min="8" max="8" width="9.28125" style="0" customWidth="1"/>
    <col min="9" max="9" width="12.7109375" style="0" customWidth="1"/>
    <col min="10" max="10" width="9.8515625" style="0" customWidth="1"/>
    <col min="11" max="11" width="12.7109375" style="0" customWidth="1"/>
    <col min="12" max="12" width="9.8515625" style="0" customWidth="1"/>
    <col min="13" max="21" width="12.7109375" style="0" customWidth="1"/>
    <col min="22" max="22" width="10.28125" style="0" bestFit="1" customWidth="1"/>
    <col min="23" max="23" width="12.8515625" style="0" bestFit="1" customWidth="1"/>
  </cols>
  <sheetData>
    <row r="1" ht="15">
      <c r="W1" s="48"/>
    </row>
    <row r="2" spans="1:23" ht="51.75" customHeight="1">
      <c r="A2" s="119" t="s">
        <v>259</v>
      </c>
      <c r="B2" s="119"/>
      <c r="C2" s="119"/>
      <c r="D2" s="26"/>
      <c r="E2" s="26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21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>
        <v>44813</v>
      </c>
    </row>
    <row r="4" ht="4.5" customHeight="1" thickBot="1"/>
    <row r="5" spans="1:23" ht="15" thickBot="1">
      <c r="A5" s="51" t="s">
        <v>44</v>
      </c>
      <c r="B5" s="52"/>
      <c r="C5" s="52"/>
      <c r="D5" s="52"/>
      <c r="E5" s="52"/>
      <c r="F5" s="112" t="s">
        <v>179</v>
      </c>
      <c r="G5" s="113"/>
      <c r="H5" s="112" t="s">
        <v>45</v>
      </c>
      <c r="I5" s="113"/>
      <c r="J5" s="112" t="s">
        <v>46</v>
      </c>
      <c r="K5" s="113"/>
      <c r="L5" s="112" t="s">
        <v>47</v>
      </c>
      <c r="M5" s="113"/>
      <c r="N5" s="112" t="s">
        <v>48</v>
      </c>
      <c r="O5" s="113"/>
      <c r="P5" s="112" t="s">
        <v>49</v>
      </c>
      <c r="Q5" s="113"/>
      <c r="R5" s="112" t="s">
        <v>50</v>
      </c>
      <c r="S5" s="113"/>
      <c r="T5" s="112" t="s">
        <v>51</v>
      </c>
      <c r="U5" s="113"/>
      <c r="V5" s="112" t="s">
        <v>52</v>
      </c>
      <c r="W5" s="113"/>
    </row>
    <row r="6" spans="1:23" ht="15" thickBot="1">
      <c r="A6" s="28" t="s">
        <v>53</v>
      </c>
      <c r="B6" s="29" t="s">
        <v>54</v>
      </c>
      <c r="C6" s="29" t="s">
        <v>55</v>
      </c>
      <c r="D6" s="29" t="s">
        <v>56</v>
      </c>
      <c r="E6" s="30" t="s">
        <v>57</v>
      </c>
      <c r="F6" s="31" t="s">
        <v>0</v>
      </c>
      <c r="G6" s="32" t="s">
        <v>58</v>
      </c>
      <c r="H6" s="31" t="s">
        <v>0</v>
      </c>
      <c r="I6" s="32" t="s">
        <v>58</v>
      </c>
      <c r="J6" s="31" t="s">
        <v>0</v>
      </c>
      <c r="K6" s="32" t="s">
        <v>58</v>
      </c>
      <c r="L6" s="31" t="s">
        <v>0</v>
      </c>
      <c r="M6" s="32" t="s">
        <v>58</v>
      </c>
      <c r="N6" s="31" t="s">
        <v>0</v>
      </c>
      <c r="O6" s="32" t="s">
        <v>58</v>
      </c>
      <c r="P6" s="31" t="s">
        <v>0</v>
      </c>
      <c r="Q6" s="32" t="s">
        <v>58</v>
      </c>
      <c r="R6" s="31" t="s">
        <v>0</v>
      </c>
      <c r="S6" s="32" t="s">
        <v>58</v>
      </c>
      <c r="T6" s="31" t="s">
        <v>0</v>
      </c>
      <c r="U6" s="32" t="s">
        <v>58</v>
      </c>
      <c r="V6" s="31" t="s">
        <v>0</v>
      </c>
      <c r="W6" s="32" t="s">
        <v>58</v>
      </c>
    </row>
    <row r="7" spans="1:23" ht="5.25" customHeight="1">
      <c r="A7" s="53"/>
      <c r="B7" s="54"/>
      <c r="C7" s="54"/>
      <c r="D7" s="54"/>
      <c r="E7" s="55"/>
      <c r="F7" s="56"/>
      <c r="G7" s="56"/>
      <c r="H7" s="56"/>
      <c r="I7" s="56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7"/>
    </row>
    <row r="8" spans="1:23" ht="15">
      <c r="A8" s="58">
        <v>101</v>
      </c>
      <c r="B8" s="59" t="s">
        <v>180</v>
      </c>
      <c r="C8" s="59"/>
      <c r="D8" s="59" t="s">
        <v>4</v>
      </c>
      <c r="E8" s="104"/>
      <c r="F8" s="60">
        <v>1</v>
      </c>
      <c r="G8" s="61">
        <f>E8*F8</f>
        <v>0</v>
      </c>
      <c r="H8" s="60">
        <v>1</v>
      </c>
      <c r="I8" s="61">
        <f>E8*H8</f>
        <v>0</v>
      </c>
      <c r="J8" s="60">
        <v>1</v>
      </c>
      <c r="K8" s="61">
        <f>E8*J8</f>
        <v>0</v>
      </c>
      <c r="L8" s="60">
        <v>1</v>
      </c>
      <c r="M8" s="61">
        <f>E8*L8</f>
        <v>0</v>
      </c>
      <c r="N8" s="60">
        <v>1</v>
      </c>
      <c r="O8" s="61">
        <f>E8*N8</f>
        <v>0</v>
      </c>
      <c r="P8" s="60">
        <v>1</v>
      </c>
      <c r="Q8" s="61">
        <f>E8*P8</f>
        <v>0</v>
      </c>
      <c r="R8" s="60">
        <v>1</v>
      </c>
      <c r="S8" s="61">
        <f>E8*R8</f>
        <v>0</v>
      </c>
      <c r="T8" s="60">
        <v>1</v>
      </c>
      <c r="U8" s="61">
        <f>E8*T8</f>
        <v>0</v>
      </c>
      <c r="V8" s="62">
        <f>F8+H8+J8+L8+N8+P8+R8+T8</f>
        <v>8</v>
      </c>
      <c r="W8" s="63">
        <f>E8*V8</f>
        <v>0</v>
      </c>
    </row>
    <row r="9" spans="1:23" ht="15">
      <c r="A9" s="58">
        <v>102</v>
      </c>
      <c r="B9" s="59" t="s">
        <v>181</v>
      </c>
      <c r="C9" s="59"/>
      <c r="D9" s="59" t="s">
        <v>4</v>
      </c>
      <c r="E9" s="104"/>
      <c r="F9" s="60">
        <v>1</v>
      </c>
      <c r="G9" s="61">
        <f aca="true" t="shared" si="0" ref="G9:G22">E9*F9</f>
        <v>0</v>
      </c>
      <c r="H9" s="60">
        <v>1</v>
      </c>
      <c r="I9" s="61">
        <f>E9*H9</f>
        <v>0</v>
      </c>
      <c r="J9" s="60">
        <v>1</v>
      </c>
      <c r="K9" s="61">
        <f aca="true" t="shared" si="1" ref="K9:K22">E9*J9</f>
        <v>0</v>
      </c>
      <c r="L9" s="60">
        <v>1</v>
      </c>
      <c r="M9" s="61">
        <f aca="true" t="shared" si="2" ref="M9:M22">E9*L9</f>
        <v>0</v>
      </c>
      <c r="N9" s="60">
        <v>1</v>
      </c>
      <c r="O9" s="61">
        <f aca="true" t="shared" si="3" ref="O9:O22">E9*N9</f>
        <v>0</v>
      </c>
      <c r="P9" s="60">
        <v>1</v>
      </c>
      <c r="Q9" s="61">
        <f aca="true" t="shared" si="4" ref="Q9:Q22">E9*P9</f>
        <v>0</v>
      </c>
      <c r="R9" s="60">
        <v>1</v>
      </c>
      <c r="S9" s="61">
        <f aca="true" t="shared" si="5" ref="S9:S22">E9*R9</f>
        <v>0</v>
      </c>
      <c r="T9" s="60">
        <v>1</v>
      </c>
      <c r="U9" s="61">
        <f aca="true" t="shared" si="6" ref="U9:U22">E9*T9</f>
        <v>0</v>
      </c>
      <c r="V9" s="62">
        <f aca="true" t="shared" si="7" ref="V9:V22">F9+H9+J9+L9+N9+P9+R9+T9</f>
        <v>8</v>
      </c>
      <c r="W9" s="63">
        <f aca="true" t="shared" si="8" ref="W9:W22">E9*V9</f>
        <v>0</v>
      </c>
    </row>
    <row r="10" spans="1:23" ht="15">
      <c r="A10" s="58">
        <v>103</v>
      </c>
      <c r="B10" s="59" t="s">
        <v>182</v>
      </c>
      <c r="C10" s="59"/>
      <c r="D10" s="59" t="s">
        <v>4</v>
      </c>
      <c r="E10" s="104"/>
      <c r="F10" s="60">
        <v>1</v>
      </c>
      <c r="G10" s="61">
        <f t="shared" si="0"/>
        <v>0</v>
      </c>
      <c r="H10" s="60">
        <v>1</v>
      </c>
      <c r="I10" s="61">
        <f aca="true" t="shared" si="9" ref="I10:I22">E10*H10</f>
        <v>0</v>
      </c>
      <c r="J10" s="60">
        <v>1</v>
      </c>
      <c r="K10" s="61">
        <f t="shared" si="1"/>
        <v>0</v>
      </c>
      <c r="L10" s="60">
        <v>1</v>
      </c>
      <c r="M10" s="61">
        <f t="shared" si="2"/>
        <v>0</v>
      </c>
      <c r="N10" s="60">
        <v>1</v>
      </c>
      <c r="O10" s="61">
        <f t="shared" si="3"/>
        <v>0</v>
      </c>
      <c r="P10" s="60">
        <v>1</v>
      </c>
      <c r="Q10" s="61">
        <f t="shared" si="4"/>
        <v>0</v>
      </c>
      <c r="R10" s="60">
        <v>1</v>
      </c>
      <c r="S10" s="61">
        <f t="shared" si="5"/>
        <v>0</v>
      </c>
      <c r="T10" s="60">
        <v>1</v>
      </c>
      <c r="U10" s="61">
        <f t="shared" si="6"/>
        <v>0</v>
      </c>
      <c r="V10" s="62">
        <f t="shared" si="7"/>
        <v>8</v>
      </c>
      <c r="W10" s="63">
        <f t="shared" si="8"/>
        <v>0</v>
      </c>
    </row>
    <row r="11" spans="1:23" ht="15">
      <c r="A11" s="58">
        <v>104</v>
      </c>
      <c r="B11" s="59" t="s">
        <v>183</v>
      </c>
      <c r="C11" s="59"/>
      <c r="D11" s="59" t="s">
        <v>4</v>
      </c>
      <c r="E11" s="104"/>
      <c r="F11" s="60">
        <v>0</v>
      </c>
      <c r="G11" s="61">
        <f t="shared" si="0"/>
        <v>0</v>
      </c>
      <c r="H11" s="60">
        <v>1</v>
      </c>
      <c r="I11" s="61">
        <f t="shared" si="9"/>
        <v>0</v>
      </c>
      <c r="J11" s="60">
        <v>1</v>
      </c>
      <c r="K11" s="61">
        <f t="shared" si="1"/>
        <v>0</v>
      </c>
      <c r="L11" s="60">
        <v>1</v>
      </c>
      <c r="M11" s="61">
        <f t="shared" si="2"/>
        <v>0</v>
      </c>
      <c r="N11" s="60">
        <v>1</v>
      </c>
      <c r="O11" s="61">
        <f t="shared" si="3"/>
        <v>0</v>
      </c>
      <c r="P11" s="60">
        <v>1</v>
      </c>
      <c r="Q11" s="61">
        <f t="shared" si="4"/>
        <v>0</v>
      </c>
      <c r="R11" s="60">
        <v>1</v>
      </c>
      <c r="S11" s="61">
        <f t="shared" si="5"/>
        <v>0</v>
      </c>
      <c r="T11" s="60">
        <v>1</v>
      </c>
      <c r="U11" s="61">
        <f t="shared" si="6"/>
        <v>0</v>
      </c>
      <c r="V11" s="62">
        <f t="shared" si="7"/>
        <v>7</v>
      </c>
      <c r="W11" s="63">
        <f t="shared" si="8"/>
        <v>0</v>
      </c>
    </row>
    <row r="12" spans="1:23" ht="15">
      <c r="A12" s="58">
        <v>105</v>
      </c>
      <c r="B12" s="59" t="s">
        <v>184</v>
      </c>
      <c r="C12" s="59"/>
      <c r="D12" s="59" t="s">
        <v>4</v>
      </c>
      <c r="E12" s="104"/>
      <c r="F12" s="60">
        <v>1</v>
      </c>
      <c r="G12" s="61">
        <f t="shared" si="0"/>
        <v>0</v>
      </c>
      <c r="H12" s="60">
        <v>1</v>
      </c>
      <c r="I12" s="61">
        <f t="shared" si="9"/>
        <v>0</v>
      </c>
      <c r="J12" s="60">
        <v>1</v>
      </c>
      <c r="K12" s="61">
        <f t="shared" si="1"/>
        <v>0</v>
      </c>
      <c r="L12" s="60">
        <v>1</v>
      </c>
      <c r="M12" s="61">
        <f t="shared" si="2"/>
        <v>0</v>
      </c>
      <c r="N12" s="60">
        <v>1</v>
      </c>
      <c r="O12" s="61">
        <f t="shared" si="3"/>
        <v>0</v>
      </c>
      <c r="P12" s="60">
        <v>1</v>
      </c>
      <c r="Q12" s="61">
        <f t="shared" si="4"/>
        <v>0</v>
      </c>
      <c r="R12" s="60">
        <v>1</v>
      </c>
      <c r="S12" s="61">
        <f t="shared" si="5"/>
        <v>0</v>
      </c>
      <c r="T12" s="60">
        <v>1</v>
      </c>
      <c r="U12" s="61">
        <f t="shared" si="6"/>
        <v>0</v>
      </c>
      <c r="V12" s="62">
        <f t="shared" si="7"/>
        <v>8</v>
      </c>
      <c r="W12" s="63">
        <f t="shared" si="8"/>
        <v>0</v>
      </c>
    </row>
    <row r="13" spans="1:23" ht="15">
      <c r="A13" s="58">
        <v>106</v>
      </c>
      <c r="B13" s="59" t="s">
        <v>185</v>
      </c>
      <c r="C13" s="59" t="s">
        <v>60</v>
      </c>
      <c r="D13" s="59" t="s">
        <v>4</v>
      </c>
      <c r="E13" s="104"/>
      <c r="F13" s="60">
        <v>1</v>
      </c>
      <c r="G13" s="61">
        <f t="shared" si="0"/>
        <v>0</v>
      </c>
      <c r="H13" s="60">
        <v>1</v>
      </c>
      <c r="I13" s="61">
        <f t="shared" si="9"/>
        <v>0</v>
      </c>
      <c r="J13" s="60">
        <v>1</v>
      </c>
      <c r="K13" s="61">
        <f t="shared" si="1"/>
        <v>0</v>
      </c>
      <c r="L13" s="60">
        <v>1</v>
      </c>
      <c r="M13" s="61">
        <f t="shared" si="2"/>
        <v>0</v>
      </c>
      <c r="N13" s="60">
        <v>1</v>
      </c>
      <c r="O13" s="61">
        <f t="shared" si="3"/>
        <v>0</v>
      </c>
      <c r="P13" s="60">
        <v>1</v>
      </c>
      <c r="Q13" s="61">
        <f t="shared" si="4"/>
        <v>0</v>
      </c>
      <c r="R13" s="60">
        <v>1</v>
      </c>
      <c r="S13" s="61">
        <f t="shared" si="5"/>
        <v>0</v>
      </c>
      <c r="T13" s="60">
        <v>1</v>
      </c>
      <c r="U13" s="61">
        <f t="shared" si="6"/>
        <v>0</v>
      </c>
      <c r="V13" s="62">
        <f t="shared" si="7"/>
        <v>8</v>
      </c>
      <c r="W13" s="63">
        <f t="shared" si="8"/>
        <v>0</v>
      </c>
    </row>
    <row r="14" spans="1:23" ht="28.8">
      <c r="A14" s="58">
        <v>107</v>
      </c>
      <c r="B14" s="59" t="s">
        <v>186</v>
      </c>
      <c r="C14" s="59" t="s">
        <v>60</v>
      </c>
      <c r="D14" s="59" t="s">
        <v>4</v>
      </c>
      <c r="E14" s="104"/>
      <c r="F14" s="60">
        <v>1</v>
      </c>
      <c r="G14" s="61">
        <f t="shared" si="0"/>
        <v>0</v>
      </c>
      <c r="H14" s="60">
        <v>1</v>
      </c>
      <c r="I14" s="61">
        <f t="shared" si="9"/>
        <v>0</v>
      </c>
      <c r="J14" s="60">
        <v>1</v>
      </c>
      <c r="K14" s="61">
        <f t="shared" si="1"/>
        <v>0</v>
      </c>
      <c r="L14" s="60">
        <v>1</v>
      </c>
      <c r="M14" s="61">
        <f t="shared" si="2"/>
        <v>0</v>
      </c>
      <c r="N14" s="60">
        <v>1</v>
      </c>
      <c r="O14" s="61">
        <f t="shared" si="3"/>
        <v>0</v>
      </c>
      <c r="P14" s="60">
        <v>1</v>
      </c>
      <c r="Q14" s="61">
        <f t="shared" si="4"/>
        <v>0</v>
      </c>
      <c r="R14" s="60">
        <v>1</v>
      </c>
      <c r="S14" s="61">
        <f t="shared" si="5"/>
        <v>0</v>
      </c>
      <c r="T14" s="60">
        <v>1</v>
      </c>
      <c r="U14" s="61">
        <f t="shared" si="6"/>
        <v>0</v>
      </c>
      <c r="V14" s="62">
        <f t="shared" si="7"/>
        <v>8</v>
      </c>
      <c r="W14" s="63">
        <f t="shared" si="8"/>
        <v>0</v>
      </c>
    </row>
    <row r="15" spans="1:23" ht="15">
      <c r="A15" s="58">
        <v>108</v>
      </c>
      <c r="B15" s="59" t="s">
        <v>61</v>
      </c>
      <c r="C15" s="59"/>
      <c r="D15" s="59" t="s">
        <v>4</v>
      </c>
      <c r="E15" s="104"/>
      <c r="F15" s="60">
        <v>1</v>
      </c>
      <c r="G15" s="61">
        <f t="shared" si="0"/>
        <v>0</v>
      </c>
      <c r="H15" s="60">
        <v>1</v>
      </c>
      <c r="I15" s="61">
        <f>E15*H15</f>
        <v>0</v>
      </c>
      <c r="J15" s="60">
        <v>1</v>
      </c>
      <c r="K15" s="61">
        <f t="shared" si="1"/>
        <v>0</v>
      </c>
      <c r="L15" s="60">
        <v>1</v>
      </c>
      <c r="M15" s="61">
        <f t="shared" si="2"/>
        <v>0</v>
      </c>
      <c r="N15" s="60">
        <v>1</v>
      </c>
      <c r="O15" s="61">
        <f t="shared" si="3"/>
        <v>0</v>
      </c>
      <c r="P15" s="60">
        <v>1</v>
      </c>
      <c r="Q15" s="61">
        <f t="shared" si="4"/>
        <v>0</v>
      </c>
      <c r="R15" s="60">
        <v>1</v>
      </c>
      <c r="S15" s="61">
        <f t="shared" si="5"/>
        <v>0</v>
      </c>
      <c r="T15" s="60">
        <v>1</v>
      </c>
      <c r="U15" s="61">
        <f t="shared" si="6"/>
        <v>0</v>
      </c>
      <c r="V15" s="62">
        <f t="shared" si="7"/>
        <v>8</v>
      </c>
      <c r="W15" s="63">
        <f t="shared" si="8"/>
        <v>0</v>
      </c>
    </row>
    <row r="16" spans="1:23" ht="15">
      <c r="A16" s="58">
        <v>109</v>
      </c>
      <c r="B16" s="59" t="s">
        <v>187</v>
      </c>
      <c r="C16" s="59"/>
      <c r="D16" s="59" t="s">
        <v>4</v>
      </c>
      <c r="E16" s="104"/>
      <c r="F16" s="60">
        <v>0</v>
      </c>
      <c r="G16" s="61">
        <f t="shared" si="0"/>
        <v>0</v>
      </c>
      <c r="H16" s="60">
        <v>1</v>
      </c>
      <c r="I16" s="61">
        <f t="shared" si="9"/>
        <v>0</v>
      </c>
      <c r="J16" s="60">
        <v>1</v>
      </c>
      <c r="K16" s="61">
        <f t="shared" si="1"/>
        <v>0</v>
      </c>
      <c r="L16" s="60">
        <v>1</v>
      </c>
      <c r="M16" s="61">
        <f t="shared" si="2"/>
        <v>0</v>
      </c>
      <c r="N16" s="60">
        <v>1</v>
      </c>
      <c r="O16" s="61">
        <f t="shared" si="3"/>
        <v>0</v>
      </c>
      <c r="P16" s="60">
        <v>1</v>
      </c>
      <c r="Q16" s="61">
        <f t="shared" si="4"/>
        <v>0</v>
      </c>
      <c r="R16" s="60">
        <v>1</v>
      </c>
      <c r="S16" s="61">
        <f t="shared" si="5"/>
        <v>0</v>
      </c>
      <c r="T16" s="60">
        <v>1</v>
      </c>
      <c r="U16" s="61">
        <f t="shared" si="6"/>
        <v>0</v>
      </c>
      <c r="V16" s="62">
        <f t="shared" si="7"/>
        <v>7</v>
      </c>
      <c r="W16" s="63">
        <f t="shared" si="8"/>
        <v>0</v>
      </c>
    </row>
    <row r="17" spans="1:23" ht="28.8">
      <c r="A17" s="58">
        <v>110</v>
      </c>
      <c r="B17" s="59" t="s">
        <v>188</v>
      </c>
      <c r="C17" s="59" t="s">
        <v>189</v>
      </c>
      <c r="D17" s="59" t="s">
        <v>4</v>
      </c>
      <c r="E17" s="104"/>
      <c r="F17" s="60">
        <v>1</v>
      </c>
      <c r="G17" s="61">
        <f t="shared" si="0"/>
        <v>0</v>
      </c>
      <c r="H17" s="60">
        <v>1</v>
      </c>
      <c r="I17" s="61">
        <f t="shared" si="9"/>
        <v>0</v>
      </c>
      <c r="J17" s="60">
        <v>1</v>
      </c>
      <c r="K17" s="61">
        <f t="shared" si="1"/>
        <v>0</v>
      </c>
      <c r="L17" s="60">
        <v>1</v>
      </c>
      <c r="M17" s="61">
        <f t="shared" si="2"/>
        <v>0</v>
      </c>
      <c r="N17" s="60">
        <v>1</v>
      </c>
      <c r="O17" s="61">
        <f t="shared" si="3"/>
        <v>0</v>
      </c>
      <c r="P17" s="60">
        <v>1</v>
      </c>
      <c r="Q17" s="61">
        <f t="shared" si="4"/>
        <v>0</v>
      </c>
      <c r="R17" s="60">
        <v>1</v>
      </c>
      <c r="S17" s="61">
        <f t="shared" si="5"/>
        <v>0</v>
      </c>
      <c r="T17" s="60">
        <v>1</v>
      </c>
      <c r="U17" s="61">
        <f t="shared" si="6"/>
        <v>0</v>
      </c>
      <c r="V17" s="62">
        <f t="shared" si="7"/>
        <v>8</v>
      </c>
      <c r="W17" s="63">
        <f t="shared" si="8"/>
        <v>0</v>
      </c>
    </row>
    <row r="18" spans="1:23" ht="15">
      <c r="A18" s="58">
        <v>111</v>
      </c>
      <c r="B18" s="59" t="s">
        <v>190</v>
      </c>
      <c r="C18" s="59"/>
      <c r="D18" s="59" t="s">
        <v>3</v>
      </c>
      <c r="E18" s="104"/>
      <c r="F18" s="60">
        <v>13</v>
      </c>
      <c r="G18" s="61">
        <f t="shared" si="0"/>
        <v>0</v>
      </c>
      <c r="H18" s="60">
        <v>13</v>
      </c>
      <c r="I18" s="61">
        <f t="shared" si="9"/>
        <v>0</v>
      </c>
      <c r="J18" s="60">
        <v>13</v>
      </c>
      <c r="K18" s="61">
        <f t="shared" si="1"/>
        <v>0</v>
      </c>
      <c r="L18" s="60">
        <v>13</v>
      </c>
      <c r="M18" s="61">
        <f t="shared" si="2"/>
        <v>0</v>
      </c>
      <c r="N18" s="60">
        <v>13</v>
      </c>
      <c r="O18" s="61">
        <f t="shared" si="3"/>
        <v>0</v>
      </c>
      <c r="P18" s="60">
        <v>13</v>
      </c>
      <c r="Q18" s="61">
        <f t="shared" si="4"/>
        <v>0</v>
      </c>
      <c r="R18" s="60">
        <v>13</v>
      </c>
      <c r="S18" s="61">
        <f t="shared" si="5"/>
        <v>0</v>
      </c>
      <c r="T18" s="60">
        <v>13</v>
      </c>
      <c r="U18" s="61">
        <f t="shared" si="6"/>
        <v>0</v>
      </c>
      <c r="V18" s="62">
        <f t="shared" si="7"/>
        <v>104</v>
      </c>
      <c r="W18" s="63">
        <f t="shared" si="8"/>
        <v>0</v>
      </c>
    </row>
    <row r="19" spans="1:23" ht="15">
      <c r="A19" s="58">
        <v>112</v>
      </c>
      <c r="B19" s="59" t="s">
        <v>191</v>
      </c>
      <c r="C19" s="59"/>
      <c r="D19" s="59" t="s">
        <v>3</v>
      </c>
      <c r="E19" s="104"/>
      <c r="F19" s="60">
        <v>22</v>
      </c>
      <c r="G19" s="61">
        <f t="shared" si="0"/>
        <v>0</v>
      </c>
      <c r="H19" s="60">
        <v>22</v>
      </c>
      <c r="I19" s="61">
        <f t="shared" si="9"/>
        <v>0</v>
      </c>
      <c r="J19" s="60">
        <v>22</v>
      </c>
      <c r="K19" s="61">
        <f t="shared" si="1"/>
        <v>0</v>
      </c>
      <c r="L19" s="60">
        <v>22</v>
      </c>
      <c r="M19" s="61">
        <f t="shared" si="2"/>
        <v>0</v>
      </c>
      <c r="N19" s="60">
        <v>22</v>
      </c>
      <c r="O19" s="61">
        <f t="shared" si="3"/>
        <v>0</v>
      </c>
      <c r="P19" s="60">
        <v>22</v>
      </c>
      <c r="Q19" s="61">
        <f t="shared" si="4"/>
        <v>0</v>
      </c>
      <c r="R19" s="60">
        <v>22</v>
      </c>
      <c r="S19" s="61">
        <f t="shared" si="5"/>
        <v>0</v>
      </c>
      <c r="T19" s="60">
        <v>22</v>
      </c>
      <c r="U19" s="61">
        <f t="shared" si="6"/>
        <v>0</v>
      </c>
      <c r="V19" s="62">
        <f t="shared" si="7"/>
        <v>176</v>
      </c>
      <c r="W19" s="63">
        <f t="shared" si="8"/>
        <v>0</v>
      </c>
    </row>
    <row r="20" spans="1:23" ht="15">
      <c r="A20" s="58">
        <v>113</v>
      </c>
      <c r="B20" s="59" t="s">
        <v>192</v>
      </c>
      <c r="C20" s="59"/>
      <c r="D20" s="59" t="s">
        <v>3</v>
      </c>
      <c r="E20" s="104"/>
      <c r="F20" s="60">
        <v>5</v>
      </c>
      <c r="G20" s="61">
        <f t="shared" si="0"/>
        <v>0</v>
      </c>
      <c r="H20" s="60">
        <v>5</v>
      </c>
      <c r="I20" s="61">
        <f t="shared" si="9"/>
        <v>0</v>
      </c>
      <c r="J20" s="60">
        <v>5</v>
      </c>
      <c r="K20" s="61">
        <f t="shared" si="1"/>
        <v>0</v>
      </c>
      <c r="L20" s="60">
        <v>5</v>
      </c>
      <c r="M20" s="61">
        <f t="shared" si="2"/>
        <v>0</v>
      </c>
      <c r="N20" s="60">
        <v>5</v>
      </c>
      <c r="O20" s="61">
        <f t="shared" si="3"/>
        <v>0</v>
      </c>
      <c r="P20" s="60">
        <v>5</v>
      </c>
      <c r="Q20" s="61">
        <f t="shared" si="4"/>
        <v>0</v>
      </c>
      <c r="R20" s="60">
        <v>5</v>
      </c>
      <c r="S20" s="61">
        <f t="shared" si="5"/>
        <v>0</v>
      </c>
      <c r="T20" s="60">
        <v>5</v>
      </c>
      <c r="U20" s="61">
        <f t="shared" si="6"/>
        <v>0</v>
      </c>
      <c r="V20" s="62">
        <f t="shared" si="7"/>
        <v>40</v>
      </c>
      <c r="W20" s="63">
        <f t="shared" si="8"/>
        <v>0</v>
      </c>
    </row>
    <row r="21" spans="1:23" ht="15">
      <c r="A21" s="58">
        <v>114</v>
      </c>
      <c r="B21" s="59" t="s">
        <v>68</v>
      </c>
      <c r="C21" s="59"/>
      <c r="D21" s="59" t="s">
        <v>3</v>
      </c>
      <c r="E21" s="104"/>
      <c r="F21" s="60">
        <v>0</v>
      </c>
      <c r="G21" s="61">
        <f t="shared" si="0"/>
        <v>0</v>
      </c>
      <c r="H21" s="60">
        <v>5</v>
      </c>
      <c r="I21" s="61">
        <f t="shared" si="9"/>
        <v>0</v>
      </c>
      <c r="J21" s="60">
        <v>5</v>
      </c>
      <c r="K21" s="61">
        <f t="shared" si="1"/>
        <v>0</v>
      </c>
      <c r="L21" s="60">
        <v>5</v>
      </c>
      <c r="M21" s="61">
        <f t="shared" si="2"/>
        <v>0</v>
      </c>
      <c r="N21" s="60">
        <v>5</v>
      </c>
      <c r="O21" s="61">
        <f t="shared" si="3"/>
        <v>0</v>
      </c>
      <c r="P21" s="60">
        <v>5</v>
      </c>
      <c r="Q21" s="61">
        <f t="shared" si="4"/>
        <v>0</v>
      </c>
      <c r="R21" s="60">
        <v>5</v>
      </c>
      <c r="S21" s="61">
        <f t="shared" si="5"/>
        <v>0</v>
      </c>
      <c r="T21" s="60">
        <v>5</v>
      </c>
      <c r="U21" s="61">
        <f t="shared" si="6"/>
        <v>0</v>
      </c>
      <c r="V21" s="62">
        <f t="shared" si="7"/>
        <v>35</v>
      </c>
      <c r="W21" s="63">
        <f t="shared" si="8"/>
        <v>0</v>
      </c>
    </row>
    <row r="22" spans="1:23" ht="15">
      <c r="A22" s="58">
        <v>115</v>
      </c>
      <c r="B22" s="59" t="s">
        <v>70</v>
      </c>
      <c r="C22" s="59"/>
      <c r="D22" s="59" t="s">
        <v>67</v>
      </c>
      <c r="E22" s="104"/>
      <c r="F22" s="60">
        <v>1</v>
      </c>
      <c r="G22" s="61">
        <f t="shared" si="0"/>
        <v>0</v>
      </c>
      <c r="H22" s="60">
        <v>1</v>
      </c>
      <c r="I22" s="61">
        <f t="shared" si="9"/>
        <v>0</v>
      </c>
      <c r="J22" s="60">
        <v>1</v>
      </c>
      <c r="K22" s="61">
        <f t="shared" si="1"/>
        <v>0</v>
      </c>
      <c r="L22" s="60">
        <v>1</v>
      </c>
      <c r="M22" s="61">
        <f t="shared" si="2"/>
        <v>0</v>
      </c>
      <c r="N22" s="60">
        <v>1</v>
      </c>
      <c r="O22" s="61">
        <f t="shared" si="3"/>
        <v>0</v>
      </c>
      <c r="P22" s="60">
        <v>1</v>
      </c>
      <c r="Q22" s="61">
        <f t="shared" si="4"/>
        <v>0</v>
      </c>
      <c r="R22" s="60">
        <v>1</v>
      </c>
      <c r="S22" s="61">
        <f t="shared" si="5"/>
        <v>0</v>
      </c>
      <c r="T22" s="60">
        <v>1</v>
      </c>
      <c r="U22" s="61">
        <f t="shared" si="6"/>
        <v>0</v>
      </c>
      <c r="V22" s="62">
        <f t="shared" si="7"/>
        <v>8</v>
      </c>
      <c r="W22" s="63">
        <f t="shared" si="8"/>
        <v>0</v>
      </c>
    </row>
    <row r="23" spans="1:23" ht="4.8" customHeight="1">
      <c r="A23" s="58"/>
      <c r="B23" s="64"/>
      <c r="C23" s="64"/>
      <c r="D23" s="64"/>
      <c r="E23" s="65"/>
      <c r="F23" s="66"/>
      <c r="G23" s="67"/>
      <c r="H23" s="66"/>
      <c r="I23" s="67"/>
      <c r="J23" s="34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8"/>
      <c r="W23" s="69"/>
    </row>
    <row r="24" spans="1:23" ht="15">
      <c r="A24" s="35"/>
      <c r="B24" s="36"/>
      <c r="C24" s="37" t="s">
        <v>71</v>
      </c>
      <c r="D24" s="36"/>
      <c r="E24" s="38"/>
      <c r="F24" s="39"/>
      <c r="G24" s="40">
        <f>SUM(G8:G23)</f>
        <v>0</v>
      </c>
      <c r="H24" s="39"/>
      <c r="I24" s="40">
        <f>SUM(I8:I23)</f>
        <v>0</v>
      </c>
      <c r="J24" s="39"/>
      <c r="K24" s="40">
        <f>SUM(K8:K23)</f>
        <v>0</v>
      </c>
      <c r="L24" s="39"/>
      <c r="M24" s="40">
        <f>SUM(M8:M23)</f>
        <v>0</v>
      </c>
      <c r="N24" s="39"/>
      <c r="O24" s="40">
        <f>SUM(O8:O23)</f>
        <v>0</v>
      </c>
      <c r="P24" s="39"/>
      <c r="Q24" s="40">
        <f>SUM(Q8:Q23)</f>
        <v>0</v>
      </c>
      <c r="R24" s="39"/>
      <c r="S24" s="40">
        <f>SUM(S8:S23)</f>
        <v>0</v>
      </c>
      <c r="T24" s="39"/>
      <c r="U24" s="40">
        <f>SUM(U8:U23)</f>
        <v>0</v>
      </c>
      <c r="V24" s="39"/>
      <c r="W24" s="41">
        <f>SUM(W8:W23)</f>
        <v>0</v>
      </c>
    </row>
    <row r="25" spans="1:23" ht="27.75" customHeight="1" thickBot="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2"/>
    </row>
    <row r="26" spans="1:23" ht="15" thickBot="1">
      <c r="A26" s="51" t="s">
        <v>72</v>
      </c>
      <c r="B26" s="52"/>
      <c r="C26" s="52"/>
      <c r="D26" s="52"/>
      <c r="E26" s="52"/>
      <c r="F26" s="112" t="s">
        <v>179</v>
      </c>
      <c r="G26" s="113"/>
      <c r="H26" s="112" t="s">
        <v>45</v>
      </c>
      <c r="I26" s="113"/>
      <c r="J26" s="112" t="s">
        <v>46</v>
      </c>
      <c r="K26" s="113"/>
      <c r="L26" s="112" t="s">
        <v>47</v>
      </c>
      <c r="M26" s="113"/>
      <c r="N26" s="112" t="s">
        <v>48</v>
      </c>
      <c r="O26" s="113"/>
      <c r="P26" s="112" t="s">
        <v>49</v>
      </c>
      <c r="Q26" s="113"/>
      <c r="R26" s="112" t="s">
        <v>50</v>
      </c>
      <c r="S26" s="113"/>
      <c r="T26" s="112" t="s">
        <v>51</v>
      </c>
      <c r="U26" s="113"/>
      <c r="V26" s="112" t="s">
        <v>52</v>
      </c>
      <c r="W26" s="113"/>
    </row>
    <row r="27" spans="1:23" ht="15" thickBot="1">
      <c r="A27" s="28" t="s">
        <v>53</v>
      </c>
      <c r="B27" s="29" t="s">
        <v>54</v>
      </c>
      <c r="C27" s="29" t="s">
        <v>80</v>
      </c>
      <c r="D27" s="29" t="s">
        <v>56</v>
      </c>
      <c r="E27" s="30" t="s">
        <v>57</v>
      </c>
      <c r="F27" s="31" t="s">
        <v>0</v>
      </c>
      <c r="G27" s="32" t="s">
        <v>58</v>
      </c>
      <c r="H27" s="31" t="s">
        <v>0</v>
      </c>
      <c r="I27" s="32" t="s">
        <v>58</v>
      </c>
      <c r="J27" s="31" t="s">
        <v>0</v>
      </c>
      <c r="K27" s="32" t="s">
        <v>58</v>
      </c>
      <c r="L27" s="31" t="s">
        <v>0</v>
      </c>
      <c r="M27" s="32" t="s">
        <v>58</v>
      </c>
      <c r="N27" s="31" t="s">
        <v>0</v>
      </c>
      <c r="O27" s="32" t="s">
        <v>58</v>
      </c>
      <c r="P27" s="31" t="s">
        <v>0</v>
      </c>
      <c r="Q27" s="32" t="s">
        <v>58</v>
      </c>
      <c r="R27" s="31" t="s">
        <v>0</v>
      </c>
      <c r="S27" s="32" t="s">
        <v>58</v>
      </c>
      <c r="T27" s="31" t="s">
        <v>0</v>
      </c>
      <c r="U27" s="32" t="s">
        <v>58</v>
      </c>
      <c r="V27" s="31" t="s">
        <v>0</v>
      </c>
      <c r="W27" s="32" t="s">
        <v>58</v>
      </c>
    </row>
    <row r="28" spans="1:23" ht="5.25" customHeight="1">
      <c r="A28" s="53"/>
      <c r="B28" s="54"/>
      <c r="C28" s="54"/>
      <c r="D28" s="54"/>
      <c r="E28" s="55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4"/>
    </row>
    <row r="29" spans="1:23" ht="15">
      <c r="A29" s="53" t="s">
        <v>193</v>
      </c>
      <c r="B29" s="54"/>
      <c r="C29" s="54"/>
      <c r="D29" s="54"/>
      <c r="E29" s="56"/>
      <c r="F29" s="75"/>
      <c r="G29" s="56"/>
      <c r="H29" s="75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76"/>
    </row>
    <row r="30" spans="1:23" ht="15">
      <c r="A30" s="58">
        <v>201</v>
      </c>
      <c r="B30" s="59" t="s">
        <v>194</v>
      </c>
      <c r="C30" s="59"/>
      <c r="D30" s="59" t="s">
        <v>1</v>
      </c>
      <c r="E30" s="104"/>
      <c r="F30" s="60">
        <v>0</v>
      </c>
      <c r="G30" s="61">
        <f aca="true" t="shared" si="10" ref="G30:G43">E30*F30</f>
        <v>0</v>
      </c>
      <c r="H30" s="60">
        <v>0.75</v>
      </c>
      <c r="I30" s="61">
        <f>E30*H30</f>
        <v>0</v>
      </c>
      <c r="J30" s="60">
        <v>0.75</v>
      </c>
      <c r="K30" s="61">
        <f aca="true" t="shared" si="11" ref="K30:K43">E30*J30</f>
        <v>0</v>
      </c>
      <c r="L30" s="60">
        <v>0.75</v>
      </c>
      <c r="M30" s="61">
        <f aca="true" t="shared" si="12" ref="M30:M43">E30*L30</f>
        <v>0</v>
      </c>
      <c r="N30" s="60">
        <v>0.75</v>
      </c>
      <c r="O30" s="61">
        <f aca="true" t="shared" si="13" ref="O30:O43">E30*N30</f>
        <v>0</v>
      </c>
      <c r="P30" s="60">
        <v>0.75</v>
      </c>
      <c r="Q30" s="61">
        <f aca="true" t="shared" si="14" ref="Q30:Q43">E30*P30</f>
        <v>0</v>
      </c>
      <c r="R30" s="60">
        <v>0.75</v>
      </c>
      <c r="S30" s="61">
        <f aca="true" t="shared" si="15" ref="S30:S43">E30*R30</f>
        <v>0</v>
      </c>
      <c r="T30" s="60">
        <v>0.75</v>
      </c>
      <c r="U30" s="61">
        <f aca="true" t="shared" si="16" ref="U30:U43">E30*T30</f>
        <v>0</v>
      </c>
      <c r="V30" s="62">
        <f aca="true" t="shared" si="17" ref="V30:V43">F30+H30+J30+L30+N30+P30+R30+T30</f>
        <v>5.25</v>
      </c>
      <c r="W30" s="63">
        <f aca="true" t="shared" si="18" ref="W30:W43">E30*V30</f>
        <v>0</v>
      </c>
    </row>
    <row r="31" spans="1:23" ht="15">
      <c r="A31" s="58">
        <v>202</v>
      </c>
      <c r="B31" s="59" t="s">
        <v>195</v>
      </c>
      <c r="C31" s="59"/>
      <c r="D31" s="59" t="s">
        <v>2</v>
      </c>
      <c r="E31" s="104"/>
      <c r="F31" s="60">
        <v>0</v>
      </c>
      <c r="G31" s="61">
        <f t="shared" si="10"/>
        <v>0</v>
      </c>
      <c r="H31" s="60">
        <v>1.5</v>
      </c>
      <c r="I31" s="61">
        <f aca="true" t="shared" si="19" ref="I31:I40">E31*H31</f>
        <v>0</v>
      </c>
      <c r="J31" s="60">
        <v>1.5</v>
      </c>
      <c r="K31" s="61">
        <f t="shared" si="11"/>
        <v>0</v>
      </c>
      <c r="L31" s="60">
        <v>1.5</v>
      </c>
      <c r="M31" s="61">
        <f t="shared" si="12"/>
        <v>0</v>
      </c>
      <c r="N31" s="60">
        <v>1.5</v>
      </c>
      <c r="O31" s="61">
        <f t="shared" si="13"/>
        <v>0</v>
      </c>
      <c r="P31" s="60">
        <v>1.5</v>
      </c>
      <c r="Q31" s="61">
        <f t="shared" si="14"/>
        <v>0</v>
      </c>
      <c r="R31" s="60">
        <v>1.5</v>
      </c>
      <c r="S31" s="61">
        <f t="shared" si="15"/>
        <v>0</v>
      </c>
      <c r="T31" s="60">
        <v>1.5</v>
      </c>
      <c r="U31" s="61">
        <f t="shared" si="16"/>
        <v>0</v>
      </c>
      <c r="V31" s="62">
        <f t="shared" si="17"/>
        <v>10.5</v>
      </c>
      <c r="W31" s="63">
        <f t="shared" si="18"/>
        <v>0</v>
      </c>
    </row>
    <row r="32" spans="1:23" ht="15">
      <c r="A32" s="58">
        <v>203</v>
      </c>
      <c r="B32" s="59" t="s">
        <v>196</v>
      </c>
      <c r="C32" s="59"/>
      <c r="D32" s="59" t="s">
        <v>2</v>
      </c>
      <c r="E32" s="104"/>
      <c r="F32" s="60">
        <v>0</v>
      </c>
      <c r="G32" s="61">
        <f t="shared" si="10"/>
        <v>0</v>
      </c>
      <c r="H32" s="60">
        <v>1.5</v>
      </c>
      <c r="I32" s="61">
        <f t="shared" si="19"/>
        <v>0</v>
      </c>
      <c r="J32" s="60">
        <v>1.5</v>
      </c>
      <c r="K32" s="61">
        <f t="shared" si="11"/>
        <v>0</v>
      </c>
      <c r="L32" s="60">
        <v>1.5</v>
      </c>
      <c r="M32" s="61">
        <f t="shared" si="12"/>
        <v>0</v>
      </c>
      <c r="N32" s="60">
        <v>1.5</v>
      </c>
      <c r="O32" s="61">
        <f t="shared" si="13"/>
        <v>0</v>
      </c>
      <c r="P32" s="60">
        <v>1.5</v>
      </c>
      <c r="Q32" s="61">
        <f t="shared" si="14"/>
        <v>0</v>
      </c>
      <c r="R32" s="60">
        <v>1.5</v>
      </c>
      <c r="S32" s="61">
        <f t="shared" si="15"/>
        <v>0</v>
      </c>
      <c r="T32" s="60">
        <v>1.5</v>
      </c>
      <c r="U32" s="61">
        <f t="shared" si="16"/>
        <v>0</v>
      </c>
      <c r="V32" s="62">
        <f t="shared" si="17"/>
        <v>10.5</v>
      </c>
      <c r="W32" s="63">
        <f t="shared" si="18"/>
        <v>0</v>
      </c>
    </row>
    <row r="33" spans="1:23" ht="15">
      <c r="A33" s="58">
        <v>204</v>
      </c>
      <c r="B33" s="59" t="s">
        <v>197</v>
      </c>
      <c r="C33" s="59"/>
      <c r="D33" s="59" t="s">
        <v>2</v>
      </c>
      <c r="E33" s="104"/>
      <c r="F33" s="60">
        <v>0</v>
      </c>
      <c r="G33" s="61">
        <f t="shared" si="10"/>
        <v>0</v>
      </c>
      <c r="H33" s="60">
        <v>1.5</v>
      </c>
      <c r="I33" s="61">
        <f t="shared" si="19"/>
        <v>0</v>
      </c>
      <c r="J33" s="60">
        <v>1.5</v>
      </c>
      <c r="K33" s="61">
        <f t="shared" si="11"/>
        <v>0</v>
      </c>
      <c r="L33" s="60">
        <v>1.5</v>
      </c>
      <c r="M33" s="61">
        <f t="shared" si="12"/>
        <v>0</v>
      </c>
      <c r="N33" s="60">
        <v>1.5</v>
      </c>
      <c r="O33" s="61">
        <f t="shared" si="13"/>
        <v>0</v>
      </c>
      <c r="P33" s="60">
        <v>1.5</v>
      </c>
      <c r="Q33" s="61">
        <f t="shared" si="14"/>
        <v>0</v>
      </c>
      <c r="R33" s="60">
        <v>1.5</v>
      </c>
      <c r="S33" s="61">
        <f t="shared" si="15"/>
        <v>0</v>
      </c>
      <c r="T33" s="60">
        <v>1.5</v>
      </c>
      <c r="U33" s="61">
        <f t="shared" si="16"/>
        <v>0</v>
      </c>
      <c r="V33" s="62">
        <f t="shared" si="17"/>
        <v>10.5</v>
      </c>
      <c r="W33" s="63">
        <f t="shared" si="18"/>
        <v>0</v>
      </c>
    </row>
    <row r="34" spans="1:23" ht="15">
      <c r="A34" s="58">
        <v>205</v>
      </c>
      <c r="B34" s="59" t="s">
        <v>198</v>
      </c>
      <c r="C34" s="59"/>
      <c r="D34" s="59" t="s">
        <v>2</v>
      </c>
      <c r="E34" s="104"/>
      <c r="F34" s="60">
        <v>0</v>
      </c>
      <c r="G34" s="61">
        <f t="shared" si="10"/>
        <v>0</v>
      </c>
      <c r="H34" s="60">
        <v>1.5</v>
      </c>
      <c r="I34" s="61">
        <f t="shared" si="19"/>
        <v>0</v>
      </c>
      <c r="J34" s="60">
        <v>1.5</v>
      </c>
      <c r="K34" s="61">
        <f t="shared" si="11"/>
        <v>0</v>
      </c>
      <c r="L34" s="60">
        <v>1.5</v>
      </c>
      <c r="M34" s="61">
        <f t="shared" si="12"/>
        <v>0</v>
      </c>
      <c r="N34" s="60">
        <v>1.5</v>
      </c>
      <c r="O34" s="61">
        <f t="shared" si="13"/>
        <v>0</v>
      </c>
      <c r="P34" s="60">
        <v>1.5</v>
      </c>
      <c r="Q34" s="61">
        <f t="shared" si="14"/>
        <v>0</v>
      </c>
      <c r="R34" s="60">
        <v>1.5</v>
      </c>
      <c r="S34" s="61">
        <f t="shared" si="15"/>
        <v>0</v>
      </c>
      <c r="T34" s="60">
        <v>1.5</v>
      </c>
      <c r="U34" s="61">
        <f t="shared" si="16"/>
        <v>0</v>
      </c>
      <c r="V34" s="62">
        <f t="shared" si="17"/>
        <v>10.5</v>
      </c>
      <c r="W34" s="63">
        <f t="shared" si="18"/>
        <v>0</v>
      </c>
    </row>
    <row r="35" spans="1:23" ht="15">
      <c r="A35" s="58">
        <v>206</v>
      </c>
      <c r="B35" s="59" t="s">
        <v>199</v>
      </c>
      <c r="C35" s="59"/>
      <c r="D35" s="59" t="s">
        <v>2</v>
      </c>
      <c r="E35" s="104"/>
      <c r="F35" s="60">
        <v>0</v>
      </c>
      <c r="G35" s="61">
        <f t="shared" si="10"/>
        <v>0</v>
      </c>
      <c r="H35" s="60">
        <v>1.5</v>
      </c>
      <c r="I35" s="61">
        <f t="shared" si="19"/>
        <v>0</v>
      </c>
      <c r="J35" s="60">
        <v>1.5</v>
      </c>
      <c r="K35" s="61">
        <f t="shared" si="11"/>
        <v>0</v>
      </c>
      <c r="L35" s="60">
        <v>1.5</v>
      </c>
      <c r="M35" s="61">
        <f t="shared" si="12"/>
        <v>0</v>
      </c>
      <c r="N35" s="60">
        <v>1.5</v>
      </c>
      <c r="O35" s="61">
        <f t="shared" si="13"/>
        <v>0</v>
      </c>
      <c r="P35" s="60">
        <v>1.5</v>
      </c>
      <c r="Q35" s="61">
        <f t="shared" si="14"/>
        <v>0</v>
      </c>
      <c r="R35" s="60">
        <v>1.5</v>
      </c>
      <c r="S35" s="61">
        <f t="shared" si="15"/>
        <v>0</v>
      </c>
      <c r="T35" s="60">
        <v>1.5</v>
      </c>
      <c r="U35" s="61">
        <f t="shared" si="16"/>
        <v>0</v>
      </c>
      <c r="V35" s="62">
        <f t="shared" si="17"/>
        <v>10.5</v>
      </c>
      <c r="W35" s="63">
        <f t="shared" si="18"/>
        <v>0</v>
      </c>
    </row>
    <row r="36" spans="1:23" ht="15">
      <c r="A36" s="58">
        <v>207</v>
      </c>
      <c r="B36" s="59" t="s">
        <v>200</v>
      </c>
      <c r="C36" s="59"/>
      <c r="D36" s="59" t="s">
        <v>2</v>
      </c>
      <c r="E36" s="104"/>
      <c r="F36" s="60">
        <v>0</v>
      </c>
      <c r="G36" s="61">
        <f t="shared" si="10"/>
        <v>0</v>
      </c>
      <c r="H36" s="60">
        <v>1.5</v>
      </c>
      <c r="I36" s="61">
        <f t="shared" si="19"/>
        <v>0</v>
      </c>
      <c r="J36" s="60">
        <v>1.5</v>
      </c>
      <c r="K36" s="61">
        <f t="shared" si="11"/>
        <v>0</v>
      </c>
      <c r="L36" s="60">
        <v>1.5</v>
      </c>
      <c r="M36" s="61">
        <f t="shared" si="12"/>
        <v>0</v>
      </c>
      <c r="N36" s="60">
        <v>1.5</v>
      </c>
      <c r="O36" s="61">
        <f t="shared" si="13"/>
        <v>0</v>
      </c>
      <c r="P36" s="60">
        <v>1.5</v>
      </c>
      <c r="Q36" s="61">
        <f t="shared" si="14"/>
        <v>0</v>
      </c>
      <c r="R36" s="60">
        <v>1.5</v>
      </c>
      <c r="S36" s="61">
        <f t="shared" si="15"/>
        <v>0</v>
      </c>
      <c r="T36" s="60">
        <v>1.5</v>
      </c>
      <c r="U36" s="61">
        <f t="shared" si="16"/>
        <v>0</v>
      </c>
      <c r="V36" s="62">
        <f t="shared" si="17"/>
        <v>10.5</v>
      </c>
      <c r="W36" s="63">
        <f t="shared" si="18"/>
        <v>0</v>
      </c>
    </row>
    <row r="37" spans="1:23" ht="15">
      <c r="A37" s="58">
        <v>208</v>
      </c>
      <c r="B37" s="59" t="s">
        <v>201</v>
      </c>
      <c r="C37" s="59"/>
      <c r="D37" s="59" t="s">
        <v>3</v>
      </c>
      <c r="E37" s="104"/>
      <c r="F37" s="60">
        <v>0</v>
      </c>
      <c r="G37" s="61">
        <f t="shared" si="10"/>
        <v>0</v>
      </c>
      <c r="H37" s="60">
        <v>3</v>
      </c>
      <c r="I37" s="61">
        <f t="shared" si="19"/>
        <v>0</v>
      </c>
      <c r="J37" s="60">
        <v>3</v>
      </c>
      <c r="K37" s="61">
        <f t="shared" si="11"/>
        <v>0</v>
      </c>
      <c r="L37" s="60">
        <v>3</v>
      </c>
      <c r="M37" s="61">
        <f t="shared" si="12"/>
        <v>0</v>
      </c>
      <c r="N37" s="60">
        <v>3</v>
      </c>
      <c r="O37" s="61">
        <f t="shared" si="13"/>
        <v>0</v>
      </c>
      <c r="P37" s="60">
        <v>3</v>
      </c>
      <c r="Q37" s="61">
        <f t="shared" si="14"/>
        <v>0</v>
      </c>
      <c r="R37" s="60">
        <v>3</v>
      </c>
      <c r="S37" s="61">
        <f t="shared" si="15"/>
        <v>0</v>
      </c>
      <c r="T37" s="60">
        <v>3</v>
      </c>
      <c r="U37" s="61">
        <f t="shared" si="16"/>
        <v>0</v>
      </c>
      <c r="V37" s="62">
        <f t="shared" si="17"/>
        <v>21</v>
      </c>
      <c r="W37" s="63">
        <f t="shared" si="18"/>
        <v>0</v>
      </c>
    </row>
    <row r="38" spans="1:23" ht="15">
      <c r="A38" s="58">
        <v>209</v>
      </c>
      <c r="B38" s="59" t="s">
        <v>202</v>
      </c>
      <c r="C38" s="59"/>
      <c r="D38" s="59" t="s">
        <v>3</v>
      </c>
      <c r="E38" s="104"/>
      <c r="F38" s="60">
        <v>0</v>
      </c>
      <c r="G38" s="61">
        <f t="shared" si="10"/>
        <v>0</v>
      </c>
      <c r="H38" s="60">
        <v>3</v>
      </c>
      <c r="I38" s="61">
        <f t="shared" si="19"/>
        <v>0</v>
      </c>
      <c r="J38" s="60">
        <v>3</v>
      </c>
      <c r="K38" s="61">
        <f t="shared" si="11"/>
        <v>0</v>
      </c>
      <c r="L38" s="60">
        <v>3</v>
      </c>
      <c r="M38" s="61">
        <f t="shared" si="12"/>
        <v>0</v>
      </c>
      <c r="N38" s="60">
        <v>3</v>
      </c>
      <c r="O38" s="61">
        <f t="shared" si="13"/>
        <v>0</v>
      </c>
      <c r="P38" s="60">
        <v>3</v>
      </c>
      <c r="Q38" s="61">
        <f t="shared" si="14"/>
        <v>0</v>
      </c>
      <c r="R38" s="60">
        <v>3</v>
      </c>
      <c r="S38" s="61">
        <f t="shared" si="15"/>
        <v>0</v>
      </c>
      <c r="T38" s="60">
        <v>3</v>
      </c>
      <c r="U38" s="61">
        <f t="shared" si="16"/>
        <v>0</v>
      </c>
      <c r="V38" s="62">
        <f t="shared" si="17"/>
        <v>21</v>
      </c>
      <c r="W38" s="63">
        <f t="shared" si="18"/>
        <v>0</v>
      </c>
    </row>
    <row r="39" spans="1:23" ht="15">
      <c r="A39" s="58">
        <v>210</v>
      </c>
      <c r="B39" s="59" t="s">
        <v>203</v>
      </c>
      <c r="C39" s="59"/>
      <c r="D39" s="59" t="s">
        <v>1</v>
      </c>
      <c r="E39" s="104"/>
      <c r="F39" s="60">
        <v>0</v>
      </c>
      <c r="G39" s="61">
        <f t="shared" si="10"/>
        <v>0</v>
      </c>
      <c r="H39" s="60">
        <v>0.75</v>
      </c>
      <c r="I39" s="61">
        <f t="shared" si="19"/>
        <v>0</v>
      </c>
      <c r="J39" s="60">
        <v>0.75</v>
      </c>
      <c r="K39" s="61">
        <f t="shared" si="11"/>
        <v>0</v>
      </c>
      <c r="L39" s="60">
        <v>0.75</v>
      </c>
      <c r="M39" s="61">
        <f t="shared" si="12"/>
        <v>0</v>
      </c>
      <c r="N39" s="60">
        <v>0.75</v>
      </c>
      <c r="O39" s="61">
        <f t="shared" si="13"/>
        <v>0</v>
      </c>
      <c r="P39" s="60">
        <v>0.75</v>
      </c>
      <c r="Q39" s="61">
        <f t="shared" si="14"/>
        <v>0</v>
      </c>
      <c r="R39" s="60">
        <v>0.75</v>
      </c>
      <c r="S39" s="61">
        <f t="shared" si="15"/>
        <v>0</v>
      </c>
      <c r="T39" s="60">
        <v>0.75</v>
      </c>
      <c r="U39" s="61">
        <f t="shared" si="16"/>
        <v>0</v>
      </c>
      <c r="V39" s="62">
        <f t="shared" si="17"/>
        <v>5.25</v>
      </c>
      <c r="W39" s="63">
        <f t="shared" si="18"/>
        <v>0</v>
      </c>
    </row>
    <row r="40" spans="1:23" ht="15">
      <c r="A40" s="58">
        <v>211</v>
      </c>
      <c r="B40" s="59" t="s">
        <v>204</v>
      </c>
      <c r="C40" s="59"/>
      <c r="D40" s="59" t="s">
        <v>3</v>
      </c>
      <c r="E40" s="104"/>
      <c r="F40" s="60">
        <v>0</v>
      </c>
      <c r="G40" s="61">
        <f t="shared" si="10"/>
        <v>0</v>
      </c>
      <c r="H40" s="60">
        <v>5</v>
      </c>
      <c r="I40" s="61">
        <f t="shared" si="19"/>
        <v>0</v>
      </c>
      <c r="J40" s="60">
        <v>5</v>
      </c>
      <c r="K40" s="61">
        <f t="shared" si="11"/>
        <v>0</v>
      </c>
      <c r="L40" s="60">
        <v>5</v>
      </c>
      <c r="M40" s="61">
        <f t="shared" si="12"/>
        <v>0</v>
      </c>
      <c r="N40" s="60">
        <v>5</v>
      </c>
      <c r="O40" s="61">
        <f t="shared" si="13"/>
        <v>0</v>
      </c>
      <c r="P40" s="60">
        <v>5</v>
      </c>
      <c r="Q40" s="61">
        <f t="shared" si="14"/>
        <v>0</v>
      </c>
      <c r="R40" s="60">
        <v>5</v>
      </c>
      <c r="S40" s="61">
        <f t="shared" si="15"/>
        <v>0</v>
      </c>
      <c r="T40" s="60">
        <v>5</v>
      </c>
      <c r="U40" s="61">
        <f t="shared" si="16"/>
        <v>0</v>
      </c>
      <c r="V40" s="62">
        <f t="shared" si="17"/>
        <v>35</v>
      </c>
      <c r="W40" s="63">
        <f t="shared" si="18"/>
        <v>0</v>
      </c>
    </row>
    <row r="41" spans="1:23" ht="15">
      <c r="A41" s="58">
        <v>212</v>
      </c>
      <c r="B41" s="59" t="s">
        <v>82</v>
      </c>
      <c r="C41" s="59"/>
      <c r="D41" s="59" t="s">
        <v>3</v>
      </c>
      <c r="E41" s="104"/>
      <c r="F41" s="60">
        <v>0</v>
      </c>
      <c r="G41" s="61">
        <f t="shared" si="10"/>
        <v>0</v>
      </c>
      <c r="H41" s="60">
        <v>5</v>
      </c>
      <c r="I41" s="61">
        <f>E41*H41</f>
        <v>0</v>
      </c>
      <c r="J41" s="60">
        <v>5</v>
      </c>
      <c r="K41" s="61">
        <f t="shared" si="11"/>
        <v>0</v>
      </c>
      <c r="L41" s="60">
        <v>5</v>
      </c>
      <c r="M41" s="61">
        <f t="shared" si="12"/>
        <v>0</v>
      </c>
      <c r="N41" s="60">
        <v>5</v>
      </c>
      <c r="O41" s="61">
        <f t="shared" si="13"/>
        <v>0</v>
      </c>
      <c r="P41" s="60">
        <v>5</v>
      </c>
      <c r="Q41" s="61">
        <f t="shared" si="14"/>
        <v>0</v>
      </c>
      <c r="R41" s="60">
        <v>5</v>
      </c>
      <c r="S41" s="61">
        <f t="shared" si="15"/>
        <v>0</v>
      </c>
      <c r="T41" s="60">
        <v>5</v>
      </c>
      <c r="U41" s="61">
        <f t="shared" si="16"/>
        <v>0</v>
      </c>
      <c r="V41" s="62">
        <f t="shared" si="17"/>
        <v>35</v>
      </c>
      <c r="W41" s="63">
        <f t="shared" si="18"/>
        <v>0</v>
      </c>
    </row>
    <row r="42" spans="1:23" ht="15">
      <c r="A42" s="58">
        <v>213</v>
      </c>
      <c r="B42" s="59" t="s">
        <v>86</v>
      </c>
      <c r="C42" s="59"/>
      <c r="D42" s="59" t="s">
        <v>1</v>
      </c>
      <c r="E42" s="104"/>
      <c r="F42" s="60">
        <v>0</v>
      </c>
      <c r="G42" s="61">
        <f t="shared" si="10"/>
        <v>0</v>
      </c>
      <c r="H42" s="60">
        <v>0.2</v>
      </c>
      <c r="I42" s="61">
        <f>E42*H42</f>
        <v>0</v>
      </c>
      <c r="J42" s="60">
        <v>0.2</v>
      </c>
      <c r="K42" s="61">
        <f t="shared" si="11"/>
        <v>0</v>
      </c>
      <c r="L42" s="60">
        <v>0.2</v>
      </c>
      <c r="M42" s="61">
        <f t="shared" si="12"/>
        <v>0</v>
      </c>
      <c r="N42" s="60">
        <v>0.2</v>
      </c>
      <c r="O42" s="61">
        <f t="shared" si="13"/>
        <v>0</v>
      </c>
      <c r="P42" s="60">
        <v>0.2</v>
      </c>
      <c r="Q42" s="61">
        <f t="shared" si="14"/>
        <v>0</v>
      </c>
      <c r="R42" s="60">
        <v>0.2</v>
      </c>
      <c r="S42" s="61">
        <f t="shared" si="15"/>
        <v>0</v>
      </c>
      <c r="T42" s="60">
        <v>0.2</v>
      </c>
      <c r="U42" s="61">
        <f t="shared" si="16"/>
        <v>0</v>
      </c>
      <c r="V42" s="62">
        <f t="shared" si="17"/>
        <v>1.4</v>
      </c>
      <c r="W42" s="63">
        <f t="shared" si="18"/>
        <v>0</v>
      </c>
    </row>
    <row r="43" spans="1:23" ht="15">
      <c r="A43" s="58">
        <v>214</v>
      </c>
      <c r="B43" s="59" t="s">
        <v>88</v>
      </c>
      <c r="C43" s="59"/>
      <c r="D43" s="59" t="s">
        <v>3</v>
      </c>
      <c r="E43" s="104"/>
      <c r="F43" s="60">
        <v>0</v>
      </c>
      <c r="G43" s="61">
        <f t="shared" si="10"/>
        <v>0</v>
      </c>
      <c r="H43" s="60">
        <v>5</v>
      </c>
      <c r="I43" s="61">
        <f>E43*H43</f>
        <v>0</v>
      </c>
      <c r="J43" s="60">
        <v>5</v>
      </c>
      <c r="K43" s="61">
        <f t="shared" si="11"/>
        <v>0</v>
      </c>
      <c r="L43" s="60">
        <v>5</v>
      </c>
      <c r="M43" s="61">
        <f t="shared" si="12"/>
        <v>0</v>
      </c>
      <c r="N43" s="60">
        <v>5</v>
      </c>
      <c r="O43" s="61">
        <f t="shared" si="13"/>
        <v>0</v>
      </c>
      <c r="P43" s="60">
        <v>5</v>
      </c>
      <c r="Q43" s="61">
        <f t="shared" si="14"/>
        <v>0</v>
      </c>
      <c r="R43" s="60">
        <v>5</v>
      </c>
      <c r="S43" s="61">
        <f t="shared" si="15"/>
        <v>0</v>
      </c>
      <c r="T43" s="60">
        <v>5</v>
      </c>
      <c r="U43" s="61">
        <f t="shared" si="16"/>
        <v>0</v>
      </c>
      <c r="V43" s="62">
        <f t="shared" si="17"/>
        <v>35</v>
      </c>
      <c r="W43" s="63">
        <f t="shared" si="18"/>
        <v>0</v>
      </c>
    </row>
    <row r="44" spans="1:23" ht="15">
      <c r="A44" s="53" t="s">
        <v>205</v>
      </c>
      <c r="B44" s="54"/>
      <c r="C44" s="54"/>
      <c r="D44" s="54"/>
      <c r="E44" s="56"/>
      <c r="F44" s="75"/>
      <c r="G44" s="56"/>
      <c r="H44" s="75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76"/>
    </row>
    <row r="45" spans="1:23" ht="15">
      <c r="A45" s="58">
        <v>301</v>
      </c>
      <c r="B45" s="59" t="s">
        <v>180</v>
      </c>
      <c r="C45" s="59"/>
      <c r="D45" s="59" t="s">
        <v>4</v>
      </c>
      <c r="E45" s="104"/>
      <c r="F45" s="60">
        <v>1</v>
      </c>
      <c r="G45" s="61">
        <f aca="true" t="shared" si="20" ref="G45:G58">E45*F45</f>
        <v>0</v>
      </c>
      <c r="H45" s="60">
        <v>1</v>
      </c>
      <c r="I45" s="61">
        <f aca="true" t="shared" si="21" ref="I45:I58">E45*H45</f>
        <v>0</v>
      </c>
      <c r="J45" s="60">
        <v>1</v>
      </c>
      <c r="K45" s="61">
        <f aca="true" t="shared" si="22" ref="K45:K58">E45*J45</f>
        <v>0</v>
      </c>
      <c r="L45" s="60">
        <v>1</v>
      </c>
      <c r="M45" s="61">
        <f aca="true" t="shared" si="23" ref="M45:M58">E45*L45</f>
        <v>0</v>
      </c>
      <c r="N45" s="60">
        <v>1</v>
      </c>
      <c r="O45" s="61">
        <f aca="true" t="shared" si="24" ref="O45:O58">E45*N45</f>
        <v>0</v>
      </c>
      <c r="P45" s="60">
        <v>1</v>
      </c>
      <c r="Q45" s="61">
        <f aca="true" t="shared" si="25" ref="Q45:Q58">E45*P45</f>
        <v>0</v>
      </c>
      <c r="R45" s="60">
        <v>1</v>
      </c>
      <c r="S45" s="61">
        <f aca="true" t="shared" si="26" ref="S45:S58">E45*R45</f>
        <v>0</v>
      </c>
      <c r="T45" s="60">
        <v>1</v>
      </c>
      <c r="U45" s="61">
        <f aca="true" t="shared" si="27" ref="U45:U58">E45*T45</f>
        <v>0</v>
      </c>
      <c r="V45" s="62">
        <f aca="true" t="shared" si="28" ref="V45:V58">F45+H45+J45+L45+N45+P45+R45+T45</f>
        <v>8</v>
      </c>
      <c r="W45" s="63">
        <f>E45*V45</f>
        <v>0</v>
      </c>
    </row>
    <row r="46" spans="1:23" ht="15">
      <c r="A46" s="58">
        <v>302</v>
      </c>
      <c r="B46" s="59" t="s">
        <v>181</v>
      </c>
      <c r="C46" s="59"/>
      <c r="D46" s="59" t="s">
        <v>4</v>
      </c>
      <c r="E46" s="104"/>
      <c r="F46" s="60">
        <v>1</v>
      </c>
      <c r="G46" s="61">
        <f t="shared" si="20"/>
        <v>0</v>
      </c>
      <c r="H46" s="60">
        <v>1</v>
      </c>
      <c r="I46" s="61">
        <f t="shared" si="21"/>
        <v>0</v>
      </c>
      <c r="J46" s="60">
        <v>1</v>
      </c>
      <c r="K46" s="61">
        <f t="shared" si="22"/>
        <v>0</v>
      </c>
      <c r="L46" s="60">
        <v>1</v>
      </c>
      <c r="M46" s="61">
        <f t="shared" si="23"/>
        <v>0</v>
      </c>
      <c r="N46" s="60">
        <v>1</v>
      </c>
      <c r="O46" s="61">
        <f t="shared" si="24"/>
        <v>0</v>
      </c>
      <c r="P46" s="60">
        <v>1</v>
      </c>
      <c r="Q46" s="61">
        <f t="shared" si="25"/>
        <v>0</v>
      </c>
      <c r="R46" s="60">
        <v>1</v>
      </c>
      <c r="S46" s="61">
        <f t="shared" si="26"/>
        <v>0</v>
      </c>
      <c r="T46" s="60">
        <v>1</v>
      </c>
      <c r="U46" s="61">
        <f t="shared" si="27"/>
        <v>0</v>
      </c>
      <c r="V46" s="62">
        <f t="shared" si="28"/>
        <v>8</v>
      </c>
      <c r="W46" s="63">
        <f aca="true" t="shared" si="29" ref="W46:W58">E46*V46</f>
        <v>0</v>
      </c>
    </row>
    <row r="47" spans="1:23" ht="15">
      <c r="A47" s="58">
        <v>303</v>
      </c>
      <c r="B47" s="59" t="s">
        <v>182</v>
      </c>
      <c r="C47" s="59"/>
      <c r="D47" s="59" t="s">
        <v>4</v>
      </c>
      <c r="E47" s="104"/>
      <c r="F47" s="60">
        <v>1</v>
      </c>
      <c r="G47" s="61">
        <f t="shared" si="20"/>
        <v>0</v>
      </c>
      <c r="H47" s="60">
        <v>1</v>
      </c>
      <c r="I47" s="61">
        <f t="shared" si="21"/>
        <v>0</v>
      </c>
      <c r="J47" s="60">
        <v>1</v>
      </c>
      <c r="K47" s="61">
        <f t="shared" si="22"/>
        <v>0</v>
      </c>
      <c r="L47" s="60">
        <v>1</v>
      </c>
      <c r="M47" s="61">
        <f t="shared" si="23"/>
        <v>0</v>
      </c>
      <c r="N47" s="60">
        <v>1</v>
      </c>
      <c r="O47" s="61">
        <f t="shared" si="24"/>
        <v>0</v>
      </c>
      <c r="P47" s="60">
        <v>1</v>
      </c>
      <c r="Q47" s="61">
        <f t="shared" si="25"/>
        <v>0</v>
      </c>
      <c r="R47" s="60">
        <v>1</v>
      </c>
      <c r="S47" s="61">
        <f t="shared" si="26"/>
        <v>0</v>
      </c>
      <c r="T47" s="60">
        <v>1</v>
      </c>
      <c r="U47" s="61">
        <f t="shared" si="27"/>
        <v>0</v>
      </c>
      <c r="V47" s="62">
        <f t="shared" si="28"/>
        <v>8</v>
      </c>
      <c r="W47" s="63">
        <f t="shared" si="29"/>
        <v>0</v>
      </c>
    </row>
    <row r="48" spans="1:23" ht="15">
      <c r="A48" s="58">
        <v>304</v>
      </c>
      <c r="B48" s="59" t="s">
        <v>183</v>
      </c>
      <c r="C48" s="59"/>
      <c r="D48" s="59" t="s">
        <v>4</v>
      </c>
      <c r="E48" s="104"/>
      <c r="F48" s="60">
        <v>0</v>
      </c>
      <c r="G48" s="61">
        <f t="shared" si="20"/>
        <v>0</v>
      </c>
      <c r="H48" s="60">
        <v>1</v>
      </c>
      <c r="I48" s="61">
        <f t="shared" si="21"/>
        <v>0</v>
      </c>
      <c r="J48" s="60">
        <v>1</v>
      </c>
      <c r="K48" s="61">
        <f t="shared" si="22"/>
        <v>0</v>
      </c>
      <c r="L48" s="60">
        <v>1</v>
      </c>
      <c r="M48" s="61">
        <f t="shared" si="23"/>
        <v>0</v>
      </c>
      <c r="N48" s="60">
        <v>1</v>
      </c>
      <c r="O48" s="61">
        <f t="shared" si="24"/>
        <v>0</v>
      </c>
      <c r="P48" s="60">
        <v>1</v>
      </c>
      <c r="Q48" s="61">
        <f t="shared" si="25"/>
        <v>0</v>
      </c>
      <c r="R48" s="60">
        <v>1</v>
      </c>
      <c r="S48" s="61">
        <f t="shared" si="26"/>
        <v>0</v>
      </c>
      <c r="T48" s="60">
        <v>1</v>
      </c>
      <c r="U48" s="61">
        <f t="shared" si="27"/>
        <v>0</v>
      </c>
      <c r="V48" s="62">
        <f t="shared" si="28"/>
        <v>7</v>
      </c>
      <c r="W48" s="63">
        <f t="shared" si="29"/>
        <v>0</v>
      </c>
    </row>
    <row r="49" spans="1:23" ht="15">
      <c r="A49" s="58">
        <v>305</v>
      </c>
      <c r="B49" s="59" t="s">
        <v>184</v>
      </c>
      <c r="C49" s="59"/>
      <c r="D49" s="59" t="s">
        <v>4</v>
      </c>
      <c r="E49" s="104"/>
      <c r="F49" s="60">
        <v>1</v>
      </c>
      <c r="G49" s="61">
        <f t="shared" si="20"/>
        <v>0</v>
      </c>
      <c r="H49" s="60">
        <v>1</v>
      </c>
      <c r="I49" s="61">
        <f t="shared" si="21"/>
        <v>0</v>
      </c>
      <c r="J49" s="60">
        <v>1</v>
      </c>
      <c r="K49" s="61">
        <f t="shared" si="22"/>
        <v>0</v>
      </c>
      <c r="L49" s="60">
        <v>1</v>
      </c>
      <c r="M49" s="61">
        <f t="shared" si="23"/>
        <v>0</v>
      </c>
      <c r="N49" s="60">
        <v>1</v>
      </c>
      <c r="O49" s="61">
        <f t="shared" si="24"/>
        <v>0</v>
      </c>
      <c r="P49" s="60">
        <v>1</v>
      </c>
      <c r="Q49" s="61">
        <f t="shared" si="25"/>
        <v>0</v>
      </c>
      <c r="R49" s="60">
        <v>1</v>
      </c>
      <c r="S49" s="61">
        <f t="shared" si="26"/>
        <v>0</v>
      </c>
      <c r="T49" s="60">
        <v>1</v>
      </c>
      <c r="U49" s="61">
        <f t="shared" si="27"/>
        <v>0</v>
      </c>
      <c r="V49" s="62">
        <f t="shared" si="28"/>
        <v>8</v>
      </c>
      <c r="W49" s="63">
        <f t="shared" si="29"/>
        <v>0</v>
      </c>
    </row>
    <row r="50" spans="1:23" ht="15">
      <c r="A50" s="58">
        <v>306</v>
      </c>
      <c r="B50" s="59" t="s">
        <v>206</v>
      </c>
      <c r="C50" s="59"/>
      <c r="D50" s="59" t="s">
        <v>4</v>
      </c>
      <c r="E50" s="104"/>
      <c r="F50" s="60">
        <v>1</v>
      </c>
      <c r="G50" s="61">
        <f t="shared" si="20"/>
        <v>0</v>
      </c>
      <c r="H50" s="60">
        <v>1</v>
      </c>
      <c r="I50" s="61">
        <f t="shared" si="21"/>
        <v>0</v>
      </c>
      <c r="J50" s="60">
        <v>1</v>
      </c>
      <c r="K50" s="61">
        <f t="shared" si="22"/>
        <v>0</v>
      </c>
      <c r="L50" s="60">
        <v>1</v>
      </c>
      <c r="M50" s="61">
        <f t="shared" si="23"/>
        <v>0</v>
      </c>
      <c r="N50" s="60">
        <v>1</v>
      </c>
      <c r="O50" s="61">
        <f t="shared" si="24"/>
        <v>0</v>
      </c>
      <c r="P50" s="60">
        <v>1</v>
      </c>
      <c r="Q50" s="61">
        <f t="shared" si="25"/>
        <v>0</v>
      </c>
      <c r="R50" s="60">
        <v>1</v>
      </c>
      <c r="S50" s="61">
        <f t="shared" si="26"/>
        <v>0</v>
      </c>
      <c r="T50" s="60">
        <v>1</v>
      </c>
      <c r="U50" s="61">
        <f t="shared" si="27"/>
        <v>0</v>
      </c>
      <c r="V50" s="62">
        <f t="shared" si="28"/>
        <v>8</v>
      </c>
      <c r="W50" s="63">
        <f t="shared" si="29"/>
        <v>0</v>
      </c>
    </row>
    <row r="51" spans="1:23" ht="28.8">
      <c r="A51" s="58">
        <v>307</v>
      </c>
      <c r="B51" s="59" t="s">
        <v>186</v>
      </c>
      <c r="C51" s="59" t="s">
        <v>60</v>
      </c>
      <c r="D51" s="59" t="s">
        <v>4</v>
      </c>
      <c r="E51" s="104"/>
      <c r="F51" s="60">
        <v>1</v>
      </c>
      <c r="G51" s="61">
        <f t="shared" si="20"/>
        <v>0</v>
      </c>
      <c r="H51" s="60">
        <v>1</v>
      </c>
      <c r="I51" s="61">
        <f t="shared" si="21"/>
        <v>0</v>
      </c>
      <c r="J51" s="60">
        <v>1</v>
      </c>
      <c r="K51" s="61">
        <f t="shared" si="22"/>
        <v>0</v>
      </c>
      <c r="L51" s="60">
        <v>1</v>
      </c>
      <c r="M51" s="61">
        <f t="shared" si="23"/>
        <v>0</v>
      </c>
      <c r="N51" s="60">
        <v>1</v>
      </c>
      <c r="O51" s="61">
        <f t="shared" si="24"/>
        <v>0</v>
      </c>
      <c r="P51" s="60">
        <v>1</v>
      </c>
      <c r="Q51" s="61">
        <f t="shared" si="25"/>
        <v>0</v>
      </c>
      <c r="R51" s="60">
        <v>1</v>
      </c>
      <c r="S51" s="61">
        <f t="shared" si="26"/>
        <v>0</v>
      </c>
      <c r="T51" s="60">
        <v>1</v>
      </c>
      <c r="U51" s="61">
        <f t="shared" si="27"/>
        <v>0</v>
      </c>
      <c r="V51" s="62">
        <f t="shared" si="28"/>
        <v>8</v>
      </c>
      <c r="W51" s="63">
        <f t="shared" si="29"/>
        <v>0</v>
      </c>
    </row>
    <row r="52" spans="1:23" ht="15">
      <c r="A52" s="58">
        <v>308</v>
      </c>
      <c r="B52" s="59" t="s">
        <v>61</v>
      </c>
      <c r="C52" s="59"/>
      <c r="D52" s="59" t="s">
        <v>4</v>
      </c>
      <c r="E52" s="104"/>
      <c r="F52" s="60">
        <v>1</v>
      </c>
      <c r="G52" s="61">
        <f t="shared" si="20"/>
        <v>0</v>
      </c>
      <c r="H52" s="60">
        <v>1</v>
      </c>
      <c r="I52" s="61">
        <f t="shared" si="21"/>
        <v>0</v>
      </c>
      <c r="J52" s="60">
        <v>1</v>
      </c>
      <c r="K52" s="61">
        <f t="shared" si="22"/>
        <v>0</v>
      </c>
      <c r="L52" s="60">
        <v>1</v>
      </c>
      <c r="M52" s="61">
        <f t="shared" si="23"/>
        <v>0</v>
      </c>
      <c r="N52" s="60">
        <v>1</v>
      </c>
      <c r="O52" s="61">
        <f t="shared" si="24"/>
        <v>0</v>
      </c>
      <c r="P52" s="60">
        <v>1</v>
      </c>
      <c r="Q52" s="61">
        <f t="shared" si="25"/>
        <v>0</v>
      </c>
      <c r="R52" s="60">
        <v>1</v>
      </c>
      <c r="S52" s="61">
        <f t="shared" si="26"/>
        <v>0</v>
      </c>
      <c r="T52" s="60">
        <v>1</v>
      </c>
      <c r="U52" s="61">
        <f t="shared" si="27"/>
        <v>0</v>
      </c>
      <c r="V52" s="62">
        <f t="shared" si="28"/>
        <v>8</v>
      </c>
      <c r="W52" s="63">
        <f t="shared" si="29"/>
        <v>0</v>
      </c>
    </row>
    <row r="53" spans="1:23" ht="15">
      <c r="A53" s="58">
        <v>309</v>
      </c>
      <c r="B53" s="59" t="s">
        <v>187</v>
      </c>
      <c r="C53" s="59"/>
      <c r="D53" s="59" t="s">
        <v>4</v>
      </c>
      <c r="E53" s="104"/>
      <c r="F53" s="60">
        <v>0</v>
      </c>
      <c r="G53" s="61">
        <f t="shared" si="20"/>
        <v>0</v>
      </c>
      <c r="H53" s="60">
        <v>1</v>
      </c>
      <c r="I53" s="61">
        <f t="shared" si="21"/>
        <v>0</v>
      </c>
      <c r="J53" s="60">
        <v>1</v>
      </c>
      <c r="K53" s="61">
        <f t="shared" si="22"/>
        <v>0</v>
      </c>
      <c r="L53" s="60">
        <v>1</v>
      </c>
      <c r="M53" s="61">
        <f t="shared" si="23"/>
        <v>0</v>
      </c>
      <c r="N53" s="60">
        <v>1</v>
      </c>
      <c r="O53" s="61">
        <f t="shared" si="24"/>
        <v>0</v>
      </c>
      <c r="P53" s="60">
        <v>1</v>
      </c>
      <c r="Q53" s="61">
        <f t="shared" si="25"/>
        <v>0</v>
      </c>
      <c r="R53" s="60">
        <v>1</v>
      </c>
      <c r="S53" s="61">
        <f t="shared" si="26"/>
        <v>0</v>
      </c>
      <c r="T53" s="60">
        <v>1</v>
      </c>
      <c r="U53" s="61">
        <f t="shared" si="27"/>
        <v>0</v>
      </c>
      <c r="V53" s="62">
        <f t="shared" si="28"/>
        <v>7</v>
      </c>
      <c r="W53" s="63">
        <f t="shared" si="29"/>
        <v>0</v>
      </c>
    </row>
    <row r="54" spans="1:23" ht="15">
      <c r="A54" s="58">
        <v>310</v>
      </c>
      <c r="B54" s="59" t="s">
        <v>207</v>
      </c>
      <c r="C54" s="59"/>
      <c r="D54" s="59" t="s">
        <v>4</v>
      </c>
      <c r="E54" s="104"/>
      <c r="F54" s="60">
        <v>1</v>
      </c>
      <c r="G54" s="61">
        <f t="shared" si="20"/>
        <v>0</v>
      </c>
      <c r="H54" s="60">
        <v>1</v>
      </c>
      <c r="I54" s="61">
        <f t="shared" si="21"/>
        <v>0</v>
      </c>
      <c r="J54" s="60">
        <v>1</v>
      </c>
      <c r="K54" s="61">
        <f t="shared" si="22"/>
        <v>0</v>
      </c>
      <c r="L54" s="60">
        <v>1</v>
      </c>
      <c r="M54" s="61">
        <f t="shared" si="23"/>
        <v>0</v>
      </c>
      <c r="N54" s="60">
        <v>1</v>
      </c>
      <c r="O54" s="61">
        <f t="shared" si="24"/>
        <v>0</v>
      </c>
      <c r="P54" s="60">
        <v>1</v>
      </c>
      <c r="Q54" s="61">
        <f t="shared" si="25"/>
        <v>0</v>
      </c>
      <c r="R54" s="60">
        <v>1</v>
      </c>
      <c r="S54" s="61">
        <f t="shared" si="26"/>
        <v>0</v>
      </c>
      <c r="T54" s="60">
        <v>1</v>
      </c>
      <c r="U54" s="61">
        <f t="shared" si="27"/>
        <v>0</v>
      </c>
      <c r="V54" s="62">
        <f t="shared" si="28"/>
        <v>8</v>
      </c>
      <c r="W54" s="63">
        <f t="shared" si="29"/>
        <v>0</v>
      </c>
    </row>
    <row r="55" spans="1:23" ht="15">
      <c r="A55" s="58">
        <v>311</v>
      </c>
      <c r="B55" s="59" t="s">
        <v>190</v>
      </c>
      <c r="C55" s="59"/>
      <c r="D55" s="59" t="s">
        <v>3</v>
      </c>
      <c r="E55" s="104"/>
      <c r="F55" s="60">
        <v>13</v>
      </c>
      <c r="G55" s="61">
        <f t="shared" si="20"/>
        <v>0</v>
      </c>
      <c r="H55" s="60">
        <v>13</v>
      </c>
      <c r="I55" s="61">
        <f t="shared" si="21"/>
        <v>0</v>
      </c>
      <c r="J55" s="60">
        <v>13</v>
      </c>
      <c r="K55" s="61">
        <f t="shared" si="22"/>
        <v>0</v>
      </c>
      <c r="L55" s="60">
        <v>13</v>
      </c>
      <c r="M55" s="61">
        <f t="shared" si="23"/>
        <v>0</v>
      </c>
      <c r="N55" s="60">
        <v>13</v>
      </c>
      <c r="O55" s="61">
        <f t="shared" si="24"/>
        <v>0</v>
      </c>
      <c r="P55" s="60">
        <v>13</v>
      </c>
      <c r="Q55" s="61">
        <f t="shared" si="25"/>
        <v>0</v>
      </c>
      <c r="R55" s="60">
        <v>13</v>
      </c>
      <c r="S55" s="61">
        <f t="shared" si="26"/>
        <v>0</v>
      </c>
      <c r="T55" s="60">
        <v>13</v>
      </c>
      <c r="U55" s="61">
        <f t="shared" si="27"/>
        <v>0</v>
      </c>
      <c r="V55" s="62">
        <f t="shared" si="28"/>
        <v>104</v>
      </c>
      <c r="W55" s="63">
        <f t="shared" si="29"/>
        <v>0</v>
      </c>
    </row>
    <row r="56" spans="1:23" ht="15">
      <c r="A56" s="58">
        <v>312</v>
      </c>
      <c r="B56" s="59" t="s">
        <v>191</v>
      </c>
      <c r="C56" s="59"/>
      <c r="D56" s="59" t="s">
        <v>3</v>
      </c>
      <c r="E56" s="104"/>
      <c r="F56" s="60">
        <v>22</v>
      </c>
      <c r="G56" s="61">
        <f t="shared" si="20"/>
        <v>0</v>
      </c>
      <c r="H56" s="60">
        <v>22</v>
      </c>
      <c r="I56" s="61">
        <f t="shared" si="21"/>
        <v>0</v>
      </c>
      <c r="J56" s="60">
        <v>22</v>
      </c>
      <c r="K56" s="61">
        <f t="shared" si="22"/>
        <v>0</v>
      </c>
      <c r="L56" s="60">
        <v>22</v>
      </c>
      <c r="M56" s="61">
        <f t="shared" si="23"/>
        <v>0</v>
      </c>
      <c r="N56" s="60">
        <v>22</v>
      </c>
      <c r="O56" s="61">
        <f t="shared" si="24"/>
        <v>0</v>
      </c>
      <c r="P56" s="60">
        <v>22</v>
      </c>
      <c r="Q56" s="61">
        <f t="shared" si="25"/>
        <v>0</v>
      </c>
      <c r="R56" s="60">
        <v>22</v>
      </c>
      <c r="S56" s="61">
        <f t="shared" si="26"/>
        <v>0</v>
      </c>
      <c r="T56" s="60">
        <v>22</v>
      </c>
      <c r="U56" s="61">
        <f t="shared" si="27"/>
        <v>0</v>
      </c>
      <c r="V56" s="62">
        <f t="shared" si="28"/>
        <v>176</v>
      </c>
      <c r="W56" s="63">
        <f t="shared" si="29"/>
        <v>0</v>
      </c>
    </row>
    <row r="57" spans="1:23" ht="15">
      <c r="A57" s="58">
        <v>313</v>
      </c>
      <c r="B57" s="59" t="s">
        <v>192</v>
      </c>
      <c r="C57" s="59"/>
      <c r="D57" s="59" t="s">
        <v>3</v>
      </c>
      <c r="E57" s="104"/>
      <c r="F57" s="60">
        <v>5</v>
      </c>
      <c r="G57" s="61">
        <f t="shared" si="20"/>
        <v>0</v>
      </c>
      <c r="H57" s="60">
        <v>5</v>
      </c>
      <c r="I57" s="61">
        <f t="shared" si="21"/>
        <v>0</v>
      </c>
      <c r="J57" s="60">
        <v>5</v>
      </c>
      <c r="K57" s="61">
        <f t="shared" si="22"/>
        <v>0</v>
      </c>
      <c r="L57" s="60">
        <v>5</v>
      </c>
      <c r="M57" s="61">
        <f t="shared" si="23"/>
        <v>0</v>
      </c>
      <c r="N57" s="60">
        <v>5</v>
      </c>
      <c r="O57" s="61">
        <f t="shared" si="24"/>
        <v>0</v>
      </c>
      <c r="P57" s="60">
        <v>5</v>
      </c>
      <c r="Q57" s="61">
        <f t="shared" si="25"/>
        <v>0</v>
      </c>
      <c r="R57" s="60">
        <v>5</v>
      </c>
      <c r="S57" s="61">
        <f t="shared" si="26"/>
        <v>0</v>
      </c>
      <c r="T57" s="60">
        <v>5</v>
      </c>
      <c r="U57" s="61">
        <f t="shared" si="27"/>
        <v>0</v>
      </c>
      <c r="V57" s="62">
        <f t="shared" si="28"/>
        <v>40</v>
      </c>
      <c r="W57" s="63">
        <f t="shared" si="29"/>
        <v>0</v>
      </c>
    </row>
    <row r="58" spans="1:23" ht="15">
      <c r="A58" s="58">
        <v>314</v>
      </c>
      <c r="B58" s="77" t="s">
        <v>208</v>
      </c>
      <c r="C58" s="59"/>
      <c r="D58" s="59" t="s">
        <v>90</v>
      </c>
      <c r="E58" s="104"/>
      <c r="F58" s="60">
        <v>10</v>
      </c>
      <c r="G58" s="61">
        <f t="shared" si="20"/>
        <v>0</v>
      </c>
      <c r="H58" s="60">
        <v>10</v>
      </c>
      <c r="I58" s="61">
        <f t="shared" si="21"/>
        <v>0</v>
      </c>
      <c r="J58" s="60">
        <v>10</v>
      </c>
      <c r="K58" s="61">
        <f t="shared" si="22"/>
        <v>0</v>
      </c>
      <c r="L58" s="60">
        <v>10</v>
      </c>
      <c r="M58" s="61">
        <f t="shared" si="23"/>
        <v>0</v>
      </c>
      <c r="N58" s="60">
        <v>10</v>
      </c>
      <c r="O58" s="61">
        <f t="shared" si="24"/>
        <v>0</v>
      </c>
      <c r="P58" s="60">
        <v>10</v>
      </c>
      <c r="Q58" s="61">
        <f t="shared" si="25"/>
        <v>0</v>
      </c>
      <c r="R58" s="60">
        <v>10</v>
      </c>
      <c r="S58" s="61">
        <f t="shared" si="26"/>
        <v>0</v>
      </c>
      <c r="T58" s="60">
        <v>10</v>
      </c>
      <c r="U58" s="61">
        <f t="shared" si="27"/>
        <v>0</v>
      </c>
      <c r="V58" s="62">
        <f t="shared" si="28"/>
        <v>80</v>
      </c>
      <c r="W58" s="63">
        <f t="shared" si="29"/>
        <v>0</v>
      </c>
    </row>
    <row r="59" spans="1:23" ht="15">
      <c r="A59" s="53" t="s">
        <v>209</v>
      </c>
      <c r="B59" s="54"/>
      <c r="C59" s="54"/>
      <c r="D59" s="54"/>
      <c r="E59" s="55"/>
      <c r="F59" s="55"/>
      <c r="G59" s="55"/>
      <c r="H59" s="55"/>
      <c r="I59" s="55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76"/>
    </row>
    <row r="60" spans="1:23" ht="15">
      <c r="A60" s="58">
        <v>401</v>
      </c>
      <c r="B60" s="77" t="s">
        <v>210</v>
      </c>
      <c r="C60" s="59"/>
      <c r="D60" s="59" t="s">
        <v>67</v>
      </c>
      <c r="E60" s="104"/>
      <c r="F60" s="60">
        <v>0</v>
      </c>
      <c r="G60" s="61">
        <f aca="true" t="shared" si="30" ref="G60:G73">E60*F60</f>
        <v>0</v>
      </c>
      <c r="H60" s="60">
        <v>1</v>
      </c>
      <c r="I60" s="61">
        <f aca="true" t="shared" si="31" ref="I60:I73">E60*H60</f>
        <v>0</v>
      </c>
      <c r="J60" s="60">
        <v>1</v>
      </c>
      <c r="K60" s="61">
        <f aca="true" t="shared" si="32" ref="K60:K73">E60*J60</f>
        <v>0</v>
      </c>
      <c r="L60" s="60">
        <v>1</v>
      </c>
      <c r="M60" s="61">
        <f aca="true" t="shared" si="33" ref="M60:M73">E60*L60</f>
        <v>0</v>
      </c>
      <c r="N60" s="60">
        <v>1</v>
      </c>
      <c r="O60" s="61">
        <f aca="true" t="shared" si="34" ref="O60:O73">E60*N60</f>
        <v>0</v>
      </c>
      <c r="P60" s="60">
        <v>1</v>
      </c>
      <c r="Q60" s="61">
        <f aca="true" t="shared" si="35" ref="Q60:Q73">E60*P60</f>
        <v>0</v>
      </c>
      <c r="R60" s="60">
        <v>1</v>
      </c>
      <c r="S60" s="61">
        <f aca="true" t="shared" si="36" ref="S60:S73">E60*R60</f>
        <v>0</v>
      </c>
      <c r="T60" s="60">
        <v>1</v>
      </c>
      <c r="U60" s="61">
        <f aca="true" t="shared" si="37" ref="U60:U73">E60*T60</f>
        <v>0</v>
      </c>
      <c r="V60" s="62">
        <f aca="true" t="shared" si="38" ref="V60:V73">F60+H60+J60+L60+N60+P60+R60+T60</f>
        <v>7</v>
      </c>
      <c r="W60" s="63">
        <f aca="true" t="shared" si="39" ref="W60:W73">E60*V60</f>
        <v>0</v>
      </c>
    </row>
    <row r="61" spans="1:23" ht="15">
      <c r="A61" s="58">
        <v>402</v>
      </c>
      <c r="B61" s="33" t="s">
        <v>211</v>
      </c>
      <c r="C61" s="59"/>
      <c r="D61" s="59" t="s">
        <v>67</v>
      </c>
      <c r="E61" s="104"/>
      <c r="F61" s="60">
        <v>0</v>
      </c>
      <c r="G61" s="61">
        <f t="shared" si="30"/>
        <v>0</v>
      </c>
      <c r="H61" s="60">
        <v>1</v>
      </c>
      <c r="I61" s="61">
        <f t="shared" si="31"/>
        <v>0</v>
      </c>
      <c r="J61" s="60">
        <v>1</v>
      </c>
      <c r="K61" s="61">
        <f t="shared" si="32"/>
        <v>0</v>
      </c>
      <c r="L61" s="60">
        <v>1</v>
      </c>
      <c r="M61" s="61">
        <f t="shared" si="33"/>
        <v>0</v>
      </c>
      <c r="N61" s="60">
        <v>1</v>
      </c>
      <c r="O61" s="61">
        <f t="shared" si="34"/>
        <v>0</v>
      </c>
      <c r="P61" s="60">
        <v>1</v>
      </c>
      <c r="Q61" s="61">
        <f t="shared" si="35"/>
        <v>0</v>
      </c>
      <c r="R61" s="60">
        <v>1</v>
      </c>
      <c r="S61" s="61">
        <f t="shared" si="36"/>
        <v>0</v>
      </c>
      <c r="T61" s="60">
        <v>1</v>
      </c>
      <c r="U61" s="61">
        <f t="shared" si="37"/>
        <v>0</v>
      </c>
      <c r="V61" s="62">
        <f t="shared" si="38"/>
        <v>7</v>
      </c>
      <c r="W61" s="63">
        <f t="shared" si="39"/>
        <v>0</v>
      </c>
    </row>
    <row r="62" spans="1:23" ht="15">
      <c r="A62" s="58">
        <v>403</v>
      </c>
      <c r="B62" s="33" t="s">
        <v>212</v>
      </c>
      <c r="C62" s="59"/>
      <c r="D62" s="59" t="s">
        <v>67</v>
      </c>
      <c r="E62" s="104"/>
      <c r="F62" s="60">
        <v>1</v>
      </c>
      <c r="G62" s="61">
        <f t="shared" si="30"/>
        <v>0</v>
      </c>
      <c r="H62" s="60">
        <v>1</v>
      </c>
      <c r="I62" s="61">
        <f t="shared" si="31"/>
        <v>0</v>
      </c>
      <c r="J62" s="60">
        <v>1</v>
      </c>
      <c r="K62" s="61">
        <f t="shared" si="32"/>
        <v>0</v>
      </c>
      <c r="L62" s="60">
        <v>1</v>
      </c>
      <c r="M62" s="61">
        <f t="shared" si="33"/>
        <v>0</v>
      </c>
      <c r="N62" s="60">
        <v>1</v>
      </c>
      <c r="O62" s="61">
        <f t="shared" si="34"/>
        <v>0</v>
      </c>
      <c r="P62" s="60">
        <v>1</v>
      </c>
      <c r="Q62" s="61">
        <f t="shared" si="35"/>
        <v>0</v>
      </c>
      <c r="R62" s="60">
        <v>1</v>
      </c>
      <c r="S62" s="61">
        <f t="shared" si="36"/>
        <v>0</v>
      </c>
      <c r="T62" s="60">
        <v>1</v>
      </c>
      <c r="U62" s="61">
        <f t="shared" si="37"/>
        <v>0</v>
      </c>
      <c r="V62" s="62">
        <f t="shared" si="38"/>
        <v>8</v>
      </c>
      <c r="W62" s="63">
        <f t="shared" si="39"/>
        <v>0</v>
      </c>
    </row>
    <row r="63" spans="1:23" ht="15">
      <c r="A63" s="58">
        <v>404</v>
      </c>
      <c r="B63" s="33" t="s">
        <v>213</v>
      </c>
      <c r="C63" s="59"/>
      <c r="D63" s="59" t="s">
        <v>4</v>
      </c>
      <c r="E63" s="104"/>
      <c r="F63" s="60">
        <v>1</v>
      </c>
      <c r="G63" s="61">
        <f t="shared" si="30"/>
        <v>0</v>
      </c>
      <c r="H63" s="60">
        <v>1</v>
      </c>
      <c r="I63" s="61">
        <f t="shared" si="31"/>
        <v>0</v>
      </c>
      <c r="J63" s="60">
        <v>1</v>
      </c>
      <c r="K63" s="61">
        <f t="shared" si="32"/>
        <v>0</v>
      </c>
      <c r="L63" s="60">
        <v>1</v>
      </c>
      <c r="M63" s="61">
        <f t="shared" si="33"/>
        <v>0</v>
      </c>
      <c r="N63" s="60">
        <v>1</v>
      </c>
      <c r="O63" s="61">
        <f t="shared" si="34"/>
        <v>0</v>
      </c>
      <c r="P63" s="60">
        <v>1</v>
      </c>
      <c r="Q63" s="61">
        <f t="shared" si="35"/>
        <v>0</v>
      </c>
      <c r="R63" s="60">
        <v>1</v>
      </c>
      <c r="S63" s="61">
        <f t="shared" si="36"/>
        <v>0</v>
      </c>
      <c r="T63" s="60">
        <v>1</v>
      </c>
      <c r="U63" s="61">
        <f t="shared" si="37"/>
        <v>0</v>
      </c>
      <c r="V63" s="62">
        <f t="shared" si="38"/>
        <v>8</v>
      </c>
      <c r="W63" s="63">
        <f t="shared" si="39"/>
        <v>0</v>
      </c>
    </row>
    <row r="64" spans="1:23" ht="15">
      <c r="A64" s="58">
        <v>405</v>
      </c>
      <c r="B64" s="59" t="s">
        <v>214</v>
      </c>
      <c r="C64" s="59"/>
      <c r="D64" s="59" t="s">
        <v>67</v>
      </c>
      <c r="E64" s="104"/>
      <c r="F64" s="60">
        <v>0</v>
      </c>
      <c r="G64" s="61">
        <f t="shared" si="30"/>
        <v>0</v>
      </c>
      <c r="H64" s="60">
        <v>1</v>
      </c>
      <c r="I64" s="61">
        <f t="shared" si="31"/>
        <v>0</v>
      </c>
      <c r="J64" s="60">
        <v>1</v>
      </c>
      <c r="K64" s="61">
        <f t="shared" si="32"/>
        <v>0</v>
      </c>
      <c r="L64" s="60">
        <v>1</v>
      </c>
      <c r="M64" s="61">
        <f t="shared" si="33"/>
        <v>0</v>
      </c>
      <c r="N64" s="60">
        <v>1</v>
      </c>
      <c r="O64" s="61">
        <f t="shared" si="34"/>
        <v>0</v>
      </c>
      <c r="P64" s="60">
        <v>1</v>
      </c>
      <c r="Q64" s="61">
        <f t="shared" si="35"/>
        <v>0</v>
      </c>
      <c r="R64" s="60">
        <v>1</v>
      </c>
      <c r="S64" s="61">
        <f t="shared" si="36"/>
        <v>0</v>
      </c>
      <c r="T64" s="60">
        <v>1</v>
      </c>
      <c r="U64" s="61">
        <f t="shared" si="37"/>
        <v>0</v>
      </c>
      <c r="V64" s="62">
        <f t="shared" si="38"/>
        <v>7</v>
      </c>
      <c r="W64" s="63">
        <f t="shared" si="39"/>
        <v>0</v>
      </c>
    </row>
    <row r="65" spans="1:23" ht="15">
      <c r="A65" s="58">
        <v>406</v>
      </c>
      <c r="B65" s="59" t="s">
        <v>215</v>
      </c>
      <c r="C65" s="59"/>
      <c r="D65" s="59" t="s">
        <v>67</v>
      </c>
      <c r="E65" s="104"/>
      <c r="F65" s="60">
        <v>0</v>
      </c>
      <c r="G65" s="61">
        <f t="shared" si="30"/>
        <v>0</v>
      </c>
      <c r="H65" s="60">
        <v>1</v>
      </c>
      <c r="I65" s="61">
        <f t="shared" si="31"/>
        <v>0</v>
      </c>
      <c r="J65" s="60">
        <v>1</v>
      </c>
      <c r="K65" s="61">
        <f t="shared" si="32"/>
        <v>0</v>
      </c>
      <c r="L65" s="60">
        <v>1</v>
      </c>
      <c r="M65" s="61">
        <f t="shared" si="33"/>
        <v>0</v>
      </c>
      <c r="N65" s="60">
        <v>1</v>
      </c>
      <c r="O65" s="61">
        <f t="shared" si="34"/>
        <v>0</v>
      </c>
      <c r="P65" s="60">
        <v>1</v>
      </c>
      <c r="Q65" s="61">
        <f t="shared" si="35"/>
        <v>0</v>
      </c>
      <c r="R65" s="60">
        <v>1</v>
      </c>
      <c r="S65" s="61">
        <f t="shared" si="36"/>
        <v>0</v>
      </c>
      <c r="T65" s="60">
        <v>1</v>
      </c>
      <c r="U65" s="61">
        <f t="shared" si="37"/>
        <v>0</v>
      </c>
      <c r="V65" s="62">
        <f t="shared" si="38"/>
        <v>7</v>
      </c>
      <c r="W65" s="63">
        <f t="shared" si="39"/>
        <v>0</v>
      </c>
    </row>
    <row r="66" spans="1:23" ht="15">
      <c r="A66" s="58">
        <v>407</v>
      </c>
      <c r="B66" s="59" t="s">
        <v>95</v>
      </c>
      <c r="C66" s="59"/>
      <c r="D66" s="59" t="s">
        <v>90</v>
      </c>
      <c r="E66" s="104"/>
      <c r="F66" s="60">
        <v>2</v>
      </c>
      <c r="G66" s="61">
        <f t="shared" si="30"/>
        <v>0</v>
      </c>
      <c r="H66" s="60">
        <v>2</v>
      </c>
      <c r="I66" s="61">
        <f t="shared" si="31"/>
        <v>0</v>
      </c>
      <c r="J66" s="60">
        <v>2</v>
      </c>
      <c r="K66" s="61">
        <f t="shared" si="32"/>
        <v>0</v>
      </c>
      <c r="L66" s="60">
        <v>2</v>
      </c>
      <c r="M66" s="61">
        <f t="shared" si="33"/>
        <v>0</v>
      </c>
      <c r="N66" s="60">
        <v>2</v>
      </c>
      <c r="O66" s="61">
        <f t="shared" si="34"/>
        <v>0</v>
      </c>
      <c r="P66" s="60">
        <v>2</v>
      </c>
      <c r="Q66" s="61">
        <f t="shared" si="35"/>
        <v>0</v>
      </c>
      <c r="R66" s="60">
        <v>2</v>
      </c>
      <c r="S66" s="61">
        <f t="shared" si="36"/>
        <v>0</v>
      </c>
      <c r="T66" s="60">
        <v>2</v>
      </c>
      <c r="U66" s="61">
        <f t="shared" si="37"/>
        <v>0</v>
      </c>
      <c r="V66" s="62">
        <f t="shared" si="38"/>
        <v>16</v>
      </c>
      <c r="W66" s="63">
        <f t="shared" si="39"/>
        <v>0</v>
      </c>
    </row>
    <row r="67" spans="1:23" ht="15">
      <c r="A67" s="58">
        <v>408</v>
      </c>
      <c r="B67" s="59" t="s">
        <v>96</v>
      </c>
      <c r="C67" s="59"/>
      <c r="D67" s="59" t="s">
        <v>90</v>
      </c>
      <c r="E67" s="104"/>
      <c r="F67" s="60">
        <v>5</v>
      </c>
      <c r="G67" s="61">
        <f t="shared" si="30"/>
        <v>0</v>
      </c>
      <c r="H67" s="60">
        <v>10</v>
      </c>
      <c r="I67" s="61">
        <f t="shared" si="31"/>
        <v>0</v>
      </c>
      <c r="J67" s="60">
        <v>10</v>
      </c>
      <c r="K67" s="61">
        <f t="shared" si="32"/>
        <v>0</v>
      </c>
      <c r="L67" s="60">
        <v>10</v>
      </c>
      <c r="M67" s="61">
        <f t="shared" si="33"/>
        <v>0</v>
      </c>
      <c r="N67" s="60">
        <v>10</v>
      </c>
      <c r="O67" s="61">
        <f t="shared" si="34"/>
        <v>0</v>
      </c>
      <c r="P67" s="60">
        <v>10</v>
      </c>
      <c r="Q67" s="61">
        <f t="shared" si="35"/>
        <v>0</v>
      </c>
      <c r="R67" s="60">
        <v>10</v>
      </c>
      <c r="S67" s="61">
        <f t="shared" si="36"/>
        <v>0</v>
      </c>
      <c r="T67" s="60">
        <v>10</v>
      </c>
      <c r="U67" s="61">
        <f t="shared" si="37"/>
        <v>0</v>
      </c>
      <c r="V67" s="62">
        <f t="shared" si="38"/>
        <v>75</v>
      </c>
      <c r="W67" s="63">
        <f t="shared" si="39"/>
        <v>0</v>
      </c>
    </row>
    <row r="68" spans="1:23" ht="28.8">
      <c r="A68" s="58">
        <v>409</v>
      </c>
      <c r="B68" s="59" t="s">
        <v>97</v>
      </c>
      <c r="C68" s="59"/>
      <c r="D68" s="59" t="s">
        <v>67</v>
      </c>
      <c r="E68" s="104"/>
      <c r="F68" s="60">
        <v>1</v>
      </c>
      <c r="G68" s="61">
        <f t="shared" si="30"/>
        <v>0</v>
      </c>
      <c r="H68" s="60">
        <v>1</v>
      </c>
      <c r="I68" s="61">
        <f t="shared" si="31"/>
        <v>0</v>
      </c>
      <c r="J68" s="60">
        <v>1</v>
      </c>
      <c r="K68" s="61">
        <f t="shared" si="32"/>
        <v>0</v>
      </c>
      <c r="L68" s="60">
        <v>1</v>
      </c>
      <c r="M68" s="61">
        <f t="shared" si="33"/>
        <v>0</v>
      </c>
      <c r="N68" s="60">
        <v>1</v>
      </c>
      <c r="O68" s="61">
        <f t="shared" si="34"/>
        <v>0</v>
      </c>
      <c r="P68" s="60">
        <v>1</v>
      </c>
      <c r="Q68" s="61">
        <f t="shared" si="35"/>
        <v>0</v>
      </c>
      <c r="R68" s="60">
        <v>1</v>
      </c>
      <c r="S68" s="61">
        <f t="shared" si="36"/>
        <v>0</v>
      </c>
      <c r="T68" s="60">
        <v>1</v>
      </c>
      <c r="U68" s="61">
        <f t="shared" si="37"/>
        <v>0</v>
      </c>
      <c r="V68" s="62">
        <f t="shared" si="38"/>
        <v>8</v>
      </c>
      <c r="W68" s="63">
        <f t="shared" si="39"/>
        <v>0</v>
      </c>
    </row>
    <row r="69" spans="1:23" ht="15">
      <c r="A69" s="58">
        <v>410</v>
      </c>
      <c r="B69" s="59" t="s">
        <v>101</v>
      </c>
      <c r="C69" s="59"/>
      <c r="D69" s="59" t="s">
        <v>67</v>
      </c>
      <c r="E69" s="104"/>
      <c r="F69" s="60">
        <v>1</v>
      </c>
      <c r="G69" s="61">
        <f t="shared" si="30"/>
        <v>0</v>
      </c>
      <c r="H69" s="60">
        <v>1</v>
      </c>
      <c r="I69" s="61">
        <f t="shared" si="31"/>
        <v>0</v>
      </c>
      <c r="J69" s="60">
        <v>1</v>
      </c>
      <c r="K69" s="61">
        <f t="shared" si="32"/>
        <v>0</v>
      </c>
      <c r="L69" s="60">
        <v>1</v>
      </c>
      <c r="M69" s="61">
        <f t="shared" si="33"/>
        <v>0</v>
      </c>
      <c r="N69" s="60">
        <v>1</v>
      </c>
      <c r="O69" s="61">
        <f t="shared" si="34"/>
        <v>0</v>
      </c>
      <c r="P69" s="60">
        <v>1</v>
      </c>
      <c r="Q69" s="61">
        <f t="shared" si="35"/>
        <v>0</v>
      </c>
      <c r="R69" s="60">
        <v>1</v>
      </c>
      <c r="S69" s="61">
        <f t="shared" si="36"/>
        <v>0</v>
      </c>
      <c r="T69" s="60">
        <v>1</v>
      </c>
      <c r="U69" s="61">
        <f t="shared" si="37"/>
        <v>0</v>
      </c>
      <c r="V69" s="62">
        <f t="shared" si="38"/>
        <v>8</v>
      </c>
      <c r="W69" s="63">
        <f t="shared" si="39"/>
        <v>0</v>
      </c>
    </row>
    <row r="70" spans="1:23" ht="15">
      <c r="A70" s="58">
        <v>411</v>
      </c>
      <c r="B70" s="59" t="s">
        <v>102</v>
      </c>
      <c r="C70" s="59"/>
      <c r="D70" s="59" t="s">
        <v>67</v>
      </c>
      <c r="E70" s="104"/>
      <c r="F70" s="60">
        <v>0</v>
      </c>
      <c r="G70" s="61">
        <f t="shared" si="30"/>
        <v>0</v>
      </c>
      <c r="H70" s="60">
        <v>1</v>
      </c>
      <c r="I70" s="61">
        <f t="shared" si="31"/>
        <v>0</v>
      </c>
      <c r="J70" s="60">
        <v>1</v>
      </c>
      <c r="K70" s="61">
        <f t="shared" si="32"/>
        <v>0</v>
      </c>
      <c r="L70" s="60">
        <v>1</v>
      </c>
      <c r="M70" s="61">
        <f t="shared" si="33"/>
        <v>0</v>
      </c>
      <c r="N70" s="60">
        <v>1</v>
      </c>
      <c r="O70" s="61">
        <f t="shared" si="34"/>
        <v>0</v>
      </c>
      <c r="P70" s="60">
        <v>1</v>
      </c>
      <c r="Q70" s="61">
        <f t="shared" si="35"/>
        <v>0</v>
      </c>
      <c r="R70" s="60">
        <v>1</v>
      </c>
      <c r="S70" s="61">
        <f t="shared" si="36"/>
        <v>0</v>
      </c>
      <c r="T70" s="60">
        <v>1</v>
      </c>
      <c r="U70" s="61">
        <f t="shared" si="37"/>
        <v>0</v>
      </c>
      <c r="V70" s="62">
        <f t="shared" si="38"/>
        <v>7</v>
      </c>
      <c r="W70" s="63">
        <f t="shared" si="39"/>
        <v>0</v>
      </c>
    </row>
    <row r="71" spans="1:23" ht="15">
      <c r="A71" s="58">
        <v>412</v>
      </c>
      <c r="B71" s="59" t="s">
        <v>216</v>
      </c>
      <c r="C71" s="59"/>
      <c r="D71" s="59" t="s">
        <v>98</v>
      </c>
      <c r="E71" s="104"/>
      <c r="F71" s="60">
        <v>0</v>
      </c>
      <c r="G71" s="61">
        <f t="shared" si="30"/>
        <v>0</v>
      </c>
      <c r="H71" s="60">
        <v>0</v>
      </c>
      <c r="I71" s="61">
        <f t="shared" si="31"/>
        <v>0</v>
      </c>
      <c r="J71" s="60">
        <v>0</v>
      </c>
      <c r="K71" s="61">
        <f t="shared" si="32"/>
        <v>0</v>
      </c>
      <c r="L71" s="60">
        <v>0</v>
      </c>
      <c r="M71" s="61">
        <f t="shared" si="33"/>
        <v>0</v>
      </c>
      <c r="N71" s="60">
        <v>0</v>
      </c>
      <c r="O71" s="61">
        <f t="shared" si="34"/>
        <v>0</v>
      </c>
      <c r="P71" s="60">
        <v>0</v>
      </c>
      <c r="Q71" s="61">
        <f t="shared" si="35"/>
        <v>0</v>
      </c>
      <c r="R71" s="60">
        <v>0</v>
      </c>
      <c r="S71" s="61">
        <f t="shared" si="36"/>
        <v>0</v>
      </c>
      <c r="T71" s="60">
        <v>0</v>
      </c>
      <c r="U71" s="61">
        <f t="shared" si="37"/>
        <v>0</v>
      </c>
      <c r="V71" s="62">
        <f t="shared" si="38"/>
        <v>0</v>
      </c>
      <c r="W71" s="63">
        <f t="shared" si="39"/>
        <v>0</v>
      </c>
    </row>
    <row r="72" spans="1:23" ht="15">
      <c r="A72" s="58">
        <v>413</v>
      </c>
      <c r="B72" s="59" t="s">
        <v>103</v>
      </c>
      <c r="C72" s="59"/>
      <c r="D72" s="59" t="s">
        <v>67</v>
      </c>
      <c r="E72" s="104"/>
      <c r="F72" s="60">
        <v>0</v>
      </c>
      <c r="G72" s="61">
        <f t="shared" si="30"/>
        <v>0</v>
      </c>
      <c r="H72" s="60">
        <v>1</v>
      </c>
      <c r="I72" s="61">
        <f t="shared" si="31"/>
        <v>0</v>
      </c>
      <c r="J72" s="60">
        <v>1</v>
      </c>
      <c r="K72" s="61">
        <f t="shared" si="32"/>
        <v>0</v>
      </c>
      <c r="L72" s="60">
        <v>1</v>
      </c>
      <c r="M72" s="61">
        <f t="shared" si="33"/>
        <v>0</v>
      </c>
      <c r="N72" s="60">
        <v>1</v>
      </c>
      <c r="O72" s="61">
        <f t="shared" si="34"/>
        <v>0</v>
      </c>
      <c r="P72" s="60">
        <v>1</v>
      </c>
      <c r="Q72" s="61">
        <f t="shared" si="35"/>
        <v>0</v>
      </c>
      <c r="R72" s="60">
        <v>1</v>
      </c>
      <c r="S72" s="61">
        <f t="shared" si="36"/>
        <v>0</v>
      </c>
      <c r="T72" s="60">
        <v>1</v>
      </c>
      <c r="U72" s="61">
        <f t="shared" si="37"/>
        <v>0</v>
      </c>
      <c r="V72" s="62">
        <f t="shared" si="38"/>
        <v>7</v>
      </c>
      <c r="W72" s="63">
        <f t="shared" si="39"/>
        <v>0</v>
      </c>
    </row>
    <row r="73" spans="1:23" ht="15">
      <c r="A73" s="58">
        <v>414</v>
      </c>
      <c r="B73" s="59" t="s">
        <v>104</v>
      </c>
      <c r="C73" s="59"/>
      <c r="D73" s="59" t="s">
        <v>67</v>
      </c>
      <c r="E73" s="104"/>
      <c r="F73" s="60">
        <v>1</v>
      </c>
      <c r="G73" s="61">
        <f t="shared" si="30"/>
        <v>0</v>
      </c>
      <c r="H73" s="60">
        <v>1</v>
      </c>
      <c r="I73" s="61">
        <f t="shared" si="31"/>
        <v>0</v>
      </c>
      <c r="J73" s="60">
        <v>1</v>
      </c>
      <c r="K73" s="61">
        <f t="shared" si="32"/>
        <v>0</v>
      </c>
      <c r="L73" s="60">
        <v>1</v>
      </c>
      <c r="M73" s="61">
        <f t="shared" si="33"/>
        <v>0</v>
      </c>
      <c r="N73" s="60">
        <v>1</v>
      </c>
      <c r="O73" s="61">
        <f t="shared" si="34"/>
        <v>0</v>
      </c>
      <c r="P73" s="60">
        <v>1</v>
      </c>
      <c r="Q73" s="61">
        <f t="shared" si="35"/>
        <v>0</v>
      </c>
      <c r="R73" s="60">
        <v>1</v>
      </c>
      <c r="S73" s="61">
        <f t="shared" si="36"/>
        <v>0</v>
      </c>
      <c r="T73" s="60">
        <v>1</v>
      </c>
      <c r="U73" s="61">
        <f t="shared" si="37"/>
        <v>0</v>
      </c>
      <c r="V73" s="62">
        <f t="shared" si="38"/>
        <v>8</v>
      </c>
      <c r="W73" s="63">
        <f t="shared" si="39"/>
        <v>0</v>
      </c>
    </row>
    <row r="74" spans="1:23" ht="4.8" customHeight="1">
      <c r="A74" s="78"/>
      <c r="B74" s="64"/>
      <c r="C74" s="64"/>
      <c r="D74" s="64"/>
      <c r="E74" s="65"/>
      <c r="F74" s="66"/>
      <c r="G74" s="67"/>
      <c r="H74" s="66"/>
      <c r="I74" s="67"/>
      <c r="J74" s="34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5"/>
      <c r="W74" s="69"/>
    </row>
    <row r="75" spans="1:23" ht="15">
      <c r="A75" s="35"/>
      <c r="B75" s="36"/>
      <c r="C75" s="37" t="s">
        <v>105</v>
      </c>
      <c r="D75" s="36"/>
      <c r="E75" s="38"/>
      <c r="F75" s="39"/>
      <c r="G75" s="40">
        <f>SUM(G28:G74)</f>
        <v>0</v>
      </c>
      <c r="H75" s="39"/>
      <c r="I75" s="40">
        <f>SUM(I28:I74)</f>
        <v>0</v>
      </c>
      <c r="J75" s="39"/>
      <c r="K75" s="40">
        <f>SUM(K28:K74)</f>
        <v>0</v>
      </c>
      <c r="L75" s="39"/>
      <c r="M75" s="40">
        <f>SUM(M28:M74)</f>
        <v>0</v>
      </c>
      <c r="N75" s="39"/>
      <c r="O75" s="40">
        <f>SUM(O28:O74)</f>
        <v>0</v>
      </c>
      <c r="P75" s="39"/>
      <c r="Q75" s="40">
        <f>SUM(Q28:Q74)</f>
        <v>0</v>
      </c>
      <c r="R75" s="39"/>
      <c r="S75" s="40">
        <f>SUM(S28:S74)</f>
        <v>0</v>
      </c>
      <c r="T75" s="39"/>
      <c r="U75" s="40">
        <f>SUM(U28:U74)</f>
        <v>0</v>
      </c>
      <c r="V75" s="39"/>
      <c r="W75" s="41">
        <f>SUM(W28:W74)</f>
        <v>0</v>
      </c>
    </row>
    <row r="76" spans="1:23" ht="15" thickBot="1">
      <c r="A76" s="79"/>
      <c r="B76" s="80"/>
      <c r="C76" s="81"/>
      <c r="D76" s="80"/>
      <c r="E76" s="82"/>
      <c r="F76" s="83"/>
      <c r="G76" s="84"/>
      <c r="H76" s="83"/>
      <c r="I76" s="84"/>
      <c r="J76" s="83"/>
      <c r="K76" s="84"/>
      <c r="L76" s="83"/>
      <c r="M76" s="84"/>
      <c r="N76" s="84"/>
      <c r="O76" s="84"/>
      <c r="P76" s="84"/>
      <c r="Q76" s="84"/>
      <c r="R76" s="84"/>
      <c r="S76" s="84"/>
      <c r="T76" s="84"/>
      <c r="U76" s="84"/>
      <c r="V76" s="83"/>
      <c r="W76" s="85"/>
    </row>
    <row r="77" spans="1:23" ht="15">
      <c r="A77" s="79"/>
      <c r="B77" s="80"/>
      <c r="C77" s="81"/>
      <c r="D77" s="80"/>
      <c r="E77" s="82"/>
      <c r="F77" s="107" t="s">
        <v>179</v>
      </c>
      <c r="G77" s="108"/>
      <c r="H77" s="107" t="s">
        <v>45</v>
      </c>
      <c r="I77" s="108"/>
      <c r="J77" s="107" t="s">
        <v>46</v>
      </c>
      <c r="K77" s="108"/>
      <c r="L77" s="107" t="s">
        <v>47</v>
      </c>
      <c r="M77" s="108"/>
      <c r="N77" s="107" t="s">
        <v>48</v>
      </c>
      <c r="O77" s="108"/>
      <c r="P77" s="107" t="s">
        <v>49</v>
      </c>
      <c r="Q77" s="108"/>
      <c r="R77" s="107" t="s">
        <v>50</v>
      </c>
      <c r="S77" s="108"/>
      <c r="T77" s="107" t="s">
        <v>51</v>
      </c>
      <c r="U77" s="108"/>
      <c r="V77" s="112" t="s">
        <v>52</v>
      </c>
      <c r="W77" s="113"/>
    </row>
    <row r="78" spans="1:23" ht="15" thickBot="1">
      <c r="A78" s="42"/>
      <c r="B78" s="43"/>
      <c r="C78" s="44" t="s">
        <v>106</v>
      </c>
      <c r="D78" s="43"/>
      <c r="E78" s="45"/>
      <c r="F78" s="86"/>
      <c r="G78" s="87">
        <f>G24+G75</f>
        <v>0</v>
      </c>
      <c r="H78" s="86"/>
      <c r="I78" s="87">
        <f>I24+I75</f>
        <v>0</v>
      </c>
      <c r="J78" s="88"/>
      <c r="K78" s="87">
        <f>K24+K75</f>
        <v>0</v>
      </c>
      <c r="L78" s="86"/>
      <c r="M78" s="87">
        <f>M24+M75</f>
        <v>0</v>
      </c>
      <c r="N78" s="86"/>
      <c r="O78" s="87">
        <f>O24+O75</f>
        <v>0</v>
      </c>
      <c r="P78" s="86"/>
      <c r="Q78" s="87">
        <f>Q24+Q75</f>
        <v>0</v>
      </c>
      <c r="R78" s="86"/>
      <c r="S78" s="87">
        <f>S24+S75</f>
        <v>0</v>
      </c>
      <c r="T78" s="86"/>
      <c r="U78" s="87">
        <f>U24+U75</f>
        <v>0</v>
      </c>
      <c r="V78" s="46"/>
      <c r="W78" s="47">
        <f>W24+W75</f>
        <v>0</v>
      </c>
    </row>
    <row r="79" spans="2:23" ht="15" thickBot="1">
      <c r="B79" s="80"/>
      <c r="C79" s="89"/>
      <c r="D79" s="80"/>
      <c r="E79" s="82"/>
      <c r="F79" s="83"/>
      <c r="G79" s="84"/>
      <c r="H79" s="83"/>
      <c r="I79" s="84"/>
      <c r="J79" s="83"/>
      <c r="K79" s="84"/>
      <c r="L79" s="83"/>
      <c r="M79" s="84"/>
      <c r="N79" s="83"/>
      <c r="O79" s="84"/>
      <c r="P79" s="83"/>
      <c r="Q79" s="84"/>
      <c r="R79" s="83"/>
      <c r="S79" s="84"/>
      <c r="T79" s="83"/>
      <c r="U79" s="83"/>
      <c r="V79" s="83"/>
      <c r="W79" s="83"/>
    </row>
    <row r="80" spans="2:23" ht="29.4" customHeight="1">
      <c r="B80" s="80"/>
      <c r="C80" s="81"/>
      <c r="D80" s="80"/>
      <c r="E80" s="82"/>
      <c r="F80" s="83"/>
      <c r="G80" s="84"/>
      <c r="H80" s="83"/>
      <c r="I80" s="84"/>
      <c r="J80" s="83"/>
      <c r="K80" s="84"/>
      <c r="L80" s="83"/>
      <c r="M80" s="84"/>
      <c r="N80" s="84"/>
      <c r="O80" s="84"/>
      <c r="P80" s="84"/>
      <c r="Q80" s="84"/>
      <c r="R80" s="84"/>
      <c r="S80" s="84"/>
      <c r="T80" s="84"/>
      <c r="U80" s="84"/>
      <c r="V80" s="114" t="s">
        <v>217</v>
      </c>
      <c r="W80" s="115"/>
    </row>
    <row r="81" spans="2:23" ht="15" thickBot="1">
      <c r="B81" s="80"/>
      <c r="C81" s="81"/>
      <c r="D81" s="80"/>
      <c r="E81" s="82"/>
      <c r="F81" s="83"/>
      <c r="G81" s="84"/>
      <c r="H81" s="83"/>
      <c r="I81" s="84"/>
      <c r="J81" s="83"/>
      <c r="K81" s="84"/>
      <c r="L81" s="83"/>
      <c r="M81" s="84"/>
      <c r="N81" s="84"/>
      <c r="O81" s="84"/>
      <c r="P81" s="84"/>
      <c r="Q81" s="84"/>
      <c r="R81" s="84"/>
      <c r="S81" s="84"/>
      <c r="T81" s="84"/>
      <c r="U81" s="84"/>
      <c r="V81" s="116">
        <f>SUM(F78:U78)</f>
        <v>0</v>
      </c>
      <c r="W81" s="117"/>
    </row>
    <row r="82" spans="1:38" ht="15">
      <c r="A82" s="109" t="s">
        <v>107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</row>
    <row r="83" spans="1:23" ht="31.2" customHeight="1">
      <c r="A83" s="111" t="s">
        <v>108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</row>
    <row r="84" spans="1:23" ht="15">
      <c r="A84" s="111" t="s">
        <v>218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</row>
  </sheetData>
  <sheetProtection algorithmName="SHA-512" hashValue="nLf2/ojwIdA/gQ67+5EAbGrQsLN2O7O3ZDFXTm5j4aF+MhquC9hGsmtnJ0OqXBhLrev1K7GxhaToHZmiEdoJXw==" saltValue="Bs4VUAbnV68os0H1MfuQoQ==" spinCount="100000" sheet="1" objects="1" scenarios="1"/>
  <mergeCells count="34">
    <mergeCell ref="A2:C2"/>
    <mergeCell ref="F5:G5"/>
    <mergeCell ref="H5:I5"/>
    <mergeCell ref="J5:K5"/>
    <mergeCell ref="V5:W5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L5:M5"/>
    <mergeCell ref="N5:O5"/>
    <mergeCell ref="P5:Q5"/>
    <mergeCell ref="R5:S5"/>
    <mergeCell ref="T5:U5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V80:W80"/>
    <mergeCell ref="V81:W81"/>
    <mergeCell ref="A82:W82"/>
    <mergeCell ref="X82:AL82"/>
    <mergeCell ref="A83:W83"/>
    <mergeCell ref="A84:W8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2022-09-08T21:08:25Z</dcterms:created>
  <dcterms:modified xsi:type="dcterms:W3CDTF">2022-09-13T22:58:14Z</dcterms:modified>
  <cp:category/>
  <cp:version/>
  <cp:contentType/>
  <cp:contentStatus/>
</cp:coreProperties>
</file>