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Zakazky\Z200106\Projektova_dokumentace\"/>
    </mc:Choice>
  </mc:AlternateContent>
  <xr:revisionPtr revIDLastSave="0" documentId="8_{9AB4D997-1B1E-4A81-8A3F-80124F214706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Pol'!$A$1:$X$136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34" i="12" l="1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M26" i="12" s="1"/>
  <c r="I26" i="12"/>
  <c r="I25" i="12" s="1"/>
  <c r="K26" i="12"/>
  <c r="K25" i="12" s="1"/>
  <c r="O26" i="12"/>
  <c r="Q26" i="12"/>
  <c r="Q25" i="12" s="1"/>
  <c r="V26" i="12"/>
  <c r="V25" i="12" s="1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O25" i="12" s="1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7" i="12"/>
  <c r="M37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M69" i="12" s="1"/>
  <c r="I69" i="12"/>
  <c r="I68" i="12" s="1"/>
  <c r="K69" i="12"/>
  <c r="K68" i="12" s="1"/>
  <c r="O69" i="12"/>
  <c r="Q69" i="12"/>
  <c r="Q68" i="12" s="1"/>
  <c r="V69" i="12"/>
  <c r="V68" i="12" s="1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O68" i="12" s="1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I117" i="12"/>
  <c r="Q117" i="12"/>
  <c r="G118" i="12"/>
  <c r="I118" i="12"/>
  <c r="K118" i="12"/>
  <c r="K117" i="12" s="1"/>
  <c r="M118" i="12"/>
  <c r="O118" i="12"/>
  <c r="Q118" i="12"/>
  <c r="V118" i="12"/>
  <c r="V117" i="12" s="1"/>
  <c r="G119" i="12"/>
  <c r="G117" i="12" s="1"/>
  <c r="I119" i="12"/>
  <c r="K119" i="12"/>
  <c r="M119" i="12"/>
  <c r="O119" i="12"/>
  <c r="O117" i="12" s="1"/>
  <c r="Q119" i="12"/>
  <c r="V119" i="12"/>
  <c r="G120" i="12"/>
  <c r="M120" i="12" s="1"/>
  <c r="I120" i="12"/>
  <c r="K120" i="12"/>
  <c r="O120" i="12"/>
  <c r="Q120" i="12"/>
  <c r="V120" i="12"/>
  <c r="G122" i="12"/>
  <c r="I122" i="12"/>
  <c r="K122" i="12"/>
  <c r="K121" i="12" s="1"/>
  <c r="M122" i="12"/>
  <c r="O122" i="12"/>
  <c r="Q122" i="12"/>
  <c r="V122" i="12"/>
  <c r="V121" i="12" s="1"/>
  <c r="G123" i="12"/>
  <c r="G121" i="12" s="1"/>
  <c r="I123" i="12"/>
  <c r="K123" i="12"/>
  <c r="M123" i="12"/>
  <c r="O123" i="12"/>
  <c r="O121" i="12" s="1"/>
  <c r="Q123" i="12"/>
  <c r="V123" i="12"/>
  <c r="G125" i="12"/>
  <c r="M125" i="12" s="1"/>
  <c r="I125" i="12"/>
  <c r="K125" i="12"/>
  <c r="O125" i="12"/>
  <c r="Q125" i="12"/>
  <c r="V125" i="12"/>
  <c r="G126" i="12"/>
  <c r="M126" i="12" s="1"/>
  <c r="I126" i="12"/>
  <c r="I121" i="12" s="1"/>
  <c r="K126" i="12"/>
  <c r="O126" i="12"/>
  <c r="Q126" i="12"/>
  <c r="Q121" i="12" s="1"/>
  <c r="V126" i="12"/>
  <c r="G127" i="12"/>
  <c r="I127" i="12"/>
  <c r="K127" i="12"/>
  <c r="M127" i="12"/>
  <c r="O127" i="12"/>
  <c r="Q127" i="12"/>
  <c r="V127" i="12"/>
  <c r="G129" i="12"/>
  <c r="G128" i="12" s="1"/>
  <c r="I129" i="12"/>
  <c r="I128" i="12" s="1"/>
  <c r="K129" i="12"/>
  <c r="O129" i="12"/>
  <c r="O128" i="12" s="1"/>
  <c r="Q129" i="12"/>
  <c r="Q128" i="12" s="1"/>
  <c r="V129" i="12"/>
  <c r="G130" i="12"/>
  <c r="M130" i="12" s="1"/>
  <c r="I130" i="12"/>
  <c r="K130" i="12"/>
  <c r="K128" i="12" s="1"/>
  <c r="O130" i="12"/>
  <c r="Q130" i="12"/>
  <c r="V130" i="12"/>
  <c r="V128" i="12" s="1"/>
  <c r="G131" i="12"/>
  <c r="I131" i="12"/>
  <c r="K131" i="12"/>
  <c r="M131" i="12"/>
  <c r="O131" i="12"/>
  <c r="Q131" i="12"/>
  <c r="V131" i="12"/>
  <c r="G132" i="12"/>
  <c r="K132" i="12"/>
  <c r="O132" i="12"/>
  <c r="V132" i="12"/>
  <c r="G133" i="12"/>
  <c r="M133" i="12" s="1"/>
  <c r="M132" i="12" s="1"/>
  <c r="I133" i="12"/>
  <c r="I132" i="12" s="1"/>
  <c r="K133" i="12"/>
  <c r="O133" i="12"/>
  <c r="Q133" i="12"/>
  <c r="Q132" i="12" s="1"/>
  <c r="V133" i="12"/>
  <c r="I61" i="1"/>
  <c r="J60" i="1" s="1"/>
  <c r="J59" i="1"/>
  <c r="J58" i="1"/>
  <c r="J57" i="1"/>
  <c r="J56" i="1"/>
  <c r="J55" i="1"/>
  <c r="J54" i="1"/>
  <c r="J53" i="1"/>
  <c r="J52" i="1"/>
  <c r="J61" i="1" s="1"/>
  <c r="AZ46" i="1"/>
  <c r="AZ45" i="1"/>
  <c r="F42" i="1"/>
  <c r="G42" i="1"/>
  <c r="H42" i="1"/>
  <c r="I42" i="1"/>
  <c r="J41" i="1" s="1"/>
  <c r="M68" i="12" l="1"/>
  <c r="M36" i="12"/>
  <c r="M25" i="12"/>
  <c r="M8" i="12"/>
  <c r="M121" i="12"/>
  <c r="M117" i="12"/>
  <c r="M129" i="12"/>
  <c r="M128" i="12" s="1"/>
  <c r="G111" i="12"/>
  <c r="G36" i="12"/>
  <c r="G68" i="12"/>
  <c r="G25" i="12"/>
  <c r="G8" i="12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Hanuš Petr</author>
  </authors>
  <commentList>
    <comment ref="S6" authorId="0" shapeId="0" xr:uid="{64E6F2C3-5277-4FBC-BFD4-7D8E4032379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05C4CB8-EE6C-4DAD-9337-420A129CB9C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<sst xmlns="http://schemas.openxmlformats.org/spreadsheetml/2006/main" count="979" uniqueCount="361">
  <si>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</si>
  <si>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</si>
  <si>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</si>
  <si>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</si>
  <si>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</si>
  <si>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</si>
  <si>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</si>
  <si>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</si>
  <si>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</si>
  <si>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</si>
  <si>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</si>
  <si>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</si>
  <si>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</si>
  <si>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</si>
  <si>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</si>
  <si>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</si>
  <si>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</si>
  <si>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</si>
  <si>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</si>
  <si>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</si>
  <si>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</si>
  <si>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</si>
  <si>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</si>
  <si>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</si>
  <si>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</si>
  <si>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</si>
  <si>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</si>
  <si>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</si>
  <si>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</si>
  <si>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</si>
  <si>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</si>
  <si>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</si>
  <si>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</si>
  <si>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</si>
  <si>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</si>
  <si>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</si>
  <si>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</si>
  <si>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</si>
  <si>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</si>
  <si>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</si>
  <si>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</si>
  <si>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</si>
  <si>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</si>
  <si>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</si>
  <si>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Směšování stávajícíh okruhů ÚT</t>
  </si>
  <si>
    <t>01</t>
  </si>
  <si>
    <t>Výměníková stanice</t>
  </si>
  <si>
    <t>Objekt:</t>
  </si>
  <si>
    <t>Rozpočet:</t>
  </si>
  <si>
    <t>Petr Hanuš</t>
  </si>
  <si>
    <t>Hanuš Petr</t>
  </si>
  <si>
    <t>Červenka Zdeněk, Ing.</t>
  </si>
  <si>
    <t>Z200106</t>
  </si>
  <si>
    <t>Magistrát Ústí n/L - Výměníková stanice</t>
  </si>
  <si>
    <t>Statutární město Ústí nad Labem</t>
  </si>
  <si>
    <t>Velká hradební 2336/8</t>
  </si>
  <si>
    <t>Ústí nad Labem-Ústí nad Labem-centrum</t>
  </si>
  <si>
    <t>40001</t>
  </si>
  <si>
    <t>00081531</t>
  </si>
  <si>
    <t>CZ00081531</t>
  </si>
  <si>
    <t>MARTIA a.s.</t>
  </si>
  <si>
    <t>Mezní 2854/4</t>
  </si>
  <si>
    <t>25006754</t>
  </si>
  <si>
    <t>CZ25006754</t>
  </si>
  <si>
    <t>7.12.2020</t>
  </si>
  <si>
    <t>Stavba</t>
  </si>
  <si>
    <t>Celkem za stavbu</t>
  </si>
  <si>
    <t>CZK</t>
  </si>
  <si>
    <t>#POPS</t>
  </si>
  <si>
    <t>Popis stavby: Z200106 - Magistrát Ústí n/L - Výměníková stanice</t>
  </si>
  <si>
    <t>Úprava stávající technologie ÚT o nové směšovací okruhy pro jednotlivé větvě.</t>
  </si>
  <si>
    <t>Úpravy stávající technologie ÚT ve VS, vyvolané novými směšovanými okruhy a odstraněním původní čerpadlové sestavy.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</si>
  <si>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</si>
  <si>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</si>
  <si>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</si>
  <si>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</si>
  <si>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</si>
  <si>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</si>
  <si>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</si>
  <si>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</si>
  <si>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</si>
  <si>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</si>
  <si>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739</t>
  </si>
  <si>
    <t>Demontáže vytápění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</si>
  <si>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</si>
  <si>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</si>
  <si>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</si>
  <si>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</si>
  <si>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</si>
  <si>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</si>
  <si>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</si>
  <si>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</si>
  <si>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</si>
  <si>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</si>
  <si>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</si>
  <si>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</si>
  <si>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</si>
  <si>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</si>
  <si>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</si>
  <si>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</si>
  <si>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</si>
  <si>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</si>
  <si>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</si>
  <si>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</si>
  <si>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</si>
  <si>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</si>
  <si>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</si>
  <si>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</si>
  <si>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</si>
  <si>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</si>
  <si>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</si>
  <si>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</si>
  <si>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</si>
  <si>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</si>
  <si>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</si>
  <si>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</si>
  <si>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</si>
  <si>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</si>
  <si>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713400921</t>
  </si>
  <si>
    <t>Příplatek za opravu izolace potrubí fóliemi</t>
  </si>
  <si>
    <t>kus</t>
  </si>
  <si>
    <t>RTS 20/ II</t>
  </si>
  <si>
    <t>Práce</t>
  </si>
  <si>
    <t>POL1_7</t>
  </si>
  <si>
    <t>713461121</t>
  </si>
  <si>
    <t>Izolace potrubí-skružemi na tmel za stud., 1vrstvá</t>
  </si>
  <si>
    <t>m2</t>
  </si>
  <si>
    <t>POL1_</t>
  </si>
  <si>
    <t>Včetně pomocného lešení o výšce podlahy do 1900 mm a pro zatížení do 1,5 kPa.</t>
  </si>
  <si>
    <t>POP</t>
  </si>
  <si>
    <t>Směšované okruhy : 3,1416*(0,089+0,16)*12</t>
  </si>
  <si>
    <t>VV</t>
  </si>
  <si>
    <t>713492111</t>
  </si>
  <si>
    <t>Izolace potrubí - Al fólií v 6hranném Pz pletivu</t>
  </si>
  <si>
    <t>713471125</t>
  </si>
  <si>
    <t>Izolace tvar.kusů-Ferrotex z pásů v Pz pletivu</t>
  </si>
  <si>
    <t>631433304</t>
  </si>
  <si>
    <t>Pouzdro potrubní Thermo-teK PS Eco AluR 42/40 mm vinuté z minerální vlny opatřené folií s Al vrstvou a armovanou sítí</t>
  </si>
  <si>
    <t>m</t>
  </si>
  <si>
    <t>SPCM</t>
  </si>
  <si>
    <t>Specifikace</t>
  </si>
  <si>
    <t>POL3_</t>
  </si>
  <si>
    <t>631433405</t>
  </si>
  <si>
    <t>Pouzdro potrubní Thermo-teK PS Eco AluR 48/50 mm vinuté z minerální vlny opatřené folií s Al vrstvou a armovanou sítí</t>
  </si>
  <si>
    <t>631433510</t>
  </si>
  <si>
    <t>Pouzdro potrubní Thermo-teK PS Eco AluR 76/60 mm vinuté z minerální vlny opatřené folií s Al vrstvou a armovanou sítí</t>
  </si>
  <si>
    <t>631433511</t>
  </si>
  <si>
    <t>Pouzdro potrubní Thermo-teK PS Eco AluR 89/60 mm vinuté z minerální vlny opatřené folií s Al vrstvou a armovanou sítí</t>
  </si>
  <si>
    <t>631433713</t>
  </si>
  <si>
    <t>Pouzdro potrubní Thermo-teK PS Eco AluR 108/80 mm vinuté z minerální vlny opatřené folií s Al vrstvou a armovanou sítí</t>
  </si>
  <si>
    <t>63150958</t>
  </si>
  <si>
    <t>Rohož lamelová ML-3 tl. 100 mm, š. 600 mm</t>
  </si>
  <si>
    <t>POL3_0</t>
  </si>
  <si>
    <t>998713201</t>
  </si>
  <si>
    <t>Přesun hmot pro izolace tepelné, výšky do 6 m</t>
  </si>
  <si>
    <t>Přesun hmot</t>
  </si>
  <si>
    <t>POL7_</t>
  </si>
  <si>
    <t>732429111</t>
  </si>
  <si>
    <t>Montáž čerpadel oběhových spirálních, DN 25</t>
  </si>
  <si>
    <t>soubor</t>
  </si>
  <si>
    <t>732429112</t>
  </si>
  <si>
    <t>Montáž čerpadel oběhových spirálních, DN 40</t>
  </si>
  <si>
    <t>732429113</t>
  </si>
  <si>
    <t>Montáž čerpadel oběhových spirálních, DN 50</t>
  </si>
  <si>
    <t xml:space="preserve">900      </t>
  </si>
  <si>
    <t>HZS - odstavení VS a přípravné práce Práce v tarifní třídě 8</t>
  </si>
  <si>
    <t>h</t>
  </si>
  <si>
    <t>Prav.M</t>
  </si>
  <si>
    <t>HZS</t>
  </si>
  <si>
    <t>POL10_</t>
  </si>
  <si>
    <t xml:space="preserve">904      </t>
  </si>
  <si>
    <t>Hzs-zkousky v ramci montaz.praci Topná zkouška</t>
  </si>
  <si>
    <t>42640103</t>
  </si>
  <si>
    <t>Čerpadlo elektron. MAGNA 3 25-60 1" pro horkovodní systémy</t>
  </si>
  <si>
    <t>Indiv</t>
  </si>
  <si>
    <t>42640200</t>
  </si>
  <si>
    <t>Čerpadlo elektron. MAGNA 3 32-120 5/4" DN 32, do12m/18m3/h</t>
  </si>
  <si>
    <t>42640205</t>
  </si>
  <si>
    <t>Čerpadlo elektron. MAGNA 3 40-120F DN 40, do12m/24m3/h</t>
  </si>
  <si>
    <t>42640212</t>
  </si>
  <si>
    <t>Čerpadlo elektron. MAGNA 3 50-120F DN 50, do12m/32m3/h</t>
  </si>
  <si>
    <t>998732201</t>
  </si>
  <si>
    <t>Přesun hmot pro strojovny, výšky do 6 m</t>
  </si>
  <si>
    <t>733111115</t>
  </si>
  <si>
    <t>Potrubí závit. bezešvé běžné v kotelnách DN 25</t>
  </si>
  <si>
    <t>Potrubí včetně tvarovek a zednických výpomocí.</t>
  </si>
  <si>
    <t>733113115</t>
  </si>
  <si>
    <t>Příplatek za zhotovení přípojky DN 25</t>
  </si>
  <si>
    <t>733123116</t>
  </si>
  <si>
    <t>Příplatek za zhotovení přípojek D 44,5 x 2,6 mm</t>
  </si>
  <si>
    <t>733123128</t>
  </si>
  <si>
    <t>Příplatek za zhotovení přípojek D 108 x 4,0 mm</t>
  </si>
  <si>
    <t>733124121</t>
  </si>
  <si>
    <t>Zhotov.přechodu z trub.hladkých kováním 50/32</t>
  </si>
  <si>
    <t>733124123</t>
  </si>
  <si>
    <t>Zhotov.přechodu z trub.hladkých kováním 80/40</t>
  </si>
  <si>
    <t>733124125</t>
  </si>
  <si>
    <t>Zhotov.přechodu z trub.hladkých kováním 100/50</t>
  </si>
  <si>
    <t>733190106</t>
  </si>
  <si>
    <t>Tlaková zkouška potrubí  DN 32</t>
  </si>
  <si>
    <t>Včetně dodávky vody, uzavření a zabezpečení konců potrubí.</t>
  </si>
  <si>
    <t>733190107</t>
  </si>
  <si>
    <t>Tlaková zkouška potrubí  DN 40</t>
  </si>
  <si>
    <t>733190108</t>
  </si>
  <si>
    <t>Tlaková zkouška potrubí  DN 50</t>
  </si>
  <si>
    <t>733191925</t>
  </si>
  <si>
    <t>Navaření odbočky na potrubí,DN odbočky 25</t>
  </si>
  <si>
    <t>733111116</t>
  </si>
  <si>
    <t>Potrubí závit. bezešvé běžné v kotelnách DN 32</t>
  </si>
  <si>
    <t>733111117</t>
  </si>
  <si>
    <t>Potrubí závit. bezešvé běžné v kotelnách DN 40</t>
  </si>
  <si>
    <t>733111118</t>
  </si>
  <si>
    <t>Potrubí závit. bezešvé běžné v kotelnách DN 50</t>
  </si>
  <si>
    <t>733113116</t>
  </si>
  <si>
    <t>Příplatek za zhotovení přípojky DN 32</t>
  </si>
  <si>
    <t>733113117</t>
  </si>
  <si>
    <t>Příplatek za zhotovení přípojky DN 40</t>
  </si>
  <si>
    <t>733113118</t>
  </si>
  <si>
    <t>Příplatek za zhotovení přípojky DN 50</t>
  </si>
  <si>
    <t>733123123</t>
  </si>
  <si>
    <t>Příplatek za zhotovení přípojek D 76 x 3,2 mm</t>
  </si>
  <si>
    <t>733123125</t>
  </si>
  <si>
    <t>Příplatek za zhotovení přípojek D 89 x 3,6 mm</t>
  </si>
  <si>
    <t>733124115</t>
  </si>
  <si>
    <t>Zhotov.přechodu z trub.hladkých kováním 40/25</t>
  </si>
  <si>
    <t>733191926</t>
  </si>
  <si>
    <t>Navaření odbočky na potrubí,DN odbočky 32</t>
  </si>
  <si>
    <t>733191927</t>
  </si>
  <si>
    <t>Navaření odbočky na potrubí,DN odbočky 40</t>
  </si>
  <si>
    <t>733191928</t>
  </si>
  <si>
    <t>Navaření odbočky na potrubí,DN odbočky 50</t>
  </si>
  <si>
    <t>998733201</t>
  </si>
  <si>
    <t>Přesun hmot pro rozvody potrubí, výšky do 6 m</t>
  </si>
  <si>
    <t>734109412</t>
  </si>
  <si>
    <t>Montáž přírub.armatur se 3 přírub.PN 1,6,DN 25</t>
  </si>
  <si>
    <t>734109424</t>
  </si>
  <si>
    <t>Montáž přírub. armatur, 3 příruby, PN 1,6, DN 32</t>
  </si>
  <si>
    <t>734172219</t>
  </si>
  <si>
    <t>Mezikusy z ocel.trubek hlad.,redukované DN 40/25</t>
  </si>
  <si>
    <t>734172226</t>
  </si>
  <si>
    <t>Mezikusy z ocel.trubek hlad.,redukované DN 65/32</t>
  </si>
  <si>
    <t>734172228</t>
  </si>
  <si>
    <t>Mezikusy z ocel.trubek hlad.,redukované DN 80/40</t>
  </si>
  <si>
    <t>734172231</t>
  </si>
  <si>
    <t>Mezikusy z ocel.trubek hlad.,redukované DN 100/50</t>
  </si>
  <si>
    <t>734173413</t>
  </si>
  <si>
    <t>Přírubové spoje PN 1,6/I MPa, DN 40</t>
  </si>
  <si>
    <t>734173414</t>
  </si>
  <si>
    <t>Přírubové spoje PN 1,6/I MPa, DN 50</t>
  </si>
  <si>
    <t>734209102</t>
  </si>
  <si>
    <t>Montáž armatur závitových,s 1závitem, G 3/8 včetně ventilu odvzdušňovacího automatického</t>
  </si>
  <si>
    <t>734209103</t>
  </si>
  <si>
    <t>Montáž armatur závitových,s 1závitem, G 1/2</t>
  </si>
  <si>
    <t>734209116</t>
  </si>
  <si>
    <t>Montáž armatur závitových,se 2závity, G 5/4</t>
  </si>
  <si>
    <t>734235133</t>
  </si>
  <si>
    <t>Kohout kulový s vypouštěním,GIACOMINI R250DS DN 25</t>
  </si>
  <si>
    <t>734235134</t>
  </si>
  <si>
    <t>Kohout kulový s vypouštěním,GIACOMINI R250DS DN 32</t>
  </si>
  <si>
    <t>734235135</t>
  </si>
  <si>
    <t>Kohout kulový s vypouštěním,GIACOMINI R250DS DN 40</t>
  </si>
  <si>
    <t>734235136</t>
  </si>
  <si>
    <t>Kohout kulový s vypouštěním,GIACOMINI R250DS DN 50</t>
  </si>
  <si>
    <t>734265314</t>
  </si>
  <si>
    <t>Šroubení topenářské, přímé, GIACOMINI R18 DN 25</t>
  </si>
  <si>
    <t>734265315</t>
  </si>
  <si>
    <t>Šroubení topenářské, přímé, GIACOMINI R18 DN 32</t>
  </si>
  <si>
    <t>734265316</t>
  </si>
  <si>
    <t>Šroubení topenářské, přímé, GIACOMINI R18 DN 40</t>
  </si>
  <si>
    <t>734265317</t>
  </si>
  <si>
    <t>Šroubení topenářské, přímé, GIACOMINI R18 DN 50</t>
  </si>
  <si>
    <t>734293312</t>
  </si>
  <si>
    <t>Kohout kulový vypouštěcí, IVAR.EURO M DN 15</t>
  </si>
  <si>
    <t>734413133</t>
  </si>
  <si>
    <t>Teploměr IVAR.TP 120 A, D 80 / dl.jímky 75 mm</t>
  </si>
  <si>
    <t>734109213</t>
  </si>
  <si>
    <t>Montáž přírub. armatur, 2 příruby, PN 1,6, DN 40</t>
  </si>
  <si>
    <t>734109215</t>
  </si>
  <si>
    <t>Montáž přírub. armatur, 2 příruby, PN 1,6, DN 65</t>
  </si>
  <si>
    <t>734109216</t>
  </si>
  <si>
    <t>Montáž přírub. armatur, 2 příruby, PN 1,6, DN 80</t>
  </si>
  <si>
    <t>734109217</t>
  </si>
  <si>
    <t>Montáž přírub. armatur, 2 příruby, PN 1,6, DN 100</t>
  </si>
  <si>
    <t>734109413</t>
  </si>
  <si>
    <t>Montáž přírub.armatur se 3 přírub.PN 1,6,DN 40</t>
  </si>
  <si>
    <t>734109414</t>
  </si>
  <si>
    <t>Montáž přírub.armatur se 3 přírub.PN 1,6,DN 50</t>
  </si>
  <si>
    <t>734421150</t>
  </si>
  <si>
    <t>Tlakoměr deformační 0-10 MPa č. 53312, D 100</t>
  </si>
  <si>
    <t>734494213</t>
  </si>
  <si>
    <t>Návarky s trubkovým závitem G 1/2</t>
  </si>
  <si>
    <t>42260782</t>
  </si>
  <si>
    <t>Filtr s výměn.vložkou FORTE typ 001 PN16  DN 40</t>
  </si>
  <si>
    <t>42265773</t>
  </si>
  <si>
    <t>Filtr s výměnnou vložkou FORTE typ 001 PN16  DN 65</t>
  </si>
  <si>
    <t>42265776</t>
  </si>
  <si>
    <t>Filtr s výměnnou vložkou FORTE typ 001 PN16  DN 80</t>
  </si>
  <si>
    <t>42265779</t>
  </si>
  <si>
    <t>Filtr s výměnnou vložkou FORTE typ 001 PN16 DN 100</t>
  </si>
  <si>
    <t>42285512</t>
  </si>
  <si>
    <t>Klapka mezipřírubová uzav.WAFER J9.100 DN 40 tělo litina, disk niklovaná litina, EPDM</t>
  </si>
  <si>
    <t>42285514</t>
  </si>
  <si>
    <t>Klapka mezipřírubová uzav.WAFER J9.100 DN 65 tělo litina, disk niklovaná litina, EPDM</t>
  </si>
  <si>
    <t>42285515</t>
  </si>
  <si>
    <t>Klapka mezipřírubová uzav.WAFER J9.100 DN 80 tělo litina, disk niklovaná litina, EPDM</t>
  </si>
  <si>
    <t>42285516</t>
  </si>
  <si>
    <t>Klapka mezipřírubová uzav.WAFER J9.100 DN 100 tělo litina, disk niklovaná litina, EPDM</t>
  </si>
  <si>
    <t>42285571</t>
  </si>
  <si>
    <t>Klapka mezipřírub.zpětná pružin. BRA.W6.020 DN 40 tělo litina, disk nerez, pružina nerez</t>
  </si>
  <si>
    <t>42285573</t>
  </si>
  <si>
    <t>Klapka mezipřírub.zpětná pružin. BRA.W6.020 DN 65 tělo litina, disk nerez, pružina nerez</t>
  </si>
  <si>
    <t>42285574</t>
  </si>
  <si>
    <t>Klapka mezipřírub.zpětná pružin. BRA.W6.020 DN 80 tělo litina, disk nerez, pružina nerez</t>
  </si>
  <si>
    <t>42285575</t>
  </si>
  <si>
    <t>Klapka mezipřírub.zpětná pružin. BRA.W6.020 DN 100 tělo litina, disk nerez, pružina nerez</t>
  </si>
  <si>
    <t>998734201</t>
  </si>
  <si>
    <t>Přesun hmot pro armatury, výšky do 6 m</t>
  </si>
  <si>
    <t>732420812</t>
  </si>
  <si>
    <t>Demontáž čerpadel oběhových spirálních DN 40</t>
  </si>
  <si>
    <t>734100811</t>
  </si>
  <si>
    <t>Demontáž armatur se dvěma přírubami do DN 50</t>
  </si>
  <si>
    <t>713400832</t>
  </si>
  <si>
    <t>Odstranění pevné izol.potrubí Izoma M vč.úpravy</t>
  </si>
  <si>
    <t>733110810</t>
  </si>
  <si>
    <t>Demontáž potrubí ocelového závitového do DN 50-80</t>
  </si>
  <si>
    <t>734100812</t>
  </si>
  <si>
    <t>Demontáž armatur se dvěma přírubami do DN 100</t>
  </si>
  <si>
    <t>783424140</t>
  </si>
  <si>
    <t>Nátěr syntetický potrubí do DN 50 mm  Z + 2x</t>
  </si>
  <si>
    <t>783425150</t>
  </si>
  <si>
    <t>Nátěr syntetický potrubí do DN 100 mm  Z + 2x</t>
  </si>
  <si>
    <t>783426160</t>
  </si>
  <si>
    <t>Nátěr syntetický potrubí do DN 150 mm  Z + 2x</t>
  </si>
  <si>
    <t>979011111</t>
  </si>
  <si>
    <t>Svislá doprava suti a vybour. hmot za 2.NP a 1.PP</t>
  </si>
  <si>
    <t>t</t>
  </si>
  <si>
    <t>Přesun suti</t>
  </si>
  <si>
    <t>POL8_</t>
  </si>
  <si>
    <t>979081111</t>
  </si>
  <si>
    <t>Odvoz suti a vybour. hmot na skládku do 1 km</t>
  </si>
  <si>
    <t>Včetně naložení na dopravní prostředek a složení na skládku, bez poplatku za skládku.</t>
  </si>
  <si>
    <t>979082111</t>
  </si>
  <si>
    <t>Vnitrostaveništní doprava suti do 10 m</t>
  </si>
  <si>
    <t>979082121</t>
  </si>
  <si>
    <t>Příplatek k vnitrost. dopravě suti za dalších 5 m</t>
  </si>
  <si>
    <t>979095311</t>
  </si>
  <si>
    <t>Naložení a složení vybouraných hmot/konstrukcí</t>
  </si>
  <si>
    <t>VRN4</t>
  </si>
  <si>
    <t>Zařízení staveniště</t>
  </si>
  <si>
    <t>Soubor</t>
  </si>
  <si>
    <t>Vlastní</t>
  </si>
  <si>
    <t>VRN</t>
  </si>
  <si>
    <t>POL99_2</t>
  </si>
  <si>
    <t>VRN5</t>
  </si>
  <si>
    <t>Provoz investora</t>
  </si>
  <si>
    <t>VRN6</t>
  </si>
  <si>
    <t>Kompletační činnost (IČD)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</si>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</sst>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6ul-ap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L5" sqref="L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24</v>
      </c>
      <c r="C2" s="115"/>
      <c r="D2" s="116" t="s">
        <v>52</v>
      </c>
      <c r="E2" s="117" t="s">
        <v>53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47</v>
      </c>
      <c r="C3" s="115"/>
      <c r="D3" s="121" t="s">
        <v>45</v>
      </c>
      <c r="E3" s="122" t="s">
        <v>46</v>
      </c>
      <c r="F3" s="123"/>
      <c r="G3" s="123"/>
      <c r="H3" s="123"/>
      <c r="I3" s="123"/>
      <c r="J3" s="124"/>
    </row>
    <row r="4" spans="1:15" ht="23.25" customHeight="1" x14ac:dyDescent="0.2">
      <c r="A4" s="110">
        <v>394</v>
      </c>
      <c r="B4" s="125" t="s">
        <v>48</v>
      </c>
      <c r="C4" s="126"/>
      <c r="D4" s="127" t="s">
        <v>43</v>
      </c>
      <c r="E4" s="128" t="s">
        <v>44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23</v>
      </c>
      <c r="D5" s="131" t="s">
        <v>54</v>
      </c>
      <c r="E5" s="93"/>
      <c r="F5" s="93"/>
      <c r="G5" s="93"/>
      <c r="H5" s="18" t="s">
        <v>42</v>
      </c>
      <c r="I5" s="133" t="s">
        <v>58</v>
      </c>
      <c r="J5" s="8"/>
    </row>
    <row r="6" spans="1:15" ht="15.75" customHeight="1" x14ac:dyDescent="0.2">
      <c r="A6" s="2"/>
      <c r="B6" s="28"/>
      <c r="C6" s="54"/>
      <c r="D6" s="113" t="s">
        <v>55</v>
      </c>
      <c r="E6" s="94"/>
      <c r="F6" s="94"/>
      <c r="G6" s="94"/>
      <c r="H6" s="18" t="s">
        <v>36</v>
      </c>
      <c r="I6" s="133" t="s">
        <v>59</v>
      </c>
      <c r="J6" s="8"/>
    </row>
    <row r="7" spans="1:15" x14ac:dyDescent="0.2">
      <c r="A7" s="2"/>
      <c r="B7" s="29"/>
      <c r="C7" s="55"/>
      <c r="D7" s="111" t="s">
        <v>57</v>
      </c>
      <c r="E7" s="132" t="s">
        <v>56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12" t="s">
        <v>60</v>
      </c>
      <c r="H8" s="18" t="s">
        <v>42</v>
      </c>
      <c r="I8" s="133" t="s">
        <v>62</v>
      </c>
      <c r="J8" s="8"/>
    </row>
    <row r="9" spans="1:15" ht="15.75" hidden="1" customHeight="1" x14ac:dyDescent="0.2">
      <c r="A9" s="2"/>
      <c r="B9" s="2"/>
      <c r="D9" s="112" t="s">
        <v>61</v>
      </c>
      <c r="H9" s="18" t="s">
        <v>36</v>
      </c>
      <c r="I9" s="133" t="s">
        <v>63</v>
      </c>
      <c r="J9" s="8"/>
    </row>
    <row r="10" spans="1:15" x14ac:dyDescent="0.2">
      <c r="A10" s="2"/>
      <c r="B10" s="35"/>
      <c r="C10" s="55"/>
      <c r="D10" s="111"/>
      <c r="E10" s="134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85"/>
      <c r="E11" s="85"/>
      <c r="F11" s="85"/>
      <c r="G11" s="85"/>
      <c r="H11" s="18" t="s">
        <v>42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36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49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4"/>
      <c r="F15" s="84"/>
      <c r="G15" s="86"/>
      <c r="H15" s="86"/>
      <c r="I15" s="86" t="s">
        <v>31</v>
      </c>
      <c r="J15" s="87"/>
    </row>
    <row r="16" spans="1:15" ht="23.25" customHeight="1" x14ac:dyDescent="0.2">
      <c r="A16" s="201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v>2846.24</v>
      </c>
      <c r="J16" s="83"/>
    </row>
    <row r="17" spans="1:10" ht="23.25" customHeight="1" x14ac:dyDescent="0.2">
      <c r="A17" s="201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v>412113.88</v>
      </c>
      <c r="J17" s="83"/>
    </row>
    <row r="18" spans="1:10" ht="23.25" customHeight="1" x14ac:dyDescent="0.2">
      <c r="A18" s="201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v>0</v>
      </c>
      <c r="J18" s="83"/>
    </row>
    <row r="19" spans="1:10" ht="23.25" customHeight="1" x14ac:dyDescent="0.2">
      <c r="A19" s="201" t="s">
        <v>89</v>
      </c>
      <c r="B19" s="38" t="s">
        <v>29</v>
      </c>
      <c r="C19" s="60"/>
      <c r="D19" s="61"/>
      <c r="E19" s="81"/>
      <c r="F19" s="82"/>
      <c r="G19" s="81"/>
      <c r="H19" s="82"/>
      <c r="I19" s="81">
        <v>15408.3</v>
      </c>
      <c r="J19" s="83"/>
    </row>
    <row r="20" spans="1:10" ht="23.25" customHeight="1" x14ac:dyDescent="0.2">
      <c r="A20" s="201" t="s">
        <v>90</v>
      </c>
      <c r="B20" s="38" t="s">
        <v>30</v>
      </c>
      <c r="C20" s="60"/>
      <c r="D20" s="61"/>
      <c r="E20" s="81"/>
      <c r="F20" s="82"/>
      <c r="G20" s="81"/>
      <c r="H20" s="82"/>
      <c r="I20" s="81">
        <v>37581.21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467949.63</v>
      </c>
      <c r="J21" s="10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15</v>
      </c>
      <c r="F23" s="39" t="s">
        <v>0</v>
      </c>
      <c r="G23" s="99"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97"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99">
        <v>467949.63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v>98269.42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80">
        <v>0</v>
      </c>
      <c r="H27" s="80"/>
      <c r="I27" s="80"/>
      <c r="J27" s="41" t="str">
        <f t="shared" si="0"/>
        <v>CZK</v>
      </c>
    </row>
    <row r="28" spans="1:10" ht="27.75" customHeight="1" thickBot="1" x14ac:dyDescent="0.25">
      <c r="A28" s="2"/>
      <c r="B28" s="169" t="s">
        <v>25</v>
      </c>
      <c r="C28" s="170"/>
      <c r="D28" s="170"/>
      <c r="E28" s="171"/>
      <c r="F28" s="172"/>
      <c r="G28" s="173">
        <v>467949.63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6"/>
      <c r="D29" s="176"/>
      <c r="E29" s="176"/>
      <c r="F29" s="177"/>
      <c r="G29" s="173">
        <v>566219.05000000005</v>
      </c>
      <c r="H29" s="173"/>
      <c r="I29" s="173"/>
      <c r="J29" s="178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 t="s">
        <v>64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2" t="s">
        <v>50</v>
      </c>
      <c r="E34" s="103"/>
      <c r="G34" s="104" t="s">
        <v>51</v>
      </c>
      <c r="H34" s="105"/>
      <c r="I34" s="105"/>
      <c r="J34" s="25"/>
    </row>
    <row r="35" spans="1:52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52" ht="25.5" hidden="1" customHeight="1" x14ac:dyDescent="0.2">
      <c r="A39" s="137">
        <v>1</v>
      </c>
      <c r="B39" s="148" t="s">
        <v>65</v>
      </c>
      <c r="C39" s="149"/>
      <c r="D39" s="149"/>
      <c r="E39" s="149"/>
      <c r="F39" s="150">
        <v>0</v>
      </c>
      <c r="G39" s="151">
        <v>467949.63</v>
      </c>
      <c r="H39" s="152"/>
      <c r="I39" s="153">
        <v>467949.63</v>
      </c>
      <c r="J39" s="154">
        <f>IF(_xlfn.SINGLE(CenaCelkemVypocet)=0,"",I39/_xlfn.SINGLE(CenaCelkemVypocet)*100)</f>
        <v>100</v>
      </c>
    </row>
    <row r="40" spans="1:52" ht="25.5" hidden="1" customHeight="1" x14ac:dyDescent="0.2">
      <c r="A40" s="137">
        <v>2</v>
      </c>
      <c r="B40" s="155" t="s">
        <v>45</v>
      </c>
      <c r="C40" s="156" t="s">
        <v>46</v>
      </c>
      <c r="D40" s="156"/>
      <c r="E40" s="156"/>
      <c r="F40" s="157">
        <v>0</v>
      </c>
      <c r="G40" s="158">
        <v>467949.63</v>
      </c>
      <c r="H40" s="158"/>
      <c r="I40" s="159">
        <v>467949.63</v>
      </c>
      <c r="J40" s="160">
        <f>IF(_xlfn.SINGLE(CenaCelkemVypocet)=0,"",I40/_xlfn.SINGLE(CenaCelkemVypocet)*100)</f>
        <v>100</v>
      </c>
    </row>
    <row r="41" spans="1:52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v>0</v>
      </c>
      <c r="G41" s="152">
        <v>467949.63</v>
      </c>
      <c r="H41" s="152"/>
      <c r="I41" s="153">
        <v>467949.63</v>
      </c>
      <c r="J41" s="154">
        <f>IF(_xlfn.SINGLE(CenaCelkemVypocet)=0,"",I41/_xlfn.SINGLE(CenaCelkemVypocet)*100)</f>
        <v>100</v>
      </c>
    </row>
    <row r="42" spans="1:52" ht="25.5" hidden="1" customHeight="1" x14ac:dyDescent="0.2">
      <c r="A42" s="137"/>
      <c r="B42" s="163" t="s">
        <v>66</v>
      </c>
      <c r="C42" s="164"/>
      <c r="D42" s="164"/>
      <c r="E42" s="164"/>
      <c r="F42" s="165">
        <f>SUMIF(A39:A41,"=1",F39:F41)</f>
        <v>0</v>
      </c>
      <c r="G42" s="166">
        <f>SUMIF(A39:A41,"=1",G39:G41)</f>
        <v>467949.63</v>
      </c>
      <c r="H42" s="166">
        <f>SUMIF(A39:A41,"=1",H39:H41)</f>
        <v>0</v>
      </c>
      <c r="I42" s="167">
        <f>SUMIF(A39:A41,"=1",I39:I41)</f>
        <v>467949.63</v>
      </c>
      <c r="J42" s="168">
        <f>SUMIF(A39:A41,"=1",J39:J41)</f>
        <v>100</v>
      </c>
    </row>
    <row r="44" spans="1:52" x14ac:dyDescent="0.2">
      <c r="A44" t="s">
        <v>68</v>
      </c>
      <c r="B44" t="s">
        <v>69</v>
      </c>
    </row>
    <row r="45" spans="1:52" x14ac:dyDescent="0.2">
      <c r="B45" s="180" t="s">
        <v>70</v>
      </c>
      <c r="C45" s="180"/>
      <c r="D45" s="180"/>
      <c r="E45" s="180"/>
      <c r="F45" s="180"/>
      <c r="G45" s="180"/>
      <c r="H45" s="180"/>
      <c r="I45" s="180"/>
      <c r="J45" s="180"/>
      <c r="AZ45" s="179" t="str">
        <f>B45</f>
        <v>Úprava stávající technologie ÚT o nové směšovací okruhy pro jednotlivé větvě.</v>
      </c>
    </row>
    <row r="46" spans="1:52" ht="25.5" x14ac:dyDescent="0.2">
      <c r="B46" s="180" t="s">
        <v>71</v>
      </c>
      <c r="C46" s="180"/>
      <c r="D46" s="180"/>
      <c r="E46" s="180"/>
      <c r="F46" s="180"/>
      <c r="G46" s="180"/>
      <c r="H46" s="180"/>
      <c r="I46" s="180"/>
      <c r="J46" s="180"/>
      <c r="AZ46" s="179" t="str">
        <f>B46</f>
        <v>Úpravy stávající technologie ÚT ve VS, vyvolané novými směšovanými okruhy a odstraněním původní čerpadlové sestavy.</v>
      </c>
    </row>
    <row r="49" spans="1:10" ht="15.75" x14ac:dyDescent="0.25">
      <c r="B49" s="181" t="s">
        <v>72</v>
      </c>
    </row>
    <row r="51" spans="1:10" ht="25.5" customHeight="1" x14ac:dyDescent="0.2">
      <c r="A51" s="183"/>
      <c r="B51" s="186" t="s">
        <v>18</v>
      </c>
      <c r="C51" s="186" t="s">
        <v>6</v>
      </c>
      <c r="D51" s="187"/>
      <c r="E51" s="187"/>
      <c r="F51" s="188" t="s">
        <v>73</v>
      </c>
      <c r="G51" s="188"/>
      <c r="H51" s="188"/>
      <c r="I51" s="188" t="s">
        <v>31</v>
      </c>
      <c r="J51" s="188" t="s">
        <v>0</v>
      </c>
    </row>
    <row r="52" spans="1:10" ht="36.75" customHeight="1" x14ac:dyDescent="0.2">
      <c r="A52" s="184"/>
      <c r="B52" s="189" t="s">
        <v>74</v>
      </c>
      <c r="C52" s="190" t="s">
        <v>75</v>
      </c>
      <c r="D52" s="191"/>
      <c r="E52" s="191"/>
      <c r="F52" s="199" t="s">
        <v>27</v>
      </c>
      <c r="G52" s="192"/>
      <c r="H52" s="192"/>
      <c r="I52" s="192">
        <v>32416.66</v>
      </c>
      <c r="J52" s="197">
        <f>IF(I61=0,"",I52/I61*100)</f>
        <v>6.9273823338635827</v>
      </c>
    </row>
    <row r="53" spans="1:10" ht="36.75" customHeight="1" x14ac:dyDescent="0.2">
      <c r="A53" s="184"/>
      <c r="B53" s="189" t="s">
        <v>76</v>
      </c>
      <c r="C53" s="190" t="s">
        <v>77</v>
      </c>
      <c r="D53" s="191"/>
      <c r="E53" s="191"/>
      <c r="F53" s="199" t="s">
        <v>27</v>
      </c>
      <c r="G53" s="192"/>
      <c r="H53" s="192"/>
      <c r="I53" s="192">
        <v>145309.82999999999</v>
      </c>
      <c r="J53" s="197">
        <f>IF(I61=0,"",I53/I61*100)</f>
        <v>31.052451093935041</v>
      </c>
    </row>
    <row r="54" spans="1:10" ht="36.75" customHeight="1" x14ac:dyDescent="0.2">
      <c r="A54" s="184"/>
      <c r="B54" s="189" t="s">
        <v>78</v>
      </c>
      <c r="C54" s="190" t="s">
        <v>79</v>
      </c>
      <c r="D54" s="191"/>
      <c r="E54" s="191"/>
      <c r="F54" s="199" t="s">
        <v>27</v>
      </c>
      <c r="G54" s="192"/>
      <c r="H54" s="192"/>
      <c r="I54" s="192">
        <v>46232.95</v>
      </c>
      <c r="J54" s="197">
        <f>IF(I61=0,"",I54/I61*100)</f>
        <v>9.879898825862945</v>
      </c>
    </row>
    <row r="55" spans="1:10" ht="36.75" customHeight="1" x14ac:dyDescent="0.2">
      <c r="A55" s="184"/>
      <c r="B55" s="189" t="s">
        <v>80</v>
      </c>
      <c r="C55" s="190" t="s">
        <v>81</v>
      </c>
      <c r="D55" s="191"/>
      <c r="E55" s="191"/>
      <c r="F55" s="199" t="s">
        <v>27</v>
      </c>
      <c r="G55" s="192"/>
      <c r="H55" s="192"/>
      <c r="I55" s="192">
        <v>177638.84</v>
      </c>
      <c r="J55" s="197">
        <f>IF(I61=0,"",I55/I61*100)</f>
        <v>37.961102779373924</v>
      </c>
    </row>
    <row r="56" spans="1:10" ht="36.75" customHeight="1" x14ac:dyDescent="0.2">
      <c r="A56" s="184"/>
      <c r="B56" s="189" t="s">
        <v>82</v>
      </c>
      <c r="C56" s="190" t="s">
        <v>83</v>
      </c>
      <c r="D56" s="191"/>
      <c r="E56" s="191"/>
      <c r="F56" s="199" t="s">
        <v>27</v>
      </c>
      <c r="G56" s="192"/>
      <c r="H56" s="192"/>
      <c r="I56" s="192">
        <v>7835.8</v>
      </c>
      <c r="J56" s="197">
        <f>IF(I61=0,"",I56/I61*100)</f>
        <v>1.6744964623649772</v>
      </c>
    </row>
    <row r="57" spans="1:10" ht="36.75" customHeight="1" x14ac:dyDescent="0.2">
      <c r="A57" s="184"/>
      <c r="B57" s="189" t="s">
        <v>84</v>
      </c>
      <c r="C57" s="190" t="s">
        <v>85</v>
      </c>
      <c r="D57" s="191"/>
      <c r="E57" s="191"/>
      <c r="F57" s="199" t="s">
        <v>27</v>
      </c>
      <c r="G57" s="192"/>
      <c r="H57" s="192"/>
      <c r="I57" s="192">
        <v>2679.8</v>
      </c>
      <c r="J57" s="197">
        <f>IF(I61=0,"",I57/I61*100)</f>
        <v>0.57266847288670797</v>
      </c>
    </row>
    <row r="58" spans="1:10" ht="36.75" customHeight="1" x14ac:dyDescent="0.2">
      <c r="A58" s="184"/>
      <c r="B58" s="189" t="s">
        <v>86</v>
      </c>
      <c r="C58" s="190" t="s">
        <v>87</v>
      </c>
      <c r="D58" s="191"/>
      <c r="E58" s="191"/>
      <c r="F58" s="199" t="s">
        <v>88</v>
      </c>
      <c r="G58" s="192"/>
      <c r="H58" s="192"/>
      <c r="I58" s="192">
        <v>2846.24</v>
      </c>
      <c r="J58" s="197">
        <f>IF(I61=0,"",I58/I61*100)</f>
        <v>0.60823640356334929</v>
      </c>
    </row>
    <row r="59" spans="1:10" ht="36.75" customHeight="1" x14ac:dyDescent="0.2">
      <c r="A59" s="184"/>
      <c r="B59" s="189" t="s">
        <v>89</v>
      </c>
      <c r="C59" s="190" t="s">
        <v>29</v>
      </c>
      <c r="D59" s="191"/>
      <c r="E59" s="191"/>
      <c r="F59" s="199" t="s">
        <v>89</v>
      </c>
      <c r="G59" s="192"/>
      <c r="H59" s="192"/>
      <c r="I59" s="192">
        <v>15408.3</v>
      </c>
      <c r="J59" s="197">
        <f>IF(I61=0,"",I59/I61*100)</f>
        <v>3.2927261850810732</v>
      </c>
    </row>
    <row r="60" spans="1:10" ht="36.75" customHeight="1" x14ac:dyDescent="0.2">
      <c r="A60" s="184"/>
      <c r="B60" s="189" t="s">
        <v>90</v>
      </c>
      <c r="C60" s="190" t="s">
        <v>30</v>
      </c>
      <c r="D60" s="191"/>
      <c r="E60" s="191"/>
      <c r="F60" s="199" t="s">
        <v>90</v>
      </c>
      <c r="G60" s="192"/>
      <c r="H60" s="192"/>
      <c r="I60" s="192">
        <v>37581.21</v>
      </c>
      <c r="J60" s="197">
        <f>IF(I61=0,"",I60/I61*100)</f>
        <v>8.0310374430683904</v>
      </c>
    </row>
    <row r="61" spans="1:10" ht="25.5" customHeight="1" x14ac:dyDescent="0.2">
      <c r="A61" s="185"/>
      <c r="B61" s="193" t="s">
        <v>1</v>
      </c>
      <c r="C61" s="194"/>
      <c r="D61" s="195"/>
      <c r="E61" s="195"/>
      <c r="F61" s="200"/>
      <c r="G61" s="196"/>
      <c r="H61" s="196"/>
      <c r="I61" s="196">
        <f>SUM(I52:I60)</f>
        <v>467949.63</v>
      </c>
      <c r="J61" s="198">
        <f>SUM(J52:J60)</f>
        <v>99.999999999999986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6:E56"/>
    <mergeCell ref="C57:E57"/>
    <mergeCell ref="C58:E58"/>
    <mergeCell ref="C59:E59"/>
    <mergeCell ref="C60:E60"/>
    <mergeCell ref="B46:J46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75D7-139E-42C0-9141-E49373EB5DF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2" customWidth="1"/>
    <col min="3" max="3" width="38.28515625" style="1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2" t="s">
        <v>7</v>
      </c>
      <c r="B1" s="202"/>
      <c r="C1" s="202"/>
      <c r="D1" s="202"/>
      <c r="E1" s="202"/>
      <c r="F1" s="202"/>
      <c r="G1" s="202"/>
      <c r="AG1" t="s">
        <v>91</v>
      </c>
    </row>
    <row r="2" spans="1:60" ht="24.95" customHeight="1" x14ac:dyDescent="0.2">
      <c r="A2" s="203" t="s">
        <v>8</v>
      </c>
      <c r="B2" s="49" t="s">
        <v>52</v>
      </c>
      <c r="C2" s="206" t="s">
        <v>53</v>
      </c>
      <c r="D2" s="204"/>
      <c r="E2" s="204"/>
      <c r="F2" s="204"/>
      <c r="G2" s="205"/>
      <c r="AG2" t="s">
        <v>92</v>
      </c>
    </row>
    <row r="3" spans="1:60" ht="24.95" customHeight="1" x14ac:dyDescent="0.2">
      <c r="A3" s="203" t="s">
        <v>9</v>
      </c>
      <c r="B3" s="49" t="s">
        <v>45</v>
      </c>
      <c r="C3" s="206" t="s">
        <v>46</v>
      </c>
      <c r="D3" s="204"/>
      <c r="E3" s="204"/>
      <c r="F3" s="204"/>
      <c r="G3" s="205"/>
      <c r="AC3" s="182" t="s">
        <v>92</v>
      </c>
      <c r="AG3" t="s">
        <v>93</v>
      </c>
    </row>
    <row r="4" spans="1:60" ht="24.95" customHeight="1" x14ac:dyDescent="0.2">
      <c r="A4" s="207" t="s">
        <v>10</v>
      </c>
      <c r="B4" s="208" t="s">
        <v>43</v>
      </c>
      <c r="C4" s="209" t="s">
        <v>44</v>
      </c>
      <c r="D4" s="210"/>
      <c r="E4" s="210"/>
      <c r="F4" s="210"/>
      <c r="G4" s="211"/>
      <c r="AG4" t="s">
        <v>94</v>
      </c>
    </row>
    <row r="5" spans="1:60" x14ac:dyDescent="0.2">
      <c r="D5" s="10"/>
    </row>
    <row r="6" spans="1:60" ht="38.25" x14ac:dyDescent="0.2">
      <c r="A6" s="213" t="s">
        <v>95</v>
      </c>
      <c r="B6" s="215" t="s">
        <v>96</v>
      </c>
      <c r="C6" s="215" t="s">
        <v>97</v>
      </c>
      <c r="D6" s="214" t="s">
        <v>98</v>
      </c>
      <c r="E6" s="213" t="s">
        <v>99</v>
      </c>
      <c r="F6" s="212" t="s">
        <v>100</v>
      </c>
      <c r="G6" s="213" t="s">
        <v>31</v>
      </c>
      <c r="H6" s="216" t="s">
        <v>32</v>
      </c>
      <c r="I6" s="216" t="s">
        <v>101</v>
      </c>
      <c r="J6" s="216" t="s">
        <v>33</v>
      </c>
      <c r="K6" s="216" t="s">
        <v>102</v>
      </c>
      <c r="L6" s="216" t="s">
        <v>103</v>
      </c>
      <c r="M6" s="216" t="s">
        <v>104</v>
      </c>
      <c r="N6" s="216" t="s">
        <v>105</v>
      </c>
      <c r="O6" s="216" t="s">
        <v>106</v>
      </c>
      <c r="P6" s="216" t="s">
        <v>107</v>
      </c>
      <c r="Q6" s="216" t="s">
        <v>108</v>
      </c>
      <c r="R6" s="216" t="s">
        <v>109</v>
      </c>
      <c r="S6" s="216" t="s">
        <v>110</v>
      </c>
      <c r="T6" s="216" t="s">
        <v>111</v>
      </c>
      <c r="U6" s="216" t="s">
        <v>112</v>
      </c>
      <c r="V6" s="216" t="s">
        <v>113</v>
      </c>
      <c r="W6" s="216" t="s">
        <v>114</v>
      </c>
      <c r="X6" s="216" t="s">
        <v>115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">
      <c r="A8" s="226" t="s">
        <v>116</v>
      </c>
      <c r="B8" s="227" t="s">
        <v>74</v>
      </c>
      <c r="C8" s="246" t="s">
        <v>75</v>
      </c>
      <c r="D8" s="228"/>
      <c r="E8" s="229"/>
      <c r="F8" s="230"/>
      <c r="G8" s="230">
        <f>SUMIF(AG9:AG24,"&lt;&gt;NOR",G9:G24)</f>
        <v>32416.66</v>
      </c>
      <c r="H8" s="230"/>
      <c r="I8" s="230">
        <f>SUM(I9:I24)</f>
        <v>15967.92</v>
      </c>
      <c r="J8" s="230"/>
      <c r="K8" s="230">
        <f>SUM(K9:K24)</f>
        <v>16448.739999999998</v>
      </c>
      <c r="L8" s="230"/>
      <c r="M8" s="230">
        <f>SUM(M9:M24)</f>
        <v>39224.158599999995</v>
      </c>
      <c r="N8" s="230"/>
      <c r="O8" s="230">
        <f>SUM(O9:O24)</f>
        <v>0.12999999999999998</v>
      </c>
      <c r="P8" s="230"/>
      <c r="Q8" s="231">
        <f>SUM(Q9:Q24)</f>
        <v>0</v>
      </c>
      <c r="R8" s="225"/>
      <c r="S8" s="225"/>
      <c r="T8" s="225"/>
      <c r="U8" s="225"/>
      <c r="V8" s="225">
        <f>SUM(V9:V24)</f>
        <v>30.84</v>
      </c>
      <c r="W8" s="225"/>
      <c r="X8" s="225"/>
      <c r="AG8" t="s">
        <v>117</v>
      </c>
    </row>
    <row r="9" spans="1:60" outlineLevel="1" x14ac:dyDescent="0.2">
      <c r="A9" s="238">
        <v>1</v>
      </c>
      <c r="B9" s="239" t="s">
        <v>118</v>
      </c>
      <c r="C9" s="247" t="s">
        <v>119</v>
      </c>
      <c r="D9" s="240" t="s">
        <v>120</v>
      </c>
      <c r="E9" s="241">
        <v>12</v>
      </c>
      <c r="F9" s="242">
        <v>243.5</v>
      </c>
      <c r="G9" s="242">
        <f>ROUND(E9*F9,2)</f>
        <v>2922</v>
      </c>
      <c r="H9" s="242">
        <v>0</v>
      </c>
      <c r="I9" s="242">
        <f>ROUND(E9*H9,2)</f>
        <v>0</v>
      </c>
      <c r="J9" s="242">
        <v>243.5</v>
      </c>
      <c r="K9" s="242">
        <f>ROUND(E9*J9,2)</f>
        <v>2922</v>
      </c>
      <c r="L9" s="242">
        <v>21</v>
      </c>
      <c r="M9" s="242">
        <f>G9*(1+L9/100)</f>
        <v>3535.62</v>
      </c>
      <c r="N9" s="242">
        <v>0</v>
      </c>
      <c r="O9" s="242">
        <f>ROUND(E9*N9,2)</f>
        <v>0</v>
      </c>
      <c r="P9" s="242">
        <v>0</v>
      </c>
      <c r="Q9" s="243">
        <f>ROUND(E9*P9,2)</f>
        <v>0</v>
      </c>
      <c r="R9" s="222"/>
      <c r="S9" s="222" t="s">
        <v>121</v>
      </c>
      <c r="T9" s="222" t="s">
        <v>121</v>
      </c>
      <c r="U9" s="222">
        <v>0.5</v>
      </c>
      <c r="V9" s="222">
        <f>ROUND(E9*U9,2)</f>
        <v>6</v>
      </c>
      <c r="W9" s="222"/>
      <c r="X9" s="222" t="s">
        <v>122</v>
      </c>
      <c r="Y9" s="217"/>
      <c r="Z9" s="217"/>
      <c r="AA9" s="217"/>
      <c r="AB9" s="217"/>
      <c r="AC9" s="217"/>
      <c r="AD9" s="217"/>
      <c r="AE9" s="217"/>
      <c r="AF9" s="217"/>
      <c r="AG9" s="217" t="s">
        <v>123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32">
        <v>2</v>
      </c>
      <c r="B10" s="233" t="s">
        <v>124</v>
      </c>
      <c r="C10" s="248" t="s">
        <v>125</v>
      </c>
      <c r="D10" s="234" t="s">
        <v>126</v>
      </c>
      <c r="E10" s="235">
        <v>9.3871000000000002</v>
      </c>
      <c r="F10" s="236">
        <v>363.5</v>
      </c>
      <c r="G10" s="236">
        <f>ROUND(E10*F10,2)</f>
        <v>3412.21</v>
      </c>
      <c r="H10" s="236">
        <v>45.85</v>
      </c>
      <c r="I10" s="236">
        <f>ROUND(E10*H10,2)</f>
        <v>430.4</v>
      </c>
      <c r="J10" s="236">
        <v>317.64999999999998</v>
      </c>
      <c r="K10" s="236">
        <f>ROUND(E10*J10,2)</f>
        <v>2981.81</v>
      </c>
      <c r="L10" s="236">
        <v>21</v>
      </c>
      <c r="M10" s="236">
        <f>G10*(1+L10/100)</f>
        <v>4128.7740999999996</v>
      </c>
      <c r="N10" s="236">
        <v>2.0500000000000002E-3</v>
      </c>
      <c r="O10" s="236">
        <f>ROUND(E10*N10,2)</f>
        <v>0.02</v>
      </c>
      <c r="P10" s="236">
        <v>0</v>
      </c>
      <c r="Q10" s="237">
        <f>ROUND(E10*P10,2)</f>
        <v>0</v>
      </c>
      <c r="R10" s="222"/>
      <c r="S10" s="222" t="s">
        <v>121</v>
      </c>
      <c r="T10" s="222" t="s">
        <v>121</v>
      </c>
      <c r="U10" s="222">
        <v>0.60699999999999998</v>
      </c>
      <c r="V10" s="222">
        <f>ROUND(E10*U10,2)</f>
        <v>5.7</v>
      </c>
      <c r="W10" s="222"/>
      <c r="X10" s="222" t="s">
        <v>122</v>
      </c>
      <c r="Y10" s="217"/>
      <c r="Z10" s="217"/>
      <c r="AA10" s="217"/>
      <c r="AB10" s="217"/>
      <c r="AC10" s="217"/>
      <c r="AD10" s="217"/>
      <c r="AE10" s="217"/>
      <c r="AF10" s="217"/>
      <c r="AG10" s="217" t="s">
        <v>127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20"/>
      <c r="B11" s="221"/>
      <c r="C11" s="249" t="s">
        <v>128</v>
      </c>
      <c r="D11" s="244"/>
      <c r="E11" s="244"/>
      <c r="F11" s="244"/>
      <c r="G11" s="244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7"/>
      <c r="Z11" s="217"/>
      <c r="AA11" s="217"/>
      <c r="AB11" s="217"/>
      <c r="AC11" s="217"/>
      <c r="AD11" s="217"/>
      <c r="AE11" s="217"/>
      <c r="AF11" s="217"/>
      <c r="AG11" s="217" t="s">
        <v>129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20"/>
      <c r="B12" s="221"/>
      <c r="C12" s="250" t="s">
        <v>130</v>
      </c>
      <c r="D12" s="223"/>
      <c r="E12" s="224">
        <v>9.3871000000000002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7"/>
      <c r="Z12" s="217"/>
      <c r="AA12" s="217"/>
      <c r="AB12" s="217"/>
      <c r="AC12" s="217"/>
      <c r="AD12" s="217"/>
      <c r="AE12" s="217"/>
      <c r="AF12" s="217"/>
      <c r="AG12" s="217" t="s">
        <v>131</v>
      </c>
      <c r="AH12" s="217"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32">
        <v>3</v>
      </c>
      <c r="B13" s="233" t="s">
        <v>132</v>
      </c>
      <c r="C13" s="248" t="s">
        <v>133</v>
      </c>
      <c r="D13" s="234" t="s">
        <v>126</v>
      </c>
      <c r="E13" s="235">
        <v>9.3871000000000002</v>
      </c>
      <c r="F13" s="236">
        <v>246.5</v>
      </c>
      <c r="G13" s="236">
        <f>ROUND(E13*F13,2)</f>
        <v>2313.92</v>
      </c>
      <c r="H13" s="236">
        <v>89.08</v>
      </c>
      <c r="I13" s="236">
        <f>ROUND(E13*H13,2)</f>
        <v>836.2</v>
      </c>
      <c r="J13" s="236">
        <v>157.41999999999999</v>
      </c>
      <c r="K13" s="236">
        <f>ROUND(E13*J13,2)</f>
        <v>1477.72</v>
      </c>
      <c r="L13" s="236">
        <v>21</v>
      </c>
      <c r="M13" s="236">
        <f>G13*(1+L13/100)</f>
        <v>2799.8431999999998</v>
      </c>
      <c r="N13" s="236">
        <v>1.1199999999999999E-3</v>
      </c>
      <c r="O13" s="236">
        <f>ROUND(E13*N13,2)</f>
        <v>0.01</v>
      </c>
      <c r="P13" s="236">
        <v>0</v>
      </c>
      <c r="Q13" s="237">
        <f>ROUND(E13*P13,2)</f>
        <v>0</v>
      </c>
      <c r="R13" s="222"/>
      <c r="S13" s="222" t="s">
        <v>121</v>
      </c>
      <c r="T13" s="222" t="s">
        <v>121</v>
      </c>
      <c r="U13" s="222">
        <v>0.32400000000000001</v>
      </c>
      <c r="V13" s="222">
        <f>ROUND(E13*U13,2)</f>
        <v>3.04</v>
      </c>
      <c r="W13" s="222"/>
      <c r="X13" s="222" t="s">
        <v>122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127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20"/>
      <c r="B14" s="221"/>
      <c r="C14" s="249" t="s">
        <v>128</v>
      </c>
      <c r="D14" s="244"/>
      <c r="E14" s="244"/>
      <c r="F14" s="244"/>
      <c r="G14" s="244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7"/>
      <c r="Z14" s="217"/>
      <c r="AA14" s="217"/>
      <c r="AB14" s="217"/>
      <c r="AC14" s="217"/>
      <c r="AD14" s="217"/>
      <c r="AE14" s="217"/>
      <c r="AF14" s="217"/>
      <c r="AG14" s="217" t="s">
        <v>129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20"/>
      <c r="B15" s="221"/>
      <c r="C15" s="250" t="s">
        <v>130</v>
      </c>
      <c r="D15" s="223"/>
      <c r="E15" s="224">
        <v>9.3871000000000002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7"/>
      <c r="Z15" s="217"/>
      <c r="AA15" s="217"/>
      <c r="AB15" s="217"/>
      <c r="AC15" s="217"/>
      <c r="AD15" s="217"/>
      <c r="AE15" s="217"/>
      <c r="AF15" s="217"/>
      <c r="AG15" s="217" t="s">
        <v>131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32">
        <v>4</v>
      </c>
      <c r="B16" s="233" t="s">
        <v>134</v>
      </c>
      <c r="C16" s="248" t="s">
        <v>135</v>
      </c>
      <c r="D16" s="234" t="s">
        <v>126</v>
      </c>
      <c r="E16" s="235">
        <v>14</v>
      </c>
      <c r="F16" s="236">
        <v>852</v>
      </c>
      <c r="G16" s="236">
        <f>ROUND(E16*F16,2)</f>
        <v>11928</v>
      </c>
      <c r="H16" s="236">
        <v>248.63</v>
      </c>
      <c r="I16" s="236">
        <f>ROUND(E16*H16,2)</f>
        <v>3480.82</v>
      </c>
      <c r="J16" s="236">
        <v>603.37</v>
      </c>
      <c r="K16" s="236">
        <f>ROUND(E16*J16,2)</f>
        <v>8447.18</v>
      </c>
      <c r="L16" s="236">
        <v>21</v>
      </c>
      <c r="M16" s="236">
        <f>G16*(1+L16/100)</f>
        <v>14432.88</v>
      </c>
      <c r="N16" s="236">
        <v>1.97E-3</v>
      </c>
      <c r="O16" s="236">
        <f>ROUND(E16*N16,2)</f>
        <v>0.03</v>
      </c>
      <c r="P16" s="236">
        <v>0</v>
      </c>
      <c r="Q16" s="237">
        <f>ROUND(E16*P16,2)</f>
        <v>0</v>
      </c>
      <c r="R16" s="222"/>
      <c r="S16" s="222" t="s">
        <v>121</v>
      </c>
      <c r="T16" s="222" t="s">
        <v>121</v>
      </c>
      <c r="U16" s="222">
        <v>1.1499999999999999</v>
      </c>
      <c r="V16" s="222">
        <f>ROUND(E16*U16,2)</f>
        <v>16.100000000000001</v>
      </c>
      <c r="W16" s="222"/>
      <c r="X16" s="222" t="s">
        <v>122</v>
      </c>
      <c r="Y16" s="217"/>
      <c r="Z16" s="217"/>
      <c r="AA16" s="217"/>
      <c r="AB16" s="217"/>
      <c r="AC16" s="217"/>
      <c r="AD16" s="217"/>
      <c r="AE16" s="217"/>
      <c r="AF16" s="217"/>
      <c r="AG16" s="217" t="s">
        <v>123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20"/>
      <c r="B17" s="221"/>
      <c r="C17" s="249" t="s">
        <v>128</v>
      </c>
      <c r="D17" s="244"/>
      <c r="E17" s="244"/>
      <c r="F17" s="244"/>
      <c r="G17" s="244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7"/>
      <c r="Z17" s="217"/>
      <c r="AA17" s="217"/>
      <c r="AB17" s="217"/>
      <c r="AC17" s="217"/>
      <c r="AD17" s="217"/>
      <c r="AE17" s="217"/>
      <c r="AF17" s="217"/>
      <c r="AG17" s="217" t="s">
        <v>129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33.75" outlineLevel="1" x14ac:dyDescent="0.2">
      <c r="A18" s="238">
        <v>5</v>
      </c>
      <c r="B18" s="239" t="s">
        <v>136</v>
      </c>
      <c r="C18" s="247" t="s">
        <v>137</v>
      </c>
      <c r="D18" s="240" t="s">
        <v>138</v>
      </c>
      <c r="E18" s="241">
        <v>6</v>
      </c>
      <c r="F18" s="242">
        <v>110</v>
      </c>
      <c r="G18" s="242">
        <f>ROUND(E18*F18,2)</f>
        <v>660</v>
      </c>
      <c r="H18" s="242">
        <v>110</v>
      </c>
      <c r="I18" s="242">
        <f>ROUND(E18*H18,2)</f>
        <v>660</v>
      </c>
      <c r="J18" s="242">
        <v>0</v>
      </c>
      <c r="K18" s="242">
        <f>ROUND(E18*J18,2)</f>
        <v>0</v>
      </c>
      <c r="L18" s="242">
        <v>21</v>
      </c>
      <c r="M18" s="242">
        <f>G18*(1+L18/100)</f>
        <v>798.6</v>
      </c>
      <c r="N18" s="242">
        <v>7.2000000000000005E-4</v>
      </c>
      <c r="O18" s="242">
        <f>ROUND(E18*N18,2)</f>
        <v>0</v>
      </c>
      <c r="P18" s="242">
        <v>0</v>
      </c>
      <c r="Q18" s="243">
        <f>ROUND(E18*P18,2)</f>
        <v>0</v>
      </c>
      <c r="R18" s="222" t="s">
        <v>139</v>
      </c>
      <c r="S18" s="222" t="s">
        <v>121</v>
      </c>
      <c r="T18" s="222" t="s">
        <v>121</v>
      </c>
      <c r="U18" s="222">
        <v>0</v>
      </c>
      <c r="V18" s="222">
        <f>ROUND(E18*U18,2)</f>
        <v>0</v>
      </c>
      <c r="W18" s="222"/>
      <c r="X18" s="222" t="s">
        <v>140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141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33.75" outlineLevel="1" x14ac:dyDescent="0.2">
      <c r="A19" s="238">
        <v>6</v>
      </c>
      <c r="B19" s="239" t="s">
        <v>142</v>
      </c>
      <c r="C19" s="247" t="s">
        <v>143</v>
      </c>
      <c r="D19" s="240" t="s">
        <v>138</v>
      </c>
      <c r="E19" s="241">
        <v>3</v>
      </c>
      <c r="F19" s="242">
        <v>160.5</v>
      </c>
      <c r="G19" s="242">
        <f>ROUND(E19*F19,2)</f>
        <v>481.5</v>
      </c>
      <c r="H19" s="242">
        <v>160.5</v>
      </c>
      <c r="I19" s="242">
        <f>ROUND(E19*H19,2)</f>
        <v>481.5</v>
      </c>
      <c r="J19" s="242">
        <v>0</v>
      </c>
      <c r="K19" s="242">
        <f>ROUND(E19*J19,2)</f>
        <v>0</v>
      </c>
      <c r="L19" s="242">
        <v>21</v>
      </c>
      <c r="M19" s="242">
        <f>G19*(1+L19/100)</f>
        <v>582.61500000000001</v>
      </c>
      <c r="N19" s="242">
        <v>1.09E-3</v>
      </c>
      <c r="O19" s="242">
        <f>ROUND(E19*N19,2)</f>
        <v>0</v>
      </c>
      <c r="P19" s="242">
        <v>0</v>
      </c>
      <c r="Q19" s="243">
        <f>ROUND(E19*P19,2)</f>
        <v>0</v>
      </c>
      <c r="R19" s="222" t="s">
        <v>139</v>
      </c>
      <c r="S19" s="222" t="s">
        <v>121</v>
      </c>
      <c r="T19" s="222" t="s">
        <v>121</v>
      </c>
      <c r="U19" s="222">
        <v>0</v>
      </c>
      <c r="V19" s="222">
        <f>ROUND(E19*U19,2)</f>
        <v>0</v>
      </c>
      <c r="W19" s="222"/>
      <c r="X19" s="222" t="s">
        <v>140</v>
      </c>
      <c r="Y19" s="217"/>
      <c r="Z19" s="217"/>
      <c r="AA19" s="217"/>
      <c r="AB19" s="217"/>
      <c r="AC19" s="217"/>
      <c r="AD19" s="217"/>
      <c r="AE19" s="217"/>
      <c r="AF19" s="217"/>
      <c r="AG19" s="217" t="s">
        <v>141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33.75" outlineLevel="1" x14ac:dyDescent="0.2">
      <c r="A20" s="238">
        <v>7</v>
      </c>
      <c r="B20" s="239" t="s">
        <v>144</v>
      </c>
      <c r="C20" s="247" t="s">
        <v>145</v>
      </c>
      <c r="D20" s="240" t="s">
        <v>138</v>
      </c>
      <c r="E20" s="241">
        <v>6</v>
      </c>
      <c r="F20" s="242">
        <v>241.5</v>
      </c>
      <c r="G20" s="242">
        <f>ROUND(E20*F20,2)</f>
        <v>1449</v>
      </c>
      <c r="H20" s="242">
        <v>241.5</v>
      </c>
      <c r="I20" s="242">
        <f>ROUND(E20*H20,2)</f>
        <v>1449</v>
      </c>
      <c r="J20" s="242">
        <v>0</v>
      </c>
      <c r="K20" s="242">
        <f>ROUND(E20*J20,2)</f>
        <v>0</v>
      </c>
      <c r="L20" s="242">
        <v>21</v>
      </c>
      <c r="M20" s="242">
        <f>G20*(1+L20/100)</f>
        <v>1753.29</v>
      </c>
      <c r="N20" s="242">
        <v>2.0999999999999999E-3</v>
      </c>
      <c r="O20" s="242">
        <f>ROUND(E20*N20,2)</f>
        <v>0.01</v>
      </c>
      <c r="P20" s="242">
        <v>0</v>
      </c>
      <c r="Q20" s="243">
        <f>ROUND(E20*P20,2)</f>
        <v>0</v>
      </c>
      <c r="R20" s="222" t="s">
        <v>139</v>
      </c>
      <c r="S20" s="222" t="s">
        <v>121</v>
      </c>
      <c r="T20" s="222" t="s">
        <v>121</v>
      </c>
      <c r="U20" s="222">
        <v>0</v>
      </c>
      <c r="V20" s="222">
        <f>ROUND(E20*U20,2)</f>
        <v>0</v>
      </c>
      <c r="W20" s="222"/>
      <c r="X20" s="222" t="s">
        <v>140</v>
      </c>
      <c r="Y20" s="217"/>
      <c r="Z20" s="217"/>
      <c r="AA20" s="217"/>
      <c r="AB20" s="217"/>
      <c r="AC20" s="217"/>
      <c r="AD20" s="217"/>
      <c r="AE20" s="217"/>
      <c r="AF20" s="217"/>
      <c r="AG20" s="217" t="s">
        <v>141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33.75" outlineLevel="1" x14ac:dyDescent="0.2">
      <c r="A21" s="238">
        <v>8</v>
      </c>
      <c r="B21" s="239" t="s">
        <v>146</v>
      </c>
      <c r="C21" s="247" t="s">
        <v>147</v>
      </c>
      <c r="D21" s="240" t="s">
        <v>138</v>
      </c>
      <c r="E21" s="241">
        <v>3</v>
      </c>
      <c r="F21" s="242">
        <v>254.5</v>
      </c>
      <c r="G21" s="242">
        <f>ROUND(E21*F21,2)</f>
        <v>763.5</v>
      </c>
      <c r="H21" s="242">
        <v>254.5</v>
      </c>
      <c r="I21" s="242">
        <f>ROUND(E21*H21,2)</f>
        <v>763.5</v>
      </c>
      <c r="J21" s="242">
        <v>0</v>
      </c>
      <c r="K21" s="242">
        <f>ROUND(E21*J21,2)</f>
        <v>0</v>
      </c>
      <c r="L21" s="242">
        <v>21</v>
      </c>
      <c r="M21" s="242">
        <f>G21*(1+L21/100)</f>
        <v>923.83499999999992</v>
      </c>
      <c r="N21" s="242">
        <v>2.2000000000000001E-3</v>
      </c>
      <c r="O21" s="242">
        <f>ROUND(E21*N21,2)</f>
        <v>0.01</v>
      </c>
      <c r="P21" s="242">
        <v>0</v>
      </c>
      <c r="Q21" s="243">
        <f>ROUND(E21*P21,2)</f>
        <v>0</v>
      </c>
      <c r="R21" s="222" t="s">
        <v>139</v>
      </c>
      <c r="S21" s="222" t="s">
        <v>121</v>
      </c>
      <c r="T21" s="222" t="s">
        <v>121</v>
      </c>
      <c r="U21" s="222">
        <v>0</v>
      </c>
      <c r="V21" s="222">
        <f>ROUND(E21*U21,2)</f>
        <v>0</v>
      </c>
      <c r="W21" s="222"/>
      <c r="X21" s="222" t="s">
        <v>140</v>
      </c>
      <c r="Y21" s="217"/>
      <c r="Z21" s="217"/>
      <c r="AA21" s="217"/>
      <c r="AB21" s="217"/>
      <c r="AC21" s="217"/>
      <c r="AD21" s="217"/>
      <c r="AE21" s="217"/>
      <c r="AF21" s="217"/>
      <c r="AG21" s="217" t="s">
        <v>141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33.75" outlineLevel="1" x14ac:dyDescent="0.2">
      <c r="A22" s="238">
        <v>9</v>
      </c>
      <c r="B22" s="239" t="s">
        <v>148</v>
      </c>
      <c r="C22" s="247" t="s">
        <v>149</v>
      </c>
      <c r="D22" s="240" t="s">
        <v>138</v>
      </c>
      <c r="E22" s="241">
        <v>3</v>
      </c>
      <c r="F22" s="242">
        <v>377.5</v>
      </c>
      <c r="G22" s="242">
        <f>ROUND(E22*F22,2)</f>
        <v>1132.5</v>
      </c>
      <c r="H22" s="242">
        <v>377.5</v>
      </c>
      <c r="I22" s="242">
        <f>ROUND(E22*H22,2)</f>
        <v>1132.5</v>
      </c>
      <c r="J22" s="242">
        <v>0</v>
      </c>
      <c r="K22" s="242">
        <f>ROUND(E22*J22,2)</f>
        <v>0</v>
      </c>
      <c r="L22" s="242">
        <v>21</v>
      </c>
      <c r="M22" s="242">
        <f>G22*(1+L22/100)</f>
        <v>1370.325</v>
      </c>
      <c r="N22" s="242">
        <v>3.5000000000000001E-3</v>
      </c>
      <c r="O22" s="242">
        <f>ROUND(E22*N22,2)</f>
        <v>0.01</v>
      </c>
      <c r="P22" s="242">
        <v>0</v>
      </c>
      <c r="Q22" s="243">
        <f>ROUND(E22*P22,2)</f>
        <v>0</v>
      </c>
      <c r="R22" s="222" t="s">
        <v>139</v>
      </c>
      <c r="S22" s="222" t="s">
        <v>121</v>
      </c>
      <c r="T22" s="222" t="s">
        <v>121</v>
      </c>
      <c r="U22" s="222">
        <v>0</v>
      </c>
      <c r="V22" s="222">
        <f>ROUND(E22*U22,2)</f>
        <v>0</v>
      </c>
      <c r="W22" s="222"/>
      <c r="X22" s="222" t="s">
        <v>140</v>
      </c>
      <c r="Y22" s="217"/>
      <c r="Z22" s="217"/>
      <c r="AA22" s="217"/>
      <c r="AB22" s="217"/>
      <c r="AC22" s="217"/>
      <c r="AD22" s="217"/>
      <c r="AE22" s="217"/>
      <c r="AF22" s="217"/>
      <c r="AG22" s="217" t="s">
        <v>141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38">
        <v>10</v>
      </c>
      <c r="B23" s="239" t="s">
        <v>150</v>
      </c>
      <c r="C23" s="247" t="s">
        <v>151</v>
      </c>
      <c r="D23" s="240" t="s">
        <v>126</v>
      </c>
      <c r="E23" s="241">
        <v>14</v>
      </c>
      <c r="F23" s="242">
        <v>481</v>
      </c>
      <c r="G23" s="242">
        <f>ROUND(E23*F23,2)</f>
        <v>6734</v>
      </c>
      <c r="H23" s="242">
        <v>481</v>
      </c>
      <c r="I23" s="242">
        <f>ROUND(E23*H23,2)</f>
        <v>6734</v>
      </c>
      <c r="J23" s="242">
        <v>0</v>
      </c>
      <c r="K23" s="242">
        <f>ROUND(E23*J23,2)</f>
        <v>0</v>
      </c>
      <c r="L23" s="242">
        <v>21</v>
      </c>
      <c r="M23" s="242">
        <f>G23*(1+L23/100)</f>
        <v>8148.1399999999994</v>
      </c>
      <c r="N23" s="242">
        <v>2.5000000000000001E-3</v>
      </c>
      <c r="O23" s="242">
        <f>ROUND(E23*N23,2)</f>
        <v>0.04</v>
      </c>
      <c r="P23" s="242">
        <v>0</v>
      </c>
      <c r="Q23" s="243">
        <f>ROUND(E23*P23,2)</f>
        <v>0</v>
      </c>
      <c r="R23" s="222" t="s">
        <v>139</v>
      </c>
      <c r="S23" s="222" t="s">
        <v>121</v>
      </c>
      <c r="T23" s="222" t="s">
        <v>121</v>
      </c>
      <c r="U23" s="222">
        <v>0</v>
      </c>
      <c r="V23" s="222">
        <f>ROUND(E23*U23,2)</f>
        <v>0</v>
      </c>
      <c r="W23" s="222"/>
      <c r="X23" s="222" t="s">
        <v>140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152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38">
        <v>11</v>
      </c>
      <c r="B24" s="239" t="s">
        <v>153</v>
      </c>
      <c r="C24" s="247" t="s">
        <v>154</v>
      </c>
      <c r="D24" s="240" t="s">
        <v>0</v>
      </c>
      <c r="E24" s="241">
        <v>317.96629999999999</v>
      </c>
      <c r="F24" s="242">
        <v>1.95</v>
      </c>
      <c r="G24" s="242">
        <f>ROUND(E24*F24,2)</f>
        <v>620.03</v>
      </c>
      <c r="H24" s="242">
        <v>0</v>
      </c>
      <c r="I24" s="242">
        <f>ROUND(E24*H24,2)</f>
        <v>0</v>
      </c>
      <c r="J24" s="242">
        <v>1.95</v>
      </c>
      <c r="K24" s="242">
        <f>ROUND(E24*J24,2)</f>
        <v>620.03</v>
      </c>
      <c r="L24" s="242">
        <v>21</v>
      </c>
      <c r="M24" s="242">
        <f>G24*(1+L24/100)</f>
        <v>750.23629999999991</v>
      </c>
      <c r="N24" s="242">
        <v>0</v>
      </c>
      <c r="O24" s="242">
        <f>ROUND(E24*N24,2)</f>
        <v>0</v>
      </c>
      <c r="P24" s="242">
        <v>0</v>
      </c>
      <c r="Q24" s="243">
        <f>ROUND(E24*P24,2)</f>
        <v>0</v>
      </c>
      <c r="R24" s="222"/>
      <c r="S24" s="222" t="s">
        <v>121</v>
      </c>
      <c r="T24" s="222" t="s">
        <v>121</v>
      </c>
      <c r="U24" s="222">
        <v>0</v>
      </c>
      <c r="V24" s="222">
        <f>ROUND(E24*U24,2)</f>
        <v>0</v>
      </c>
      <c r="W24" s="222"/>
      <c r="X24" s="222" t="s">
        <v>155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156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x14ac:dyDescent="0.2">
      <c r="A25" s="226" t="s">
        <v>116</v>
      </c>
      <c r="B25" s="227" t="s">
        <v>76</v>
      </c>
      <c r="C25" s="246" t="s">
        <v>77</v>
      </c>
      <c r="D25" s="228"/>
      <c r="E25" s="229"/>
      <c r="F25" s="230"/>
      <c r="G25" s="230">
        <f>SUMIF(AG26:AG35,"&lt;&gt;NOR",G26:G35)</f>
        <v>145309.82999999999</v>
      </c>
      <c r="H25" s="230"/>
      <c r="I25" s="230">
        <f>SUM(I26:I35)</f>
        <v>102414.13</v>
      </c>
      <c r="J25" s="230"/>
      <c r="K25" s="230">
        <f>SUM(K26:K35)</f>
        <v>42895.700000000004</v>
      </c>
      <c r="L25" s="230"/>
      <c r="M25" s="230">
        <f>SUM(M26:M35)</f>
        <v>175824.89430000001</v>
      </c>
      <c r="N25" s="230"/>
      <c r="O25" s="230">
        <f>SUM(O26:O35)</f>
        <v>7.0000000000000007E-2</v>
      </c>
      <c r="P25" s="230"/>
      <c r="Q25" s="231">
        <f>SUM(Q26:Q35)</f>
        <v>0</v>
      </c>
      <c r="R25" s="225"/>
      <c r="S25" s="225"/>
      <c r="T25" s="225"/>
      <c r="U25" s="225"/>
      <c r="V25" s="225">
        <f>SUM(V26:V35)</f>
        <v>82.42</v>
      </c>
      <c r="W25" s="225"/>
      <c r="X25" s="225"/>
      <c r="AG25" t="s">
        <v>117</v>
      </c>
    </row>
    <row r="26" spans="1:60" outlineLevel="1" x14ac:dyDescent="0.2">
      <c r="A26" s="238">
        <v>12</v>
      </c>
      <c r="B26" s="239" t="s">
        <v>157</v>
      </c>
      <c r="C26" s="247" t="s">
        <v>158</v>
      </c>
      <c r="D26" s="240" t="s">
        <v>159</v>
      </c>
      <c r="E26" s="241">
        <v>1</v>
      </c>
      <c r="F26" s="242">
        <v>174</v>
      </c>
      <c r="G26" s="242">
        <f>ROUND(E26*F26,2)</f>
        <v>174</v>
      </c>
      <c r="H26" s="242">
        <v>37.01</v>
      </c>
      <c r="I26" s="242">
        <f>ROUND(E26*H26,2)</f>
        <v>37.01</v>
      </c>
      <c r="J26" s="242">
        <v>136.99</v>
      </c>
      <c r="K26" s="242">
        <f>ROUND(E26*J26,2)</f>
        <v>136.99</v>
      </c>
      <c r="L26" s="242">
        <v>21</v>
      </c>
      <c r="M26" s="242">
        <f>G26*(1+L26/100)</f>
        <v>210.54</v>
      </c>
      <c r="N26" s="242">
        <v>0</v>
      </c>
      <c r="O26" s="242">
        <f>ROUND(E26*N26,2)</f>
        <v>0</v>
      </c>
      <c r="P26" s="242">
        <v>0</v>
      </c>
      <c r="Q26" s="243">
        <f>ROUND(E26*P26,2)</f>
        <v>0</v>
      </c>
      <c r="R26" s="222"/>
      <c r="S26" s="222" t="s">
        <v>121</v>
      </c>
      <c r="T26" s="222" t="s">
        <v>121</v>
      </c>
      <c r="U26" s="222">
        <v>0.28100000000000003</v>
      </c>
      <c r="V26" s="222">
        <f>ROUND(E26*U26,2)</f>
        <v>0.28000000000000003</v>
      </c>
      <c r="W26" s="222"/>
      <c r="X26" s="222" t="s">
        <v>122</v>
      </c>
      <c r="Y26" s="217"/>
      <c r="Z26" s="217"/>
      <c r="AA26" s="217"/>
      <c r="AB26" s="217"/>
      <c r="AC26" s="217"/>
      <c r="AD26" s="217"/>
      <c r="AE26" s="217"/>
      <c r="AF26" s="217"/>
      <c r="AG26" s="217" t="s">
        <v>123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38">
        <v>13</v>
      </c>
      <c r="B27" s="239" t="s">
        <v>160</v>
      </c>
      <c r="C27" s="247" t="s">
        <v>161</v>
      </c>
      <c r="D27" s="240" t="s">
        <v>159</v>
      </c>
      <c r="E27" s="241">
        <v>3</v>
      </c>
      <c r="F27" s="242">
        <v>362.5</v>
      </c>
      <c r="G27" s="242">
        <f>ROUND(E27*F27,2)</f>
        <v>1087.5</v>
      </c>
      <c r="H27" s="242">
        <v>104.78</v>
      </c>
      <c r="I27" s="242">
        <f>ROUND(E27*H27,2)</f>
        <v>314.33999999999997</v>
      </c>
      <c r="J27" s="242">
        <v>257.72000000000003</v>
      </c>
      <c r="K27" s="242">
        <f>ROUND(E27*J27,2)</f>
        <v>773.16</v>
      </c>
      <c r="L27" s="242">
        <v>21</v>
      </c>
      <c r="M27" s="242">
        <f>G27*(1+L27/100)</f>
        <v>1315.875</v>
      </c>
      <c r="N27" s="242">
        <v>5.9000000000000003E-4</v>
      </c>
      <c r="O27" s="242">
        <f>ROUND(E27*N27,2)</f>
        <v>0</v>
      </c>
      <c r="P27" s="242">
        <v>0</v>
      </c>
      <c r="Q27" s="243">
        <f>ROUND(E27*P27,2)</f>
        <v>0</v>
      </c>
      <c r="R27" s="222"/>
      <c r="S27" s="222" t="s">
        <v>121</v>
      </c>
      <c r="T27" s="222" t="s">
        <v>121</v>
      </c>
      <c r="U27" s="222">
        <v>0.53</v>
      </c>
      <c r="V27" s="222">
        <f>ROUND(E27*U27,2)</f>
        <v>1.59</v>
      </c>
      <c r="W27" s="222"/>
      <c r="X27" s="222" t="s">
        <v>122</v>
      </c>
      <c r="Y27" s="217"/>
      <c r="Z27" s="217"/>
      <c r="AA27" s="217"/>
      <c r="AB27" s="217"/>
      <c r="AC27" s="217"/>
      <c r="AD27" s="217"/>
      <c r="AE27" s="217"/>
      <c r="AF27" s="217"/>
      <c r="AG27" s="217" t="s">
        <v>123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38">
        <v>14</v>
      </c>
      <c r="B28" s="239" t="s">
        <v>162</v>
      </c>
      <c r="C28" s="247" t="s">
        <v>163</v>
      </c>
      <c r="D28" s="240" t="s">
        <v>159</v>
      </c>
      <c r="E28" s="241">
        <v>1</v>
      </c>
      <c r="F28" s="242">
        <v>373</v>
      </c>
      <c r="G28" s="242">
        <f>ROUND(E28*F28,2)</f>
        <v>373</v>
      </c>
      <c r="H28" s="242">
        <v>104.78</v>
      </c>
      <c r="I28" s="242">
        <f>ROUND(E28*H28,2)</f>
        <v>104.78</v>
      </c>
      <c r="J28" s="242">
        <v>268.22000000000003</v>
      </c>
      <c r="K28" s="242">
        <f>ROUND(E28*J28,2)</f>
        <v>268.22000000000003</v>
      </c>
      <c r="L28" s="242">
        <v>21</v>
      </c>
      <c r="M28" s="242">
        <f>G28*(1+L28/100)</f>
        <v>451.33</v>
      </c>
      <c r="N28" s="242">
        <v>5.9000000000000003E-4</v>
      </c>
      <c r="O28" s="242">
        <f>ROUND(E28*N28,2)</f>
        <v>0</v>
      </c>
      <c r="P28" s="242">
        <v>0</v>
      </c>
      <c r="Q28" s="243">
        <f>ROUND(E28*P28,2)</f>
        <v>0</v>
      </c>
      <c r="R28" s="222"/>
      <c r="S28" s="222" t="s">
        <v>121</v>
      </c>
      <c r="T28" s="222" t="s">
        <v>121</v>
      </c>
      <c r="U28" s="222">
        <v>0.55100000000000005</v>
      </c>
      <c r="V28" s="222">
        <f>ROUND(E28*U28,2)</f>
        <v>0.55000000000000004</v>
      </c>
      <c r="W28" s="222"/>
      <c r="X28" s="222" t="s">
        <v>122</v>
      </c>
      <c r="Y28" s="217"/>
      <c r="Z28" s="217"/>
      <c r="AA28" s="217"/>
      <c r="AB28" s="217"/>
      <c r="AC28" s="217"/>
      <c r="AD28" s="217"/>
      <c r="AE28" s="217"/>
      <c r="AF28" s="217"/>
      <c r="AG28" s="217" t="s">
        <v>123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2.5" outlineLevel="1" x14ac:dyDescent="0.2">
      <c r="A29" s="238">
        <v>15</v>
      </c>
      <c r="B29" s="239" t="s">
        <v>164</v>
      </c>
      <c r="C29" s="247" t="s">
        <v>165</v>
      </c>
      <c r="D29" s="240" t="s">
        <v>166</v>
      </c>
      <c r="E29" s="241">
        <v>8</v>
      </c>
      <c r="F29" s="242">
        <v>623</v>
      </c>
      <c r="G29" s="242">
        <f>ROUND(E29*F29,2)</f>
        <v>4984</v>
      </c>
      <c r="H29" s="242">
        <v>0</v>
      </c>
      <c r="I29" s="242">
        <f>ROUND(E29*H29,2)</f>
        <v>0</v>
      </c>
      <c r="J29" s="242">
        <v>623</v>
      </c>
      <c r="K29" s="242">
        <f>ROUND(E29*J29,2)</f>
        <v>4984</v>
      </c>
      <c r="L29" s="242">
        <v>21</v>
      </c>
      <c r="M29" s="242">
        <f>G29*(1+L29/100)</f>
        <v>6030.6399999999994</v>
      </c>
      <c r="N29" s="242">
        <v>0</v>
      </c>
      <c r="O29" s="242">
        <f>ROUND(E29*N29,2)</f>
        <v>0</v>
      </c>
      <c r="P29" s="242">
        <v>0</v>
      </c>
      <c r="Q29" s="243">
        <f>ROUND(E29*P29,2)</f>
        <v>0</v>
      </c>
      <c r="R29" s="222" t="s">
        <v>167</v>
      </c>
      <c r="S29" s="222" t="s">
        <v>121</v>
      </c>
      <c r="T29" s="222" t="s">
        <v>121</v>
      </c>
      <c r="U29" s="222">
        <v>1</v>
      </c>
      <c r="V29" s="222">
        <f>ROUND(E29*U29,2)</f>
        <v>8</v>
      </c>
      <c r="W29" s="222"/>
      <c r="X29" s="222" t="s">
        <v>168</v>
      </c>
      <c r="Y29" s="217"/>
      <c r="Z29" s="217"/>
      <c r="AA29" s="217"/>
      <c r="AB29" s="217"/>
      <c r="AC29" s="217"/>
      <c r="AD29" s="217"/>
      <c r="AE29" s="217"/>
      <c r="AF29" s="217"/>
      <c r="AG29" s="217" t="s">
        <v>169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38">
        <v>16</v>
      </c>
      <c r="B30" s="239" t="s">
        <v>170</v>
      </c>
      <c r="C30" s="247" t="s">
        <v>171</v>
      </c>
      <c r="D30" s="240" t="s">
        <v>166</v>
      </c>
      <c r="E30" s="241">
        <v>72</v>
      </c>
      <c r="F30" s="242">
        <v>474.5</v>
      </c>
      <c r="G30" s="242">
        <f>ROUND(E30*F30,2)</f>
        <v>34164</v>
      </c>
      <c r="H30" s="242">
        <v>0</v>
      </c>
      <c r="I30" s="242">
        <f>ROUND(E30*H30,2)</f>
        <v>0</v>
      </c>
      <c r="J30" s="242">
        <v>474.5</v>
      </c>
      <c r="K30" s="242">
        <f>ROUND(E30*J30,2)</f>
        <v>34164</v>
      </c>
      <c r="L30" s="242">
        <v>21</v>
      </c>
      <c r="M30" s="242">
        <f>G30*(1+L30/100)</f>
        <v>41338.44</v>
      </c>
      <c r="N30" s="242">
        <v>0</v>
      </c>
      <c r="O30" s="242">
        <f>ROUND(E30*N30,2)</f>
        <v>0</v>
      </c>
      <c r="P30" s="242">
        <v>0</v>
      </c>
      <c r="Q30" s="243">
        <f>ROUND(E30*P30,2)</f>
        <v>0</v>
      </c>
      <c r="R30" s="222" t="s">
        <v>167</v>
      </c>
      <c r="S30" s="222" t="s">
        <v>121</v>
      </c>
      <c r="T30" s="222" t="s">
        <v>121</v>
      </c>
      <c r="U30" s="222">
        <v>1</v>
      </c>
      <c r="V30" s="222">
        <f>ROUND(E30*U30,2)</f>
        <v>72</v>
      </c>
      <c r="W30" s="222"/>
      <c r="X30" s="222" t="s">
        <v>168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169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38">
        <v>17</v>
      </c>
      <c r="B31" s="239" t="s">
        <v>172</v>
      </c>
      <c r="C31" s="247" t="s">
        <v>173</v>
      </c>
      <c r="D31" s="240" t="s">
        <v>120</v>
      </c>
      <c r="E31" s="241">
        <v>1</v>
      </c>
      <c r="F31" s="242">
        <v>11380</v>
      </c>
      <c r="G31" s="242">
        <f>ROUND(E31*F31,2)</f>
        <v>11380</v>
      </c>
      <c r="H31" s="242">
        <v>11380</v>
      </c>
      <c r="I31" s="242">
        <f>ROUND(E31*H31,2)</f>
        <v>11380</v>
      </c>
      <c r="J31" s="242">
        <v>0</v>
      </c>
      <c r="K31" s="242">
        <f>ROUND(E31*J31,2)</f>
        <v>0</v>
      </c>
      <c r="L31" s="242">
        <v>21</v>
      </c>
      <c r="M31" s="242">
        <f>G31*(1+L31/100)</f>
        <v>13769.8</v>
      </c>
      <c r="N31" s="242">
        <v>2.0999999999999999E-3</v>
      </c>
      <c r="O31" s="242">
        <f>ROUND(E31*N31,2)</f>
        <v>0</v>
      </c>
      <c r="P31" s="242">
        <v>0</v>
      </c>
      <c r="Q31" s="243">
        <f>ROUND(E31*P31,2)</f>
        <v>0</v>
      </c>
      <c r="R31" s="222" t="s">
        <v>139</v>
      </c>
      <c r="S31" s="222" t="s">
        <v>121</v>
      </c>
      <c r="T31" s="222" t="s">
        <v>174</v>
      </c>
      <c r="U31" s="222">
        <v>0</v>
      </c>
      <c r="V31" s="222">
        <f>ROUND(E31*U31,2)</f>
        <v>0</v>
      </c>
      <c r="W31" s="222"/>
      <c r="X31" s="222" t="s">
        <v>140</v>
      </c>
      <c r="Y31" s="217"/>
      <c r="Z31" s="217"/>
      <c r="AA31" s="217"/>
      <c r="AB31" s="217"/>
      <c r="AC31" s="217"/>
      <c r="AD31" s="217"/>
      <c r="AE31" s="217"/>
      <c r="AF31" s="217"/>
      <c r="AG31" s="217" t="s">
        <v>141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38">
        <v>18</v>
      </c>
      <c r="B32" s="239" t="s">
        <v>175</v>
      </c>
      <c r="C32" s="247" t="s">
        <v>176</v>
      </c>
      <c r="D32" s="240" t="s">
        <v>120</v>
      </c>
      <c r="E32" s="241">
        <v>2</v>
      </c>
      <c r="F32" s="242">
        <v>18634</v>
      </c>
      <c r="G32" s="242">
        <f>ROUND(E32*F32,2)</f>
        <v>37268</v>
      </c>
      <c r="H32" s="242">
        <v>18634</v>
      </c>
      <c r="I32" s="242">
        <f>ROUND(E32*H32,2)</f>
        <v>37268</v>
      </c>
      <c r="J32" s="242">
        <v>0</v>
      </c>
      <c r="K32" s="242">
        <f>ROUND(E32*J32,2)</f>
        <v>0</v>
      </c>
      <c r="L32" s="242">
        <v>21</v>
      </c>
      <c r="M32" s="242">
        <f>G32*(1+L32/100)</f>
        <v>45094.28</v>
      </c>
      <c r="N32" s="242">
        <v>1.4E-2</v>
      </c>
      <c r="O32" s="242">
        <f>ROUND(E32*N32,2)</f>
        <v>0.03</v>
      </c>
      <c r="P32" s="242">
        <v>0</v>
      </c>
      <c r="Q32" s="243">
        <f>ROUND(E32*P32,2)</f>
        <v>0</v>
      </c>
      <c r="R32" s="222" t="s">
        <v>139</v>
      </c>
      <c r="S32" s="222" t="s">
        <v>121</v>
      </c>
      <c r="T32" s="222" t="s">
        <v>174</v>
      </c>
      <c r="U32" s="222">
        <v>0</v>
      </c>
      <c r="V32" s="222">
        <f>ROUND(E32*U32,2)</f>
        <v>0</v>
      </c>
      <c r="W32" s="222"/>
      <c r="X32" s="222" t="s">
        <v>140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141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38">
        <v>19</v>
      </c>
      <c r="B33" s="239" t="s">
        <v>177</v>
      </c>
      <c r="C33" s="247" t="s">
        <v>178</v>
      </c>
      <c r="D33" s="240" t="s">
        <v>120</v>
      </c>
      <c r="E33" s="241">
        <v>1</v>
      </c>
      <c r="F33" s="242">
        <v>23516</v>
      </c>
      <c r="G33" s="242">
        <f>ROUND(E33*F33,2)</f>
        <v>23516</v>
      </c>
      <c r="H33" s="242">
        <v>23516</v>
      </c>
      <c r="I33" s="242">
        <f>ROUND(E33*H33,2)</f>
        <v>23516</v>
      </c>
      <c r="J33" s="242">
        <v>0</v>
      </c>
      <c r="K33" s="242">
        <f>ROUND(E33*J33,2)</f>
        <v>0</v>
      </c>
      <c r="L33" s="242">
        <v>21</v>
      </c>
      <c r="M33" s="242">
        <f>G33*(1+L33/100)</f>
        <v>28454.36</v>
      </c>
      <c r="N33" s="242">
        <v>1.6E-2</v>
      </c>
      <c r="O33" s="242">
        <f>ROUND(E33*N33,2)</f>
        <v>0.02</v>
      </c>
      <c r="P33" s="242">
        <v>0</v>
      </c>
      <c r="Q33" s="243">
        <f>ROUND(E33*P33,2)</f>
        <v>0</v>
      </c>
      <c r="R33" s="222" t="s">
        <v>139</v>
      </c>
      <c r="S33" s="222" t="s">
        <v>121</v>
      </c>
      <c r="T33" s="222" t="s">
        <v>174</v>
      </c>
      <c r="U33" s="222">
        <v>0</v>
      </c>
      <c r="V33" s="222">
        <f>ROUND(E33*U33,2)</f>
        <v>0</v>
      </c>
      <c r="W33" s="222"/>
      <c r="X33" s="222" t="s">
        <v>140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141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38">
        <v>20</v>
      </c>
      <c r="B34" s="239" t="s">
        <v>179</v>
      </c>
      <c r="C34" s="247" t="s">
        <v>180</v>
      </c>
      <c r="D34" s="240" t="s">
        <v>120</v>
      </c>
      <c r="E34" s="241">
        <v>1</v>
      </c>
      <c r="F34" s="242">
        <v>29794</v>
      </c>
      <c r="G34" s="242">
        <f>ROUND(E34*F34,2)</f>
        <v>29794</v>
      </c>
      <c r="H34" s="242">
        <v>29794</v>
      </c>
      <c r="I34" s="242">
        <f>ROUND(E34*H34,2)</f>
        <v>29794</v>
      </c>
      <c r="J34" s="242">
        <v>0</v>
      </c>
      <c r="K34" s="242">
        <f>ROUND(E34*J34,2)</f>
        <v>0</v>
      </c>
      <c r="L34" s="242">
        <v>21</v>
      </c>
      <c r="M34" s="242">
        <f>G34*(1+L34/100)</f>
        <v>36050.74</v>
      </c>
      <c r="N34" s="242">
        <v>1.7999999999999999E-2</v>
      </c>
      <c r="O34" s="242">
        <f>ROUND(E34*N34,2)</f>
        <v>0.02</v>
      </c>
      <c r="P34" s="242">
        <v>0</v>
      </c>
      <c r="Q34" s="243">
        <f>ROUND(E34*P34,2)</f>
        <v>0</v>
      </c>
      <c r="R34" s="222" t="s">
        <v>139</v>
      </c>
      <c r="S34" s="222" t="s">
        <v>121</v>
      </c>
      <c r="T34" s="222" t="s">
        <v>174</v>
      </c>
      <c r="U34" s="222">
        <v>0</v>
      </c>
      <c r="V34" s="222">
        <f>ROUND(E34*U34,2)</f>
        <v>0</v>
      </c>
      <c r="W34" s="222"/>
      <c r="X34" s="222" t="s">
        <v>140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141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38">
        <v>21</v>
      </c>
      <c r="B35" s="239" t="s">
        <v>181</v>
      </c>
      <c r="C35" s="247" t="s">
        <v>182</v>
      </c>
      <c r="D35" s="240" t="s">
        <v>0</v>
      </c>
      <c r="E35" s="241">
        <v>1427.405</v>
      </c>
      <c r="F35" s="242">
        <v>1.8</v>
      </c>
      <c r="G35" s="242">
        <f>ROUND(E35*F35,2)</f>
        <v>2569.33</v>
      </c>
      <c r="H35" s="242">
        <v>0</v>
      </c>
      <c r="I35" s="242">
        <f>ROUND(E35*H35,2)</f>
        <v>0</v>
      </c>
      <c r="J35" s="242">
        <v>1.8</v>
      </c>
      <c r="K35" s="242">
        <f>ROUND(E35*J35,2)</f>
        <v>2569.33</v>
      </c>
      <c r="L35" s="242">
        <v>21</v>
      </c>
      <c r="M35" s="242">
        <f>G35*(1+L35/100)</f>
        <v>3108.8892999999998</v>
      </c>
      <c r="N35" s="242">
        <v>0</v>
      </c>
      <c r="O35" s="242">
        <f>ROUND(E35*N35,2)</f>
        <v>0</v>
      </c>
      <c r="P35" s="242">
        <v>0</v>
      </c>
      <c r="Q35" s="243">
        <f>ROUND(E35*P35,2)</f>
        <v>0</v>
      </c>
      <c r="R35" s="222"/>
      <c r="S35" s="222" t="s">
        <v>121</v>
      </c>
      <c r="T35" s="222" t="s">
        <v>121</v>
      </c>
      <c r="U35" s="222">
        <v>0</v>
      </c>
      <c r="V35" s="222">
        <f>ROUND(E35*U35,2)</f>
        <v>0</v>
      </c>
      <c r="W35" s="222"/>
      <c r="X35" s="222" t="s">
        <v>155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156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x14ac:dyDescent="0.2">
      <c r="A36" s="226" t="s">
        <v>116</v>
      </c>
      <c r="B36" s="227" t="s">
        <v>78</v>
      </c>
      <c r="C36" s="246" t="s">
        <v>79</v>
      </c>
      <c r="D36" s="228"/>
      <c r="E36" s="229"/>
      <c r="F36" s="230"/>
      <c r="G36" s="230">
        <f>SUMIF(AG37:AG67,"&lt;&gt;NOR",G37:G67)</f>
        <v>46232.95</v>
      </c>
      <c r="H36" s="230"/>
      <c r="I36" s="230">
        <f>SUM(I37:I67)</f>
        <v>14642.040000000003</v>
      </c>
      <c r="J36" s="230"/>
      <c r="K36" s="230">
        <f>SUM(K37:K67)</f>
        <v>31590.909999999996</v>
      </c>
      <c r="L36" s="230"/>
      <c r="M36" s="230">
        <f>SUM(M37:M67)</f>
        <v>55941.869500000001</v>
      </c>
      <c r="N36" s="230"/>
      <c r="O36" s="230">
        <f>SUM(O37:O67)</f>
        <v>0.27</v>
      </c>
      <c r="P36" s="230"/>
      <c r="Q36" s="231">
        <f>SUM(Q37:Q67)</f>
        <v>0</v>
      </c>
      <c r="R36" s="225"/>
      <c r="S36" s="225"/>
      <c r="T36" s="225"/>
      <c r="U36" s="225"/>
      <c r="V36" s="225">
        <f>SUM(V37:V67)</f>
        <v>58.889999999999993</v>
      </c>
      <c r="W36" s="225"/>
      <c r="X36" s="225"/>
      <c r="AG36" t="s">
        <v>117</v>
      </c>
    </row>
    <row r="37" spans="1:60" outlineLevel="1" x14ac:dyDescent="0.2">
      <c r="A37" s="232">
        <v>22</v>
      </c>
      <c r="B37" s="233" t="s">
        <v>183</v>
      </c>
      <c r="C37" s="248" t="s">
        <v>184</v>
      </c>
      <c r="D37" s="234" t="s">
        <v>138</v>
      </c>
      <c r="E37" s="235">
        <v>5</v>
      </c>
      <c r="F37" s="236">
        <v>481.5</v>
      </c>
      <c r="G37" s="236">
        <f>ROUND(E37*F37,2)</f>
        <v>2407.5</v>
      </c>
      <c r="H37" s="236">
        <v>198.31</v>
      </c>
      <c r="I37" s="236">
        <f>ROUND(E37*H37,2)</f>
        <v>991.55</v>
      </c>
      <c r="J37" s="236">
        <v>283.19</v>
      </c>
      <c r="K37" s="236">
        <f>ROUND(E37*J37,2)</f>
        <v>1415.95</v>
      </c>
      <c r="L37" s="236">
        <v>21</v>
      </c>
      <c r="M37" s="236">
        <f>G37*(1+L37/100)</f>
        <v>2913.0749999999998</v>
      </c>
      <c r="N37" s="236">
        <v>7.0400000000000003E-3</v>
      </c>
      <c r="O37" s="236">
        <f>ROUND(E37*N37,2)</f>
        <v>0.04</v>
      </c>
      <c r="P37" s="236">
        <v>0</v>
      </c>
      <c r="Q37" s="237">
        <f>ROUND(E37*P37,2)</f>
        <v>0</v>
      </c>
      <c r="R37" s="222"/>
      <c r="S37" s="222" t="s">
        <v>121</v>
      </c>
      <c r="T37" s="222" t="s">
        <v>121</v>
      </c>
      <c r="U37" s="222">
        <v>0.56499999999999995</v>
      </c>
      <c r="V37" s="222">
        <f>ROUND(E37*U37,2)</f>
        <v>2.83</v>
      </c>
      <c r="W37" s="222"/>
      <c r="X37" s="222" t="s">
        <v>122</v>
      </c>
      <c r="Y37" s="217"/>
      <c r="Z37" s="217"/>
      <c r="AA37" s="217"/>
      <c r="AB37" s="217"/>
      <c r="AC37" s="217"/>
      <c r="AD37" s="217"/>
      <c r="AE37" s="217"/>
      <c r="AF37" s="217"/>
      <c r="AG37" s="217" t="s">
        <v>127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20"/>
      <c r="B38" s="221"/>
      <c r="C38" s="249" t="s">
        <v>185</v>
      </c>
      <c r="D38" s="244"/>
      <c r="E38" s="244"/>
      <c r="F38" s="244"/>
      <c r="G38" s="244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7"/>
      <c r="Z38" s="217"/>
      <c r="AA38" s="217"/>
      <c r="AB38" s="217"/>
      <c r="AC38" s="217"/>
      <c r="AD38" s="217"/>
      <c r="AE38" s="217"/>
      <c r="AF38" s="217"/>
      <c r="AG38" s="217" t="s">
        <v>129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38">
        <v>23</v>
      </c>
      <c r="B39" s="239" t="s">
        <v>186</v>
      </c>
      <c r="C39" s="247" t="s">
        <v>187</v>
      </c>
      <c r="D39" s="240" t="s">
        <v>120</v>
      </c>
      <c r="E39" s="241">
        <v>1</v>
      </c>
      <c r="F39" s="242">
        <v>205.5</v>
      </c>
      <c r="G39" s="242">
        <f>ROUND(E39*F39,2)</f>
        <v>205.5</v>
      </c>
      <c r="H39" s="242">
        <v>0</v>
      </c>
      <c r="I39" s="242">
        <f>ROUND(E39*H39,2)</f>
        <v>0</v>
      </c>
      <c r="J39" s="242">
        <v>205.5</v>
      </c>
      <c r="K39" s="242">
        <f>ROUND(E39*J39,2)</f>
        <v>205.5</v>
      </c>
      <c r="L39" s="242">
        <v>21</v>
      </c>
      <c r="M39" s="242">
        <f>G39*(1+L39/100)</f>
        <v>248.655</v>
      </c>
      <c r="N39" s="242">
        <v>0</v>
      </c>
      <c r="O39" s="242">
        <f>ROUND(E39*N39,2)</f>
        <v>0</v>
      </c>
      <c r="P39" s="242">
        <v>0</v>
      </c>
      <c r="Q39" s="243">
        <f>ROUND(E39*P39,2)</f>
        <v>0</v>
      </c>
      <c r="R39" s="222"/>
      <c r="S39" s="222" t="s">
        <v>121</v>
      </c>
      <c r="T39" s="222" t="s">
        <v>121</v>
      </c>
      <c r="U39" s="222">
        <v>0.42199999999999999</v>
      </c>
      <c r="V39" s="222">
        <f>ROUND(E39*U39,2)</f>
        <v>0.42</v>
      </c>
      <c r="W39" s="222"/>
      <c r="X39" s="222" t="s">
        <v>122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127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38">
        <v>24</v>
      </c>
      <c r="B40" s="239" t="s">
        <v>188</v>
      </c>
      <c r="C40" s="247" t="s">
        <v>189</v>
      </c>
      <c r="D40" s="240" t="s">
        <v>120</v>
      </c>
      <c r="E40" s="241">
        <v>2</v>
      </c>
      <c r="F40" s="242">
        <v>418.5</v>
      </c>
      <c r="G40" s="242">
        <f>ROUND(E40*F40,2)</f>
        <v>837</v>
      </c>
      <c r="H40" s="242">
        <v>0</v>
      </c>
      <c r="I40" s="242">
        <f>ROUND(E40*H40,2)</f>
        <v>0</v>
      </c>
      <c r="J40" s="242">
        <v>418.5</v>
      </c>
      <c r="K40" s="242">
        <f>ROUND(E40*J40,2)</f>
        <v>837</v>
      </c>
      <c r="L40" s="242">
        <v>21</v>
      </c>
      <c r="M40" s="242">
        <f>G40*(1+L40/100)</f>
        <v>1012.77</v>
      </c>
      <c r="N40" s="242">
        <v>0</v>
      </c>
      <c r="O40" s="242">
        <f>ROUND(E40*N40,2)</f>
        <v>0</v>
      </c>
      <c r="P40" s="242">
        <v>0</v>
      </c>
      <c r="Q40" s="243">
        <f>ROUND(E40*P40,2)</f>
        <v>0</v>
      </c>
      <c r="R40" s="222"/>
      <c r="S40" s="222" t="s">
        <v>121</v>
      </c>
      <c r="T40" s="222" t="s">
        <v>121</v>
      </c>
      <c r="U40" s="222">
        <v>0.79</v>
      </c>
      <c r="V40" s="222">
        <f>ROUND(E40*U40,2)</f>
        <v>1.58</v>
      </c>
      <c r="W40" s="222"/>
      <c r="X40" s="222" t="s">
        <v>122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127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38">
        <v>25</v>
      </c>
      <c r="B41" s="239" t="s">
        <v>190</v>
      </c>
      <c r="C41" s="247" t="s">
        <v>191</v>
      </c>
      <c r="D41" s="240" t="s">
        <v>120</v>
      </c>
      <c r="E41" s="241">
        <v>2</v>
      </c>
      <c r="F41" s="242">
        <v>1460</v>
      </c>
      <c r="G41" s="242">
        <f>ROUND(E41*F41,2)</f>
        <v>2920</v>
      </c>
      <c r="H41" s="242">
        <v>0</v>
      </c>
      <c r="I41" s="242">
        <f>ROUND(E41*H41,2)</f>
        <v>0</v>
      </c>
      <c r="J41" s="242">
        <v>1460</v>
      </c>
      <c r="K41" s="242">
        <f>ROUND(E41*J41,2)</f>
        <v>2920</v>
      </c>
      <c r="L41" s="242">
        <v>21</v>
      </c>
      <c r="M41" s="242">
        <f>G41*(1+L41/100)</f>
        <v>3533.2</v>
      </c>
      <c r="N41" s="242">
        <v>0</v>
      </c>
      <c r="O41" s="242">
        <f>ROUND(E41*N41,2)</f>
        <v>0</v>
      </c>
      <c r="P41" s="242">
        <v>0</v>
      </c>
      <c r="Q41" s="243">
        <f>ROUND(E41*P41,2)</f>
        <v>0</v>
      </c>
      <c r="R41" s="222"/>
      <c r="S41" s="222" t="s">
        <v>121</v>
      </c>
      <c r="T41" s="222" t="s">
        <v>121</v>
      </c>
      <c r="U41" s="222">
        <v>2.7559999999999998</v>
      </c>
      <c r="V41" s="222">
        <f>ROUND(E41*U41,2)</f>
        <v>5.51</v>
      </c>
      <c r="W41" s="222"/>
      <c r="X41" s="222" t="s">
        <v>122</v>
      </c>
      <c r="Y41" s="217"/>
      <c r="Z41" s="217"/>
      <c r="AA41" s="217"/>
      <c r="AB41" s="217"/>
      <c r="AC41" s="217"/>
      <c r="AD41" s="217"/>
      <c r="AE41" s="217"/>
      <c r="AF41" s="217"/>
      <c r="AG41" s="217" t="s">
        <v>123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38">
        <v>26</v>
      </c>
      <c r="B42" s="239" t="s">
        <v>192</v>
      </c>
      <c r="C42" s="247" t="s">
        <v>193</v>
      </c>
      <c r="D42" s="240" t="s">
        <v>120</v>
      </c>
      <c r="E42" s="241">
        <v>2</v>
      </c>
      <c r="F42" s="242">
        <v>1158</v>
      </c>
      <c r="G42" s="242">
        <f>ROUND(E42*F42,2)</f>
        <v>2316</v>
      </c>
      <c r="H42" s="242">
        <v>491.54</v>
      </c>
      <c r="I42" s="242">
        <f>ROUND(E42*H42,2)</f>
        <v>983.08</v>
      </c>
      <c r="J42" s="242">
        <v>666.46</v>
      </c>
      <c r="K42" s="242">
        <f>ROUND(E42*J42,2)</f>
        <v>1332.92</v>
      </c>
      <c r="L42" s="242">
        <v>21</v>
      </c>
      <c r="M42" s="242">
        <f>G42*(1+L42/100)</f>
        <v>2802.36</v>
      </c>
      <c r="N42" s="242">
        <v>2.2200000000000002E-3</v>
      </c>
      <c r="O42" s="242">
        <f>ROUND(E42*N42,2)</f>
        <v>0</v>
      </c>
      <c r="P42" s="242">
        <v>0</v>
      </c>
      <c r="Q42" s="243">
        <f>ROUND(E42*P42,2)</f>
        <v>0</v>
      </c>
      <c r="R42" s="222"/>
      <c r="S42" s="222" t="s">
        <v>121</v>
      </c>
      <c r="T42" s="222" t="s">
        <v>121</v>
      </c>
      <c r="U42" s="222">
        <v>1.258</v>
      </c>
      <c r="V42" s="222">
        <f>ROUND(E42*U42,2)</f>
        <v>2.52</v>
      </c>
      <c r="W42" s="222"/>
      <c r="X42" s="222" t="s">
        <v>122</v>
      </c>
      <c r="Y42" s="217"/>
      <c r="Z42" s="217"/>
      <c r="AA42" s="217"/>
      <c r="AB42" s="217"/>
      <c r="AC42" s="217"/>
      <c r="AD42" s="217"/>
      <c r="AE42" s="217"/>
      <c r="AF42" s="217"/>
      <c r="AG42" s="217" t="s">
        <v>123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38">
        <v>27</v>
      </c>
      <c r="B43" s="239" t="s">
        <v>194</v>
      </c>
      <c r="C43" s="247" t="s">
        <v>195</v>
      </c>
      <c r="D43" s="240" t="s">
        <v>120</v>
      </c>
      <c r="E43" s="241">
        <v>1</v>
      </c>
      <c r="F43" s="242">
        <v>1541</v>
      </c>
      <c r="G43" s="242">
        <f>ROUND(E43*F43,2)</f>
        <v>1541</v>
      </c>
      <c r="H43" s="242">
        <v>653.63</v>
      </c>
      <c r="I43" s="242">
        <f>ROUND(E43*H43,2)</f>
        <v>653.63</v>
      </c>
      <c r="J43" s="242">
        <v>887.37</v>
      </c>
      <c r="K43" s="242">
        <f>ROUND(E43*J43,2)</f>
        <v>887.37</v>
      </c>
      <c r="L43" s="242">
        <v>21</v>
      </c>
      <c r="M43" s="242">
        <f>G43*(1+L43/100)</f>
        <v>1864.61</v>
      </c>
      <c r="N43" s="242">
        <v>2.9499999999999999E-3</v>
      </c>
      <c r="O43" s="242">
        <f>ROUND(E43*N43,2)</f>
        <v>0</v>
      </c>
      <c r="P43" s="242">
        <v>0</v>
      </c>
      <c r="Q43" s="243">
        <f>ROUND(E43*P43,2)</f>
        <v>0</v>
      </c>
      <c r="R43" s="222"/>
      <c r="S43" s="222" t="s">
        <v>121</v>
      </c>
      <c r="T43" s="222" t="s">
        <v>121</v>
      </c>
      <c r="U43" s="222">
        <v>1.675</v>
      </c>
      <c r="V43" s="222">
        <f>ROUND(E43*U43,2)</f>
        <v>1.68</v>
      </c>
      <c r="W43" s="222"/>
      <c r="X43" s="222" t="s">
        <v>122</v>
      </c>
      <c r="Y43" s="217"/>
      <c r="Z43" s="217"/>
      <c r="AA43" s="217"/>
      <c r="AB43" s="217"/>
      <c r="AC43" s="217"/>
      <c r="AD43" s="217"/>
      <c r="AE43" s="217"/>
      <c r="AF43" s="217"/>
      <c r="AG43" s="217" t="s">
        <v>127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38">
        <v>28</v>
      </c>
      <c r="B44" s="239" t="s">
        <v>196</v>
      </c>
      <c r="C44" s="247" t="s">
        <v>197</v>
      </c>
      <c r="D44" s="240" t="s">
        <v>120</v>
      </c>
      <c r="E44" s="241">
        <v>1</v>
      </c>
      <c r="F44" s="242">
        <v>2000</v>
      </c>
      <c r="G44" s="242">
        <f>ROUND(E44*F44,2)</f>
        <v>2000</v>
      </c>
      <c r="H44" s="242">
        <v>848.29</v>
      </c>
      <c r="I44" s="242">
        <f>ROUND(E44*H44,2)</f>
        <v>848.29</v>
      </c>
      <c r="J44" s="242">
        <v>1151.71</v>
      </c>
      <c r="K44" s="242">
        <f>ROUND(E44*J44,2)</f>
        <v>1151.71</v>
      </c>
      <c r="L44" s="242">
        <v>21</v>
      </c>
      <c r="M44" s="242">
        <f>G44*(1+L44/100)</f>
        <v>2420</v>
      </c>
      <c r="N44" s="242">
        <v>3.8300000000000001E-3</v>
      </c>
      <c r="O44" s="242">
        <f>ROUND(E44*N44,2)</f>
        <v>0</v>
      </c>
      <c r="P44" s="242">
        <v>0</v>
      </c>
      <c r="Q44" s="243">
        <f>ROUND(E44*P44,2)</f>
        <v>0</v>
      </c>
      <c r="R44" s="222"/>
      <c r="S44" s="222" t="s">
        <v>121</v>
      </c>
      <c r="T44" s="222" t="s">
        <v>121</v>
      </c>
      <c r="U44" s="222">
        <v>2.1739999999999999</v>
      </c>
      <c r="V44" s="222">
        <f>ROUND(E44*U44,2)</f>
        <v>2.17</v>
      </c>
      <c r="W44" s="222"/>
      <c r="X44" s="222" t="s">
        <v>122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123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32">
        <v>29</v>
      </c>
      <c r="B45" s="233" t="s">
        <v>198</v>
      </c>
      <c r="C45" s="248" t="s">
        <v>199</v>
      </c>
      <c r="D45" s="234" t="s">
        <v>138</v>
      </c>
      <c r="E45" s="235">
        <v>21</v>
      </c>
      <c r="F45" s="236">
        <v>9</v>
      </c>
      <c r="G45" s="236">
        <f>ROUND(E45*F45,2)</f>
        <v>189</v>
      </c>
      <c r="H45" s="236">
        <v>0.21</v>
      </c>
      <c r="I45" s="236">
        <f>ROUND(E45*H45,2)</f>
        <v>4.41</v>
      </c>
      <c r="J45" s="236">
        <v>8.7899999999999991</v>
      </c>
      <c r="K45" s="236">
        <f>ROUND(E45*J45,2)</f>
        <v>184.59</v>
      </c>
      <c r="L45" s="236">
        <v>21</v>
      </c>
      <c r="M45" s="236">
        <f>G45*(1+L45/100)</f>
        <v>228.69</v>
      </c>
      <c r="N45" s="236">
        <v>0</v>
      </c>
      <c r="O45" s="236">
        <f>ROUND(E45*N45,2)</f>
        <v>0</v>
      </c>
      <c r="P45" s="236">
        <v>0</v>
      </c>
      <c r="Q45" s="237">
        <f>ROUND(E45*P45,2)</f>
        <v>0</v>
      </c>
      <c r="R45" s="222"/>
      <c r="S45" s="222" t="s">
        <v>121</v>
      </c>
      <c r="T45" s="222" t="s">
        <v>121</v>
      </c>
      <c r="U45" s="222">
        <v>1.7999999999999999E-2</v>
      </c>
      <c r="V45" s="222">
        <f>ROUND(E45*U45,2)</f>
        <v>0.38</v>
      </c>
      <c r="W45" s="222"/>
      <c r="X45" s="222" t="s">
        <v>122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127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20"/>
      <c r="B46" s="221"/>
      <c r="C46" s="249" t="s">
        <v>200</v>
      </c>
      <c r="D46" s="244"/>
      <c r="E46" s="244"/>
      <c r="F46" s="244"/>
      <c r="G46" s="244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7"/>
      <c r="Z46" s="217"/>
      <c r="AA46" s="217"/>
      <c r="AB46" s="217"/>
      <c r="AC46" s="217"/>
      <c r="AD46" s="217"/>
      <c r="AE46" s="217"/>
      <c r="AF46" s="217"/>
      <c r="AG46" s="217" t="s">
        <v>129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32">
        <v>30</v>
      </c>
      <c r="B47" s="233" t="s">
        <v>201</v>
      </c>
      <c r="C47" s="248" t="s">
        <v>202</v>
      </c>
      <c r="D47" s="234" t="s">
        <v>138</v>
      </c>
      <c r="E47" s="235">
        <v>5</v>
      </c>
      <c r="F47" s="236">
        <v>10.5</v>
      </c>
      <c r="G47" s="236">
        <f>ROUND(E47*F47,2)</f>
        <v>52.5</v>
      </c>
      <c r="H47" s="236">
        <v>0.25</v>
      </c>
      <c r="I47" s="236">
        <f>ROUND(E47*H47,2)</f>
        <v>1.25</v>
      </c>
      <c r="J47" s="236">
        <v>10.25</v>
      </c>
      <c r="K47" s="236">
        <f>ROUND(E47*J47,2)</f>
        <v>51.25</v>
      </c>
      <c r="L47" s="236">
        <v>21</v>
      </c>
      <c r="M47" s="236">
        <f>G47*(1+L47/100)</f>
        <v>63.524999999999999</v>
      </c>
      <c r="N47" s="236">
        <v>0</v>
      </c>
      <c r="O47" s="236">
        <f>ROUND(E47*N47,2)</f>
        <v>0</v>
      </c>
      <c r="P47" s="236">
        <v>0</v>
      </c>
      <c r="Q47" s="237">
        <f>ROUND(E47*P47,2)</f>
        <v>0</v>
      </c>
      <c r="R47" s="222"/>
      <c r="S47" s="222" t="s">
        <v>121</v>
      </c>
      <c r="T47" s="222" t="s">
        <v>121</v>
      </c>
      <c r="U47" s="222">
        <v>2.1000000000000001E-2</v>
      </c>
      <c r="V47" s="222">
        <f>ROUND(E47*U47,2)</f>
        <v>0.11</v>
      </c>
      <c r="W47" s="222"/>
      <c r="X47" s="222" t="s">
        <v>122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127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20"/>
      <c r="B48" s="221"/>
      <c r="C48" s="249" t="s">
        <v>200</v>
      </c>
      <c r="D48" s="244"/>
      <c r="E48" s="244"/>
      <c r="F48" s="244"/>
      <c r="G48" s="244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7"/>
      <c r="Z48" s="217"/>
      <c r="AA48" s="217"/>
      <c r="AB48" s="217"/>
      <c r="AC48" s="217"/>
      <c r="AD48" s="217"/>
      <c r="AE48" s="217"/>
      <c r="AF48" s="217"/>
      <c r="AG48" s="217" t="s">
        <v>129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32">
        <v>31</v>
      </c>
      <c r="B49" s="233" t="s">
        <v>203</v>
      </c>
      <c r="C49" s="248" t="s">
        <v>204</v>
      </c>
      <c r="D49" s="234" t="s">
        <v>138</v>
      </c>
      <c r="E49" s="235">
        <v>6</v>
      </c>
      <c r="F49" s="236">
        <v>16</v>
      </c>
      <c r="G49" s="236">
        <f>ROUND(E49*F49,2)</f>
        <v>96</v>
      </c>
      <c r="H49" s="236">
        <v>0.38</v>
      </c>
      <c r="I49" s="236">
        <f>ROUND(E49*H49,2)</f>
        <v>2.2799999999999998</v>
      </c>
      <c r="J49" s="236">
        <v>15.62</v>
      </c>
      <c r="K49" s="236">
        <f>ROUND(E49*J49,2)</f>
        <v>93.72</v>
      </c>
      <c r="L49" s="236">
        <v>21</v>
      </c>
      <c r="M49" s="236">
        <f>G49*(1+L49/100)</f>
        <v>116.16</v>
      </c>
      <c r="N49" s="236">
        <v>0</v>
      </c>
      <c r="O49" s="236">
        <f>ROUND(E49*N49,2)</f>
        <v>0</v>
      </c>
      <c r="P49" s="236">
        <v>0</v>
      </c>
      <c r="Q49" s="237">
        <f>ROUND(E49*P49,2)</f>
        <v>0</v>
      </c>
      <c r="R49" s="222"/>
      <c r="S49" s="222" t="s">
        <v>121</v>
      </c>
      <c r="T49" s="222" t="s">
        <v>121</v>
      </c>
      <c r="U49" s="222">
        <v>3.2000000000000001E-2</v>
      </c>
      <c r="V49" s="222">
        <f>ROUND(E49*U49,2)</f>
        <v>0.19</v>
      </c>
      <c r="W49" s="222"/>
      <c r="X49" s="222" t="s">
        <v>122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127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20"/>
      <c r="B50" s="221"/>
      <c r="C50" s="249" t="s">
        <v>200</v>
      </c>
      <c r="D50" s="244"/>
      <c r="E50" s="244"/>
      <c r="F50" s="244"/>
      <c r="G50" s="244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7"/>
      <c r="Z50" s="217"/>
      <c r="AA50" s="217"/>
      <c r="AB50" s="217"/>
      <c r="AC50" s="217"/>
      <c r="AD50" s="217"/>
      <c r="AE50" s="217"/>
      <c r="AF50" s="217"/>
      <c r="AG50" s="217" t="s">
        <v>129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38">
        <v>32</v>
      </c>
      <c r="B51" s="239" t="s">
        <v>205</v>
      </c>
      <c r="C51" s="247" t="s">
        <v>206</v>
      </c>
      <c r="D51" s="240" t="s">
        <v>120</v>
      </c>
      <c r="E51" s="241">
        <v>1</v>
      </c>
      <c r="F51" s="242">
        <v>338.5</v>
      </c>
      <c r="G51" s="242">
        <f>ROUND(E51*F51,2)</f>
        <v>338.5</v>
      </c>
      <c r="H51" s="242">
        <v>162.79</v>
      </c>
      <c r="I51" s="242">
        <f>ROUND(E51*H51,2)</f>
        <v>162.79</v>
      </c>
      <c r="J51" s="242">
        <v>175.71</v>
      </c>
      <c r="K51" s="242">
        <f>ROUND(E51*J51,2)</f>
        <v>175.71</v>
      </c>
      <c r="L51" s="242">
        <v>21</v>
      </c>
      <c r="M51" s="242">
        <f>G51*(1+L51/100)</f>
        <v>409.58499999999998</v>
      </c>
      <c r="N51" s="242">
        <v>7.1000000000000002E-4</v>
      </c>
      <c r="O51" s="242">
        <f>ROUND(E51*N51,2)</f>
        <v>0</v>
      </c>
      <c r="P51" s="242">
        <v>0</v>
      </c>
      <c r="Q51" s="243">
        <f>ROUND(E51*P51,2)</f>
        <v>0</v>
      </c>
      <c r="R51" s="222"/>
      <c r="S51" s="222" t="s">
        <v>121</v>
      </c>
      <c r="T51" s="222" t="s">
        <v>121</v>
      </c>
      <c r="U51" s="222">
        <v>0.36099999999999999</v>
      </c>
      <c r="V51" s="222">
        <f>ROUND(E51*U51,2)</f>
        <v>0.36</v>
      </c>
      <c r="W51" s="222"/>
      <c r="X51" s="222" t="s">
        <v>122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127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32">
        <v>33</v>
      </c>
      <c r="B52" s="233" t="s">
        <v>207</v>
      </c>
      <c r="C52" s="248" t="s">
        <v>208</v>
      </c>
      <c r="D52" s="234" t="s">
        <v>138</v>
      </c>
      <c r="E52" s="235">
        <v>16</v>
      </c>
      <c r="F52" s="236">
        <v>623</v>
      </c>
      <c r="G52" s="236">
        <f>ROUND(E52*F52,2)</f>
        <v>9968</v>
      </c>
      <c r="H52" s="236">
        <v>268.29000000000002</v>
      </c>
      <c r="I52" s="236">
        <f>ROUND(E52*H52,2)</f>
        <v>4292.6400000000003</v>
      </c>
      <c r="J52" s="236">
        <v>354.71</v>
      </c>
      <c r="K52" s="236">
        <f>ROUND(E52*J52,2)</f>
        <v>5675.36</v>
      </c>
      <c r="L52" s="236">
        <v>21</v>
      </c>
      <c r="M52" s="236">
        <f>G52*(1+L52/100)</f>
        <v>12061.279999999999</v>
      </c>
      <c r="N52" s="236">
        <v>7.8499999999999993E-3</v>
      </c>
      <c r="O52" s="236">
        <f>ROUND(E52*N52,2)</f>
        <v>0.13</v>
      </c>
      <c r="P52" s="236">
        <v>0</v>
      </c>
      <c r="Q52" s="237">
        <f>ROUND(E52*P52,2)</f>
        <v>0</v>
      </c>
      <c r="R52" s="222"/>
      <c r="S52" s="222" t="s">
        <v>121</v>
      </c>
      <c r="T52" s="222" t="s">
        <v>121</v>
      </c>
      <c r="U52" s="222">
        <v>0.7</v>
      </c>
      <c r="V52" s="222">
        <f>ROUND(E52*U52,2)</f>
        <v>11.2</v>
      </c>
      <c r="W52" s="222"/>
      <c r="X52" s="222" t="s">
        <v>122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123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20"/>
      <c r="B53" s="221"/>
      <c r="C53" s="249" t="s">
        <v>185</v>
      </c>
      <c r="D53" s="244"/>
      <c r="E53" s="244"/>
      <c r="F53" s="244"/>
      <c r="G53" s="244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7"/>
      <c r="Z53" s="217"/>
      <c r="AA53" s="217"/>
      <c r="AB53" s="217"/>
      <c r="AC53" s="217"/>
      <c r="AD53" s="217"/>
      <c r="AE53" s="217"/>
      <c r="AF53" s="217"/>
      <c r="AG53" s="217" t="s">
        <v>129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32">
        <v>34</v>
      </c>
      <c r="B54" s="233" t="s">
        <v>209</v>
      </c>
      <c r="C54" s="248" t="s">
        <v>210</v>
      </c>
      <c r="D54" s="234" t="s">
        <v>138</v>
      </c>
      <c r="E54" s="235">
        <v>5</v>
      </c>
      <c r="F54" s="236">
        <v>696</v>
      </c>
      <c r="G54" s="236">
        <f>ROUND(E54*F54,2)</f>
        <v>3480</v>
      </c>
      <c r="H54" s="236">
        <v>322.08</v>
      </c>
      <c r="I54" s="236">
        <f>ROUND(E54*H54,2)</f>
        <v>1610.4</v>
      </c>
      <c r="J54" s="236">
        <v>373.92</v>
      </c>
      <c r="K54" s="236">
        <f>ROUND(E54*J54,2)</f>
        <v>1869.6</v>
      </c>
      <c r="L54" s="236">
        <v>21</v>
      </c>
      <c r="M54" s="236">
        <f>G54*(1+L54/100)</f>
        <v>4210.8</v>
      </c>
      <c r="N54" s="236">
        <v>8.2699999999999996E-3</v>
      </c>
      <c r="O54" s="236">
        <f>ROUND(E54*N54,2)</f>
        <v>0.04</v>
      </c>
      <c r="P54" s="236">
        <v>0</v>
      </c>
      <c r="Q54" s="237">
        <f>ROUND(E54*P54,2)</f>
        <v>0</v>
      </c>
      <c r="R54" s="222"/>
      <c r="S54" s="222" t="s">
        <v>121</v>
      </c>
      <c r="T54" s="222" t="s">
        <v>121</v>
      </c>
      <c r="U54" s="222">
        <v>0.73499999999999999</v>
      </c>
      <c r="V54" s="222">
        <f>ROUND(E54*U54,2)</f>
        <v>3.68</v>
      </c>
      <c r="W54" s="222"/>
      <c r="X54" s="222" t="s">
        <v>122</v>
      </c>
      <c r="Y54" s="217"/>
      <c r="Z54" s="217"/>
      <c r="AA54" s="217"/>
      <c r="AB54" s="217"/>
      <c r="AC54" s="217"/>
      <c r="AD54" s="217"/>
      <c r="AE54" s="217"/>
      <c r="AF54" s="217"/>
      <c r="AG54" s="217" t="s">
        <v>123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20"/>
      <c r="B55" s="221"/>
      <c r="C55" s="249" t="s">
        <v>185</v>
      </c>
      <c r="D55" s="244"/>
      <c r="E55" s="244"/>
      <c r="F55" s="244"/>
      <c r="G55" s="244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7"/>
      <c r="Z55" s="217"/>
      <c r="AA55" s="217"/>
      <c r="AB55" s="217"/>
      <c r="AC55" s="217"/>
      <c r="AD55" s="217"/>
      <c r="AE55" s="217"/>
      <c r="AF55" s="217"/>
      <c r="AG55" s="217" t="s">
        <v>129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32">
        <v>35</v>
      </c>
      <c r="B56" s="233" t="s">
        <v>211</v>
      </c>
      <c r="C56" s="248" t="s">
        <v>212</v>
      </c>
      <c r="D56" s="234" t="s">
        <v>138</v>
      </c>
      <c r="E56" s="235">
        <v>6</v>
      </c>
      <c r="F56" s="236">
        <v>885</v>
      </c>
      <c r="G56" s="236">
        <f>ROUND(E56*F56,2)</f>
        <v>5310</v>
      </c>
      <c r="H56" s="236">
        <v>461.81</v>
      </c>
      <c r="I56" s="236">
        <f>ROUND(E56*H56,2)</f>
        <v>2770.86</v>
      </c>
      <c r="J56" s="236">
        <v>423.19</v>
      </c>
      <c r="K56" s="236">
        <f>ROUND(E56*J56,2)</f>
        <v>2539.14</v>
      </c>
      <c r="L56" s="236">
        <v>21</v>
      </c>
      <c r="M56" s="236">
        <f>G56*(1+L56/100)</f>
        <v>6425.0999999999995</v>
      </c>
      <c r="N56" s="236">
        <v>1.0120000000000001E-2</v>
      </c>
      <c r="O56" s="236">
        <f>ROUND(E56*N56,2)</f>
        <v>0.06</v>
      </c>
      <c r="P56" s="236">
        <v>0</v>
      </c>
      <c r="Q56" s="237">
        <f>ROUND(E56*P56,2)</f>
        <v>0</v>
      </c>
      <c r="R56" s="222"/>
      <c r="S56" s="222" t="s">
        <v>121</v>
      </c>
      <c r="T56" s="222" t="s">
        <v>121</v>
      </c>
      <c r="U56" s="222">
        <v>0.83</v>
      </c>
      <c r="V56" s="222">
        <f>ROUND(E56*U56,2)</f>
        <v>4.9800000000000004</v>
      </c>
      <c r="W56" s="222"/>
      <c r="X56" s="222" t="s">
        <v>122</v>
      </c>
      <c r="Y56" s="217"/>
      <c r="Z56" s="217"/>
      <c r="AA56" s="217"/>
      <c r="AB56" s="217"/>
      <c r="AC56" s="217"/>
      <c r="AD56" s="217"/>
      <c r="AE56" s="217"/>
      <c r="AF56" s="217"/>
      <c r="AG56" s="217" t="s">
        <v>123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20"/>
      <c r="B57" s="221"/>
      <c r="C57" s="249" t="s">
        <v>185</v>
      </c>
      <c r="D57" s="244"/>
      <c r="E57" s="244"/>
      <c r="F57" s="244"/>
      <c r="G57" s="244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7"/>
      <c r="Z57" s="217"/>
      <c r="AA57" s="217"/>
      <c r="AB57" s="217"/>
      <c r="AC57" s="217"/>
      <c r="AD57" s="217"/>
      <c r="AE57" s="217"/>
      <c r="AF57" s="217"/>
      <c r="AG57" s="217" t="s">
        <v>129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38">
        <v>36</v>
      </c>
      <c r="B58" s="239" t="s">
        <v>213</v>
      </c>
      <c r="C58" s="247" t="s">
        <v>214</v>
      </c>
      <c r="D58" s="240" t="s">
        <v>120</v>
      </c>
      <c r="E58" s="241">
        <v>6</v>
      </c>
      <c r="F58" s="242">
        <v>316</v>
      </c>
      <c r="G58" s="242">
        <f>ROUND(E58*F58,2)</f>
        <v>1896</v>
      </c>
      <c r="H58" s="242">
        <v>0</v>
      </c>
      <c r="I58" s="242">
        <f>ROUND(E58*H58,2)</f>
        <v>0</v>
      </c>
      <c r="J58" s="242">
        <v>316</v>
      </c>
      <c r="K58" s="242">
        <f>ROUND(E58*J58,2)</f>
        <v>1896</v>
      </c>
      <c r="L58" s="242">
        <v>21</v>
      </c>
      <c r="M58" s="242">
        <f>G58*(1+L58/100)</f>
        <v>2294.16</v>
      </c>
      <c r="N58" s="242">
        <v>0</v>
      </c>
      <c r="O58" s="242">
        <f>ROUND(E58*N58,2)</f>
        <v>0</v>
      </c>
      <c r="P58" s="242">
        <v>0</v>
      </c>
      <c r="Q58" s="243">
        <f>ROUND(E58*P58,2)</f>
        <v>0</v>
      </c>
      <c r="R58" s="222"/>
      <c r="S58" s="222" t="s">
        <v>121</v>
      </c>
      <c r="T58" s="222" t="s">
        <v>121</v>
      </c>
      <c r="U58" s="222">
        <v>0.65</v>
      </c>
      <c r="V58" s="222">
        <f>ROUND(E58*U58,2)</f>
        <v>3.9</v>
      </c>
      <c r="W58" s="222"/>
      <c r="X58" s="222" t="s">
        <v>122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123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38">
        <v>37</v>
      </c>
      <c r="B59" s="239" t="s">
        <v>215</v>
      </c>
      <c r="C59" s="247" t="s">
        <v>216</v>
      </c>
      <c r="D59" s="240" t="s">
        <v>120</v>
      </c>
      <c r="E59" s="241">
        <v>3</v>
      </c>
      <c r="F59" s="242">
        <v>366</v>
      </c>
      <c r="G59" s="242">
        <f>ROUND(E59*F59,2)</f>
        <v>1098</v>
      </c>
      <c r="H59" s="242">
        <v>0</v>
      </c>
      <c r="I59" s="242">
        <f>ROUND(E59*H59,2)</f>
        <v>0</v>
      </c>
      <c r="J59" s="242">
        <v>366</v>
      </c>
      <c r="K59" s="242">
        <f>ROUND(E59*J59,2)</f>
        <v>1098</v>
      </c>
      <c r="L59" s="242">
        <v>21</v>
      </c>
      <c r="M59" s="242">
        <f>G59*(1+L59/100)</f>
        <v>1328.58</v>
      </c>
      <c r="N59" s="242">
        <v>0</v>
      </c>
      <c r="O59" s="242">
        <f>ROUND(E59*N59,2)</f>
        <v>0</v>
      </c>
      <c r="P59" s="242">
        <v>0</v>
      </c>
      <c r="Q59" s="243">
        <f>ROUND(E59*P59,2)</f>
        <v>0</v>
      </c>
      <c r="R59" s="222"/>
      <c r="S59" s="222" t="s">
        <v>121</v>
      </c>
      <c r="T59" s="222" t="s">
        <v>121</v>
      </c>
      <c r="U59" s="222">
        <v>0.75</v>
      </c>
      <c r="V59" s="222">
        <f>ROUND(E59*U59,2)</f>
        <v>2.25</v>
      </c>
      <c r="W59" s="222"/>
      <c r="X59" s="222" t="s">
        <v>122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123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38">
        <v>38</v>
      </c>
      <c r="B60" s="239" t="s">
        <v>217</v>
      </c>
      <c r="C60" s="247" t="s">
        <v>218</v>
      </c>
      <c r="D60" s="240" t="s">
        <v>120</v>
      </c>
      <c r="E60" s="241">
        <v>1</v>
      </c>
      <c r="F60" s="242">
        <v>471</v>
      </c>
      <c r="G60" s="242">
        <f>ROUND(E60*F60,2)</f>
        <v>471</v>
      </c>
      <c r="H60" s="242">
        <v>0</v>
      </c>
      <c r="I60" s="242">
        <f>ROUND(E60*H60,2)</f>
        <v>0</v>
      </c>
      <c r="J60" s="242">
        <v>471</v>
      </c>
      <c r="K60" s="242">
        <f>ROUND(E60*J60,2)</f>
        <v>471</v>
      </c>
      <c r="L60" s="242">
        <v>21</v>
      </c>
      <c r="M60" s="242">
        <f>G60*(1+L60/100)</f>
        <v>569.91</v>
      </c>
      <c r="N60" s="242">
        <v>0</v>
      </c>
      <c r="O60" s="242">
        <f>ROUND(E60*N60,2)</f>
        <v>0</v>
      </c>
      <c r="P60" s="242">
        <v>0</v>
      </c>
      <c r="Q60" s="243">
        <f>ROUND(E60*P60,2)</f>
        <v>0</v>
      </c>
      <c r="R60" s="222"/>
      <c r="S60" s="222" t="s">
        <v>121</v>
      </c>
      <c r="T60" s="222" t="s">
        <v>121</v>
      </c>
      <c r="U60" s="222">
        <v>0.97</v>
      </c>
      <c r="V60" s="222">
        <f>ROUND(E60*U60,2)</f>
        <v>0.97</v>
      </c>
      <c r="W60" s="222"/>
      <c r="X60" s="222" t="s">
        <v>122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123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38">
        <v>39</v>
      </c>
      <c r="B61" s="239" t="s">
        <v>219</v>
      </c>
      <c r="C61" s="247" t="s">
        <v>220</v>
      </c>
      <c r="D61" s="240" t="s">
        <v>120</v>
      </c>
      <c r="E61" s="241">
        <v>4</v>
      </c>
      <c r="F61" s="242">
        <v>727</v>
      </c>
      <c r="G61" s="242">
        <f>ROUND(E61*F61,2)</f>
        <v>2908</v>
      </c>
      <c r="H61" s="242">
        <v>0</v>
      </c>
      <c r="I61" s="242">
        <f>ROUND(E61*H61,2)</f>
        <v>0</v>
      </c>
      <c r="J61" s="242">
        <v>727</v>
      </c>
      <c r="K61" s="242">
        <f>ROUND(E61*J61,2)</f>
        <v>2908</v>
      </c>
      <c r="L61" s="242">
        <v>21</v>
      </c>
      <c r="M61" s="242">
        <f>G61*(1+L61/100)</f>
        <v>3518.68</v>
      </c>
      <c r="N61" s="242">
        <v>0</v>
      </c>
      <c r="O61" s="242">
        <f>ROUND(E61*N61,2)</f>
        <v>0</v>
      </c>
      <c r="P61" s="242">
        <v>0</v>
      </c>
      <c r="Q61" s="243">
        <f>ROUND(E61*P61,2)</f>
        <v>0</v>
      </c>
      <c r="R61" s="222"/>
      <c r="S61" s="222" t="s">
        <v>121</v>
      </c>
      <c r="T61" s="222" t="s">
        <v>121</v>
      </c>
      <c r="U61" s="222">
        <v>1.373</v>
      </c>
      <c r="V61" s="222">
        <f>ROUND(E61*U61,2)</f>
        <v>5.49</v>
      </c>
      <c r="W61" s="222"/>
      <c r="X61" s="222" t="s">
        <v>122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123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38">
        <v>40</v>
      </c>
      <c r="B62" s="239" t="s">
        <v>221</v>
      </c>
      <c r="C62" s="247" t="s">
        <v>222</v>
      </c>
      <c r="D62" s="240" t="s">
        <v>120</v>
      </c>
      <c r="E62" s="241">
        <v>2</v>
      </c>
      <c r="F62" s="242">
        <v>914</v>
      </c>
      <c r="G62" s="242">
        <f>ROUND(E62*F62,2)</f>
        <v>1828</v>
      </c>
      <c r="H62" s="242">
        <v>0</v>
      </c>
      <c r="I62" s="242">
        <f>ROUND(E62*H62,2)</f>
        <v>0</v>
      </c>
      <c r="J62" s="242">
        <v>914</v>
      </c>
      <c r="K62" s="242">
        <f>ROUND(E62*J62,2)</f>
        <v>1828</v>
      </c>
      <c r="L62" s="242">
        <v>21</v>
      </c>
      <c r="M62" s="242">
        <f>G62*(1+L62/100)</f>
        <v>2211.88</v>
      </c>
      <c r="N62" s="242">
        <v>0</v>
      </c>
      <c r="O62" s="242">
        <f>ROUND(E62*N62,2)</f>
        <v>0</v>
      </c>
      <c r="P62" s="242">
        <v>0</v>
      </c>
      <c r="Q62" s="243">
        <f>ROUND(E62*P62,2)</f>
        <v>0</v>
      </c>
      <c r="R62" s="222"/>
      <c r="S62" s="222" t="s">
        <v>121</v>
      </c>
      <c r="T62" s="222" t="s">
        <v>121</v>
      </c>
      <c r="U62" s="222">
        <v>1.726</v>
      </c>
      <c r="V62" s="222">
        <f>ROUND(E62*U62,2)</f>
        <v>3.45</v>
      </c>
      <c r="W62" s="222"/>
      <c r="X62" s="222" t="s">
        <v>122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123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38">
        <v>41</v>
      </c>
      <c r="B63" s="239" t="s">
        <v>223</v>
      </c>
      <c r="C63" s="247" t="s">
        <v>224</v>
      </c>
      <c r="D63" s="240" t="s">
        <v>120</v>
      </c>
      <c r="E63" s="241">
        <v>1</v>
      </c>
      <c r="F63" s="242">
        <v>603</v>
      </c>
      <c r="G63" s="242">
        <f>ROUND(E63*F63,2)</f>
        <v>603</v>
      </c>
      <c r="H63" s="242">
        <v>256</v>
      </c>
      <c r="I63" s="242">
        <f>ROUND(E63*H63,2)</f>
        <v>256</v>
      </c>
      <c r="J63" s="242">
        <v>347</v>
      </c>
      <c r="K63" s="242">
        <f>ROUND(E63*J63,2)</f>
        <v>347</v>
      </c>
      <c r="L63" s="242">
        <v>21</v>
      </c>
      <c r="M63" s="242">
        <f>G63*(1+L63/100)</f>
        <v>729.63</v>
      </c>
      <c r="N63" s="242">
        <v>1.15E-3</v>
      </c>
      <c r="O63" s="242">
        <f>ROUND(E63*N63,2)</f>
        <v>0</v>
      </c>
      <c r="P63" s="242">
        <v>0</v>
      </c>
      <c r="Q63" s="243">
        <f>ROUND(E63*P63,2)</f>
        <v>0</v>
      </c>
      <c r="R63" s="222"/>
      <c r="S63" s="222" t="s">
        <v>121</v>
      </c>
      <c r="T63" s="222" t="s">
        <v>121</v>
      </c>
      <c r="U63" s="222">
        <v>0.66</v>
      </c>
      <c r="V63" s="222">
        <f>ROUND(E63*U63,2)</f>
        <v>0.66</v>
      </c>
      <c r="W63" s="222"/>
      <c r="X63" s="222" t="s">
        <v>122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123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38">
        <v>42</v>
      </c>
      <c r="B64" s="239" t="s">
        <v>225</v>
      </c>
      <c r="C64" s="247" t="s">
        <v>226</v>
      </c>
      <c r="D64" s="240" t="s">
        <v>120</v>
      </c>
      <c r="E64" s="241">
        <v>6</v>
      </c>
      <c r="F64" s="242">
        <v>386.5</v>
      </c>
      <c r="G64" s="242">
        <f>ROUND(E64*F64,2)</f>
        <v>2319</v>
      </c>
      <c r="H64" s="242">
        <v>185.98</v>
      </c>
      <c r="I64" s="242">
        <f>ROUND(E64*H64,2)</f>
        <v>1115.8800000000001</v>
      </c>
      <c r="J64" s="242">
        <v>200.52</v>
      </c>
      <c r="K64" s="242">
        <f>ROUND(E64*J64,2)</f>
        <v>1203.1199999999999</v>
      </c>
      <c r="L64" s="242">
        <v>21</v>
      </c>
      <c r="M64" s="242">
        <f>G64*(1+L64/100)</f>
        <v>2805.99</v>
      </c>
      <c r="N64" s="242">
        <v>8.0999999999999996E-4</v>
      </c>
      <c r="O64" s="242">
        <f>ROUND(E64*N64,2)</f>
        <v>0</v>
      </c>
      <c r="P64" s="242">
        <v>0</v>
      </c>
      <c r="Q64" s="243">
        <f>ROUND(E64*P64,2)</f>
        <v>0</v>
      </c>
      <c r="R64" s="222"/>
      <c r="S64" s="222" t="s">
        <v>121</v>
      </c>
      <c r="T64" s="222" t="s">
        <v>121</v>
      </c>
      <c r="U64" s="222">
        <v>0.41</v>
      </c>
      <c r="V64" s="222">
        <f>ROUND(E64*U64,2)</f>
        <v>2.46</v>
      </c>
      <c r="W64" s="222"/>
      <c r="X64" s="222" t="s">
        <v>122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123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38">
        <v>43</v>
      </c>
      <c r="B65" s="239" t="s">
        <v>227</v>
      </c>
      <c r="C65" s="247" t="s">
        <v>228</v>
      </c>
      <c r="D65" s="240" t="s">
        <v>120</v>
      </c>
      <c r="E65" s="241">
        <v>2</v>
      </c>
      <c r="F65" s="242">
        <v>445</v>
      </c>
      <c r="G65" s="242">
        <f>ROUND(E65*F65,2)</f>
        <v>890</v>
      </c>
      <c r="H65" s="242">
        <v>214.31</v>
      </c>
      <c r="I65" s="242">
        <f>ROUND(E65*H65,2)</f>
        <v>428.62</v>
      </c>
      <c r="J65" s="242">
        <v>230.69</v>
      </c>
      <c r="K65" s="242">
        <f>ROUND(E65*J65,2)</f>
        <v>461.38</v>
      </c>
      <c r="L65" s="242">
        <v>21</v>
      </c>
      <c r="M65" s="242">
        <f>G65*(1+L65/100)</f>
        <v>1076.8999999999999</v>
      </c>
      <c r="N65" s="242">
        <v>9.3000000000000005E-4</v>
      </c>
      <c r="O65" s="242">
        <f>ROUND(E65*N65,2)</f>
        <v>0</v>
      </c>
      <c r="P65" s="242">
        <v>0</v>
      </c>
      <c r="Q65" s="243">
        <f>ROUND(E65*P65,2)</f>
        <v>0</v>
      </c>
      <c r="R65" s="222"/>
      <c r="S65" s="222" t="s">
        <v>121</v>
      </c>
      <c r="T65" s="222" t="s">
        <v>121</v>
      </c>
      <c r="U65" s="222">
        <v>0.47</v>
      </c>
      <c r="V65" s="222">
        <f>ROUND(E65*U65,2)</f>
        <v>0.94</v>
      </c>
      <c r="W65" s="222"/>
      <c r="X65" s="222" t="s">
        <v>122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123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38">
        <v>44</v>
      </c>
      <c r="B66" s="239" t="s">
        <v>229</v>
      </c>
      <c r="C66" s="247" t="s">
        <v>230</v>
      </c>
      <c r="D66" s="240" t="s">
        <v>120</v>
      </c>
      <c r="E66" s="241">
        <v>2</v>
      </c>
      <c r="F66" s="242">
        <v>541</v>
      </c>
      <c r="G66" s="242">
        <f>ROUND(E66*F66,2)</f>
        <v>1082</v>
      </c>
      <c r="H66" s="242">
        <v>260.18</v>
      </c>
      <c r="I66" s="242">
        <f>ROUND(E66*H66,2)</f>
        <v>520.36</v>
      </c>
      <c r="J66" s="242">
        <v>280.82</v>
      </c>
      <c r="K66" s="242">
        <f>ROUND(E66*J66,2)</f>
        <v>561.64</v>
      </c>
      <c r="L66" s="242">
        <v>21</v>
      </c>
      <c r="M66" s="242">
        <f>G66*(1+L66/100)</f>
        <v>1309.22</v>
      </c>
      <c r="N66" s="242">
        <v>1.1299999999999999E-3</v>
      </c>
      <c r="O66" s="242">
        <f>ROUND(E66*N66,2)</f>
        <v>0</v>
      </c>
      <c r="P66" s="242">
        <v>0</v>
      </c>
      <c r="Q66" s="243">
        <f>ROUND(E66*P66,2)</f>
        <v>0</v>
      </c>
      <c r="R66" s="222"/>
      <c r="S66" s="222" t="s">
        <v>121</v>
      </c>
      <c r="T66" s="222" t="s">
        <v>121</v>
      </c>
      <c r="U66" s="222">
        <v>0.57999999999999996</v>
      </c>
      <c r="V66" s="222">
        <f>ROUND(E66*U66,2)</f>
        <v>1.1599999999999999</v>
      </c>
      <c r="W66" s="222"/>
      <c r="X66" s="222" t="s">
        <v>122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123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38">
        <v>45</v>
      </c>
      <c r="B67" s="239" t="s">
        <v>231</v>
      </c>
      <c r="C67" s="247" t="s">
        <v>232</v>
      </c>
      <c r="D67" s="240" t="s">
        <v>0</v>
      </c>
      <c r="E67" s="241">
        <v>447.56</v>
      </c>
      <c r="F67" s="242">
        <v>3.3</v>
      </c>
      <c r="G67" s="242">
        <f>ROUND(E67*F67,2)</f>
        <v>1476.95</v>
      </c>
      <c r="H67" s="242">
        <v>0</v>
      </c>
      <c r="I67" s="242">
        <f>ROUND(E67*H67,2)</f>
        <v>0</v>
      </c>
      <c r="J67" s="242">
        <v>3.3</v>
      </c>
      <c r="K67" s="242">
        <f>ROUND(E67*J67,2)</f>
        <v>1476.95</v>
      </c>
      <c r="L67" s="242">
        <v>21</v>
      </c>
      <c r="M67" s="242">
        <f>G67*(1+L67/100)</f>
        <v>1787.1095</v>
      </c>
      <c r="N67" s="242">
        <v>0</v>
      </c>
      <c r="O67" s="242">
        <f>ROUND(E67*N67,2)</f>
        <v>0</v>
      </c>
      <c r="P67" s="242">
        <v>0</v>
      </c>
      <c r="Q67" s="243">
        <f>ROUND(E67*P67,2)</f>
        <v>0</v>
      </c>
      <c r="R67" s="222"/>
      <c r="S67" s="222" t="s">
        <v>121</v>
      </c>
      <c r="T67" s="222" t="s">
        <v>121</v>
      </c>
      <c r="U67" s="222">
        <v>0</v>
      </c>
      <c r="V67" s="222">
        <f>ROUND(E67*U67,2)</f>
        <v>0</v>
      </c>
      <c r="W67" s="222"/>
      <c r="X67" s="222" t="s">
        <v>155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156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x14ac:dyDescent="0.2">
      <c r="A68" s="226" t="s">
        <v>116</v>
      </c>
      <c r="B68" s="227" t="s">
        <v>80</v>
      </c>
      <c r="C68" s="246" t="s">
        <v>81</v>
      </c>
      <c r="D68" s="228"/>
      <c r="E68" s="229"/>
      <c r="F68" s="230"/>
      <c r="G68" s="230">
        <f>SUMIF(AG69:AG110,"&lt;&gt;NOR",G69:G110)</f>
        <v>177638.84</v>
      </c>
      <c r="H68" s="230"/>
      <c r="I68" s="230">
        <f>SUM(I69:I110)</f>
        <v>133890.15999999997</v>
      </c>
      <c r="J68" s="230"/>
      <c r="K68" s="230">
        <f>SUM(K69:K110)</f>
        <v>43748.679999999993</v>
      </c>
      <c r="L68" s="230"/>
      <c r="M68" s="230">
        <f>SUM(M69:M110)</f>
        <v>214942.99639999997</v>
      </c>
      <c r="N68" s="230"/>
      <c r="O68" s="230">
        <f>SUM(O69:O110)</f>
        <v>0.4900000000000001</v>
      </c>
      <c r="P68" s="230"/>
      <c r="Q68" s="231">
        <f>SUM(Q69:Q110)</f>
        <v>0</v>
      </c>
      <c r="R68" s="225"/>
      <c r="S68" s="225"/>
      <c r="T68" s="225"/>
      <c r="U68" s="225"/>
      <c r="V68" s="225">
        <f>SUM(V69:V110)</f>
        <v>82.720000000000013</v>
      </c>
      <c r="W68" s="225"/>
      <c r="X68" s="225"/>
      <c r="AG68" t="s">
        <v>117</v>
      </c>
    </row>
    <row r="69" spans="1:60" outlineLevel="1" x14ac:dyDescent="0.2">
      <c r="A69" s="238">
        <v>46</v>
      </c>
      <c r="B69" s="239" t="s">
        <v>233</v>
      </c>
      <c r="C69" s="247" t="s">
        <v>234</v>
      </c>
      <c r="D69" s="240" t="s">
        <v>159</v>
      </c>
      <c r="E69" s="241">
        <v>1</v>
      </c>
      <c r="F69" s="242">
        <v>1207</v>
      </c>
      <c r="G69" s="242">
        <f>ROUND(E69*F69,2)</f>
        <v>1207</v>
      </c>
      <c r="H69" s="242">
        <v>667.17</v>
      </c>
      <c r="I69" s="242">
        <f>ROUND(E69*H69,2)</f>
        <v>667.17</v>
      </c>
      <c r="J69" s="242">
        <v>539.83000000000004</v>
      </c>
      <c r="K69" s="242">
        <f>ROUND(E69*J69,2)</f>
        <v>539.83000000000004</v>
      </c>
      <c r="L69" s="242">
        <v>21</v>
      </c>
      <c r="M69" s="242">
        <f>G69*(1+L69/100)</f>
        <v>1460.47</v>
      </c>
      <c r="N69" s="242">
        <v>4.4200000000000003E-3</v>
      </c>
      <c r="O69" s="242">
        <f>ROUND(E69*N69,2)</f>
        <v>0</v>
      </c>
      <c r="P69" s="242">
        <v>0</v>
      </c>
      <c r="Q69" s="243">
        <f>ROUND(E69*P69,2)</f>
        <v>0</v>
      </c>
      <c r="R69" s="222"/>
      <c r="S69" s="222" t="s">
        <v>121</v>
      </c>
      <c r="T69" s="222" t="s">
        <v>121</v>
      </c>
      <c r="U69" s="222">
        <v>1.0189999999999999</v>
      </c>
      <c r="V69" s="222">
        <f>ROUND(E69*U69,2)</f>
        <v>1.02</v>
      </c>
      <c r="W69" s="222"/>
      <c r="X69" s="222" t="s">
        <v>122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123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38">
        <v>47</v>
      </c>
      <c r="B70" s="239" t="s">
        <v>235</v>
      </c>
      <c r="C70" s="247" t="s">
        <v>236</v>
      </c>
      <c r="D70" s="240" t="s">
        <v>159</v>
      </c>
      <c r="E70" s="241">
        <v>2</v>
      </c>
      <c r="F70" s="242">
        <v>1321</v>
      </c>
      <c r="G70" s="242">
        <f>ROUND(E70*F70,2)</f>
        <v>2642</v>
      </c>
      <c r="H70" s="242">
        <v>754</v>
      </c>
      <c r="I70" s="242">
        <f>ROUND(E70*H70,2)</f>
        <v>1508</v>
      </c>
      <c r="J70" s="242">
        <v>567</v>
      </c>
      <c r="K70" s="242">
        <f>ROUND(E70*J70,2)</f>
        <v>1134</v>
      </c>
      <c r="L70" s="242">
        <v>21</v>
      </c>
      <c r="M70" s="242">
        <f>G70*(1+L70/100)</f>
        <v>3196.8199999999997</v>
      </c>
      <c r="N70" s="242">
        <v>6.1500000000000001E-3</v>
      </c>
      <c r="O70" s="242">
        <f>ROUND(E70*N70,2)</f>
        <v>0.01</v>
      </c>
      <c r="P70" s="242">
        <v>0</v>
      </c>
      <c r="Q70" s="243">
        <f>ROUND(E70*P70,2)</f>
        <v>0</v>
      </c>
      <c r="R70" s="222"/>
      <c r="S70" s="222" t="s">
        <v>121</v>
      </c>
      <c r="T70" s="222" t="s">
        <v>121</v>
      </c>
      <c r="U70" s="222">
        <v>1.165</v>
      </c>
      <c r="V70" s="222">
        <f>ROUND(E70*U70,2)</f>
        <v>2.33</v>
      </c>
      <c r="W70" s="222"/>
      <c r="X70" s="222" t="s">
        <v>122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123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38">
        <v>48</v>
      </c>
      <c r="B71" s="239" t="s">
        <v>237</v>
      </c>
      <c r="C71" s="247" t="s">
        <v>238</v>
      </c>
      <c r="D71" s="240" t="s">
        <v>159</v>
      </c>
      <c r="E71" s="241">
        <v>1</v>
      </c>
      <c r="F71" s="242">
        <v>1620</v>
      </c>
      <c r="G71" s="242">
        <f>ROUND(E71*F71,2)</f>
        <v>1620</v>
      </c>
      <c r="H71" s="242">
        <v>815.8</v>
      </c>
      <c r="I71" s="242">
        <f>ROUND(E71*H71,2)</f>
        <v>815.8</v>
      </c>
      <c r="J71" s="242">
        <v>804.2</v>
      </c>
      <c r="K71" s="242">
        <f>ROUND(E71*J71,2)</f>
        <v>804.2</v>
      </c>
      <c r="L71" s="242">
        <v>21</v>
      </c>
      <c r="M71" s="242">
        <f>G71*(1+L71/100)</f>
        <v>1960.2</v>
      </c>
      <c r="N71" s="242">
        <v>5.9100000000000003E-3</v>
      </c>
      <c r="O71" s="242">
        <f>ROUND(E71*N71,2)</f>
        <v>0.01</v>
      </c>
      <c r="P71" s="242">
        <v>0</v>
      </c>
      <c r="Q71" s="243">
        <f>ROUND(E71*P71,2)</f>
        <v>0</v>
      </c>
      <c r="R71" s="222"/>
      <c r="S71" s="222" t="s">
        <v>121</v>
      </c>
      <c r="T71" s="222" t="s">
        <v>121</v>
      </c>
      <c r="U71" s="222">
        <v>1.518</v>
      </c>
      <c r="V71" s="222">
        <f>ROUND(E71*U71,2)</f>
        <v>1.52</v>
      </c>
      <c r="W71" s="222"/>
      <c r="X71" s="222" t="s">
        <v>122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127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38">
        <v>49</v>
      </c>
      <c r="B72" s="239" t="s">
        <v>239</v>
      </c>
      <c r="C72" s="247" t="s">
        <v>240</v>
      </c>
      <c r="D72" s="240" t="s">
        <v>159</v>
      </c>
      <c r="E72" s="241">
        <v>2</v>
      </c>
      <c r="F72" s="242">
        <v>2320</v>
      </c>
      <c r="G72" s="242">
        <f>ROUND(E72*F72,2)</f>
        <v>4640</v>
      </c>
      <c r="H72" s="242">
        <v>1185.24</v>
      </c>
      <c r="I72" s="242">
        <f>ROUND(E72*H72,2)</f>
        <v>2370.48</v>
      </c>
      <c r="J72" s="242">
        <v>1134.76</v>
      </c>
      <c r="K72" s="242">
        <f>ROUND(E72*J72,2)</f>
        <v>2269.52</v>
      </c>
      <c r="L72" s="242">
        <v>21</v>
      </c>
      <c r="M72" s="242">
        <f>G72*(1+L72/100)</f>
        <v>5614.4</v>
      </c>
      <c r="N72" s="242">
        <v>1.023E-2</v>
      </c>
      <c r="O72" s="242">
        <f>ROUND(E72*N72,2)</f>
        <v>0.02</v>
      </c>
      <c r="P72" s="242">
        <v>0</v>
      </c>
      <c r="Q72" s="243">
        <f>ROUND(E72*P72,2)</f>
        <v>0</v>
      </c>
      <c r="R72" s="222"/>
      <c r="S72" s="222" t="s">
        <v>121</v>
      </c>
      <c r="T72" s="222" t="s">
        <v>121</v>
      </c>
      <c r="U72" s="222">
        <v>2.1419999999999999</v>
      </c>
      <c r="V72" s="222">
        <f>ROUND(E72*U72,2)</f>
        <v>4.28</v>
      </c>
      <c r="W72" s="222"/>
      <c r="X72" s="222" t="s">
        <v>122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123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38">
        <v>50</v>
      </c>
      <c r="B73" s="239" t="s">
        <v>241</v>
      </c>
      <c r="C73" s="247" t="s">
        <v>242</v>
      </c>
      <c r="D73" s="240" t="s">
        <v>159</v>
      </c>
      <c r="E73" s="241">
        <v>1</v>
      </c>
      <c r="F73" s="242">
        <v>3085</v>
      </c>
      <c r="G73" s="242">
        <f>ROUND(E73*F73,2)</f>
        <v>3085</v>
      </c>
      <c r="H73" s="242">
        <v>1680.05</v>
      </c>
      <c r="I73" s="242">
        <f>ROUND(E73*H73,2)</f>
        <v>1680.05</v>
      </c>
      <c r="J73" s="242">
        <v>1404.95</v>
      </c>
      <c r="K73" s="242">
        <f>ROUND(E73*J73,2)</f>
        <v>1404.95</v>
      </c>
      <c r="L73" s="242">
        <v>21</v>
      </c>
      <c r="M73" s="242">
        <f>G73*(1+L73/100)</f>
        <v>3732.85</v>
      </c>
      <c r="N73" s="242">
        <v>1.5140000000000001E-2</v>
      </c>
      <c r="O73" s="242">
        <f>ROUND(E73*N73,2)</f>
        <v>0.02</v>
      </c>
      <c r="P73" s="242">
        <v>0</v>
      </c>
      <c r="Q73" s="243">
        <f>ROUND(E73*P73,2)</f>
        <v>0</v>
      </c>
      <c r="R73" s="222"/>
      <c r="S73" s="222" t="s">
        <v>121</v>
      </c>
      <c r="T73" s="222" t="s">
        <v>121</v>
      </c>
      <c r="U73" s="222">
        <v>2.6520000000000001</v>
      </c>
      <c r="V73" s="222">
        <f>ROUND(E73*U73,2)</f>
        <v>2.65</v>
      </c>
      <c r="W73" s="222"/>
      <c r="X73" s="222" t="s">
        <v>122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127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38">
        <v>51</v>
      </c>
      <c r="B74" s="239" t="s">
        <v>243</v>
      </c>
      <c r="C74" s="247" t="s">
        <v>244</v>
      </c>
      <c r="D74" s="240" t="s">
        <v>159</v>
      </c>
      <c r="E74" s="241">
        <v>1</v>
      </c>
      <c r="F74" s="242">
        <v>3875</v>
      </c>
      <c r="G74" s="242">
        <f>ROUND(E74*F74,2)</f>
        <v>3875</v>
      </c>
      <c r="H74" s="242">
        <v>1930.2</v>
      </c>
      <c r="I74" s="242">
        <f>ROUND(E74*H74,2)</f>
        <v>1930.2</v>
      </c>
      <c r="J74" s="242">
        <v>1944.8</v>
      </c>
      <c r="K74" s="242">
        <f>ROUND(E74*J74,2)</f>
        <v>1944.8</v>
      </c>
      <c r="L74" s="242">
        <v>21</v>
      </c>
      <c r="M74" s="242">
        <f>G74*(1+L74/100)</f>
        <v>4688.75</v>
      </c>
      <c r="N74" s="242">
        <v>1.7080000000000001E-2</v>
      </c>
      <c r="O74" s="242">
        <f>ROUND(E74*N74,2)</f>
        <v>0.02</v>
      </c>
      <c r="P74" s="242">
        <v>0</v>
      </c>
      <c r="Q74" s="243">
        <f>ROUND(E74*P74,2)</f>
        <v>0</v>
      </c>
      <c r="R74" s="222"/>
      <c r="S74" s="222" t="s">
        <v>121</v>
      </c>
      <c r="T74" s="222" t="s">
        <v>121</v>
      </c>
      <c r="U74" s="222">
        <v>3.6709999999999998</v>
      </c>
      <c r="V74" s="222">
        <f>ROUND(E74*U74,2)</f>
        <v>3.67</v>
      </c>
      <c r="W74" s="222"/>
      <c r="X74" s="222" t="s">
        <v>122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127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38">
        <v>52</v>
      </c>
      <c r="B75" s="239" t="s">
        <v>245</v>
      </c>
      <c r="C75" s="247" t="s">
        <v>246</v>
      </c>
      <c r="D75" s="240" t="s">
        <v>159</v>
      </c>
      <c r="E75" s="241">
        <v>3</v>
      </c>
      <c r="F75" s="242">
        <v>818</v>
      </c>
      <c r="G75" s="242">
        <f>ROUND(E75*F75,2)</f>
        <v>2454</v>
      </c>
      <c r="H75" s="242">
        <v>503.84</v>
      </c>
      <c r="I75" s="242">
        <f>ROUND(E75*H75,2)</f>
        <v>1511.52</v>
      </c>
      <c r="J75" s="242">
        <v>314.16000000000003</v>
      </c>
      <c r="K75" s="242">
        <f>ROUND(E75*J75,2)</f>
        <v>942.48</v>
      </c>
      <c r="L75" s="242">
        <v>21</v>
      </c>
      <c r="M75" s="242">
        <f>G75*(1+L75/100)</f>
        <v>2969.3399999999997</v>
      </c>
      <c r="N75" s="242">
        <v>4.1399999999999996E-3</v>
      </c>
      <c r="O75" s="242">
        <f>ROUND(E75*N75,2)</f>
        <v>0.01</v>
      </c>
      <c r="P75" s="242">
        <v>0</v>
      </c>
      <c r="Q75" s="243">
        <f>ROUND(E75*P75,2)</f>
        <v>0</v>
      </c>
      <c r="R75" s="222"/>
      <c r="S75" s="222" t="s">
        <v>121</v>
      </c>
      <c r="T75" s="222" t="s">
        <v>121</v>
      </c>
      <c r="U75" s="222">
        <v>0.59299999999999997</v>
      </c>
      <c r="V75" s="222">
        <f>ROUND(E75*U75,2)</f>
        <v>1.78</v>
      </c>
      <c r="W75" s="222"/>
      <c r="X75" s="222" t="s">
        <v>122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127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38">
        <v>53</v>
      </c>
      <c r="B76" s="239" t="s">
        <v>247</v>
      </c>
      <c r="C76" s="247" t="s">
        <v>248</v>
      </c>
      <c r="D76" s="240" t="s">
        <v>159</v>
      </c>
      <c r="E76" s="241">
        <v>1</v>
      </c>
      <c r="F76" s="242">
        <v>956</v>
      </c>
      <c r="G76" s="242">
        <f>ROUND(E76*F76,2)</f>
        <v>956</v>
      </c>
      <c r="H76" s="242">
        <v>603.16</v>
      </c>
      <c r="I76" s="242">
        <f>ROUND(E76*H76,2)</f>
        <v>603.16</v>
      </c>
      <c r="J76" s="242">
        <v>352.84</v>
      </c>
      <c r="K76" s="242">
        <f>ROUND(E76*J76,2)</f>
        <v>352.84</v>
      </c>
      <c r="L76" s="242">
        <v>21</v>
      </c>
      <c r="M76" s="242">
        <f>G76*(1+L76/100)</f>
        <v>1156.76</v>
      </c>
      <c r="N76" s="242">
        <v>5.4999999999999997E-3</v>
      </c>
      <c r="O76" s="242">
        <f>ROUND(E76*N76,2)</f>
        <v>0.01</v>
      </c>
      <c r="P76" s="242">
        <v>0</v>
      </c>
      <c r="Q76" s="243">
        <f>ROUND(E76*P76,2)</f>
        <v>0</v>
      </c>
      <c r="R76" s="222"/>
      <c r="S76" s="222" t="s">
        <v>121</v>
      </c>
      <c r="T76" s="222" t="s">
        <v>121</v>
      </c>
      <c r="U76" s="222">
        <v>0.66600000000000004</v>
      </c>
      <c r="V76" s="222">
        <f>ROUND(E76*U76,2)</f>
        <v>0.67</v>
      </c>
      <c r="W76" s="222"/>
      <c r="X76" s="222" t="s">
        <v>122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127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22.5" outlineLevel="1" x14ac:dyDescent="0.2">
      <c r="A77" s="238">
        <v>54</v>
      </c>
      <c r="B77" s="239" t="s">
        <v>249</v>
      </c>
      <c r="C77" s="247" t="s">
        <v>250</v>
      </c>
      <c r="D77" s="240" t="s">
        <v>120</v>
      </c>
      <c r="E77" s="241">
        <v>6</v>
      </c>
      <c r="F77" s="242">
        <v>172</v>
      </c>
      <c r="G77" s="242">
        <f>ROUND(E77*F77,2)</f>
        <v>1032</v>
      </c>
      <c r="H77" s="242">
        <v>147.16999999999999</v>
      </c>
      <c r="I77" s="242">
        <f>ROUND(E77*H77,2)</f>
        <v>883.02</v>
      </c>
      <c r="J77" s="242">
        <v>24.83</v>
      </c>
      <c r="K77" s="242">
        <f>ROUND(E77*J77,2)</f>
        <v>148.97999999999999</v>
      </c>
      <c r="L77" s="242">
        <v>21</v>
      </c>
      <c r="M77" s="242">
        <f>G77*(1+L77/100)</f>
        <v>1248.72</v>
      </c>
      <c r="N77" s="242">
        <v>8.0000000000000007E-5</v>
      </c>
      <c r="O77" s="242">
        <f>ROUND(E77*N77,2)</f>
        <v>0</v>
      </c>
      <c r="P77" s="242">
        <v>0</v>
      </c>
      <c r="Q77" s="243">
        <f>ROUND(E77*P77,2)</f>
        <v>0</v>
      </c>
      <c r="R77" s="222"/>
      <c r="S77" s="222" t="s">
        <v>121</v>
      </c>
      <c r="T77" s="222" t="s">
        <v>121</v>
      </c>
      <c r="U77" s="222">
        <v>5.0999999999999997E-2</v>
      </c>
      <c r="V77" s="222">
        <f>ROUND(E77*U77,2)</f>
        <v>0.31</v>
      </c>
      <c r="W77" s="222"/>
      <c r="X77" s="222" t="s">
        <v>122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123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38">
        <v>55</v>
      </c>
      <c r="B78" s="239" t="s">
        <v>251</v>
      </c>
      <c r="C78" s="247" t="s">
        <v>252</v>
      </c>
      <c r="D78" s="240" t="s">
        <v>120</v>
      </c>
      <c r="E78" s="241">
        <v>10</v>
      </c>
      <c r="F78" s="242">
        <v>26.5</v>
      </c>
      <c r="G78" s="242">
        <f>ROUND(E78*F78,2)</f>
        <v>265</v>
      </c>
      <c r="H78" s="242">
        <v>1.68</v>
      </c>
      <c r="I78" s="242">
        <f>ROUND(E78*H78,2)</f>
        <v>16.8</v>
      </c>
      <c r="J78" s="242">
        <v>24.82</v>
      </c>
      <c r="K78" s="242">
        <f>ROUND(E78*J78,2)</f>
        <v>248.2</v>
      </c>
      <c r="L78" s="242">
        <v>21</v>
      </c>
      <c r="M78" s="242">
        <f>G78*(1+L78/100)</f>
        <v>320.64999999999998</v>
      </c>
      <c r="N78" s="242">
        <v>0</v>
      </c>
      <c r="O78" s="242">
        <f>ROUND(E78*N78,2)</f>
        <v>0</v>
      </c>
      <c r="P78" s="242">
        <v>0</v>
      </c>
      <c r="Q78" s="243">
        <f>ROUND(E78*P78,2)</f>
        <v>0</v>
      </c>
      <c r="R78" s="222"/>
      <c r="S78" s="222" t="s">
        <v>121</v>
      </c>
      <c r="T78" s="222" t="s">
        <v>121</v>
      </c>
      <c r="U78" s="222">
        <v>5.0999999999999997E-2</v>
      </c>
      <c r="V78" s="222">
        <f>ROUND(E78*U78,2)</f>
        <v>0.51</v>
      </c>
      <c r="W78" s="222"/>
      <c r="X78" s="222" t="s">
        <v>122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123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38">
        <v>56</v>
      </c>
      <c r="B79" s="239" t="s">
        <v>253</v>
      </c>
      <c r="C79" s="247" t="s">
        <v>254</v>
      </c>
      <c r="D79" s="240" t="s">
        <v>120</v>
      </c>
      <c r="E79" s="241">
        <v>9</v>
      </c>
      <c r="F79" s="242">
        <v>139.5</v>
      </c>
      <c r="G79" s="242">
        <f>ROUND(E79*F79,2)</f>
        <v>1255.5</v>
      </c>
      <c r="H79" s="242">
        <v>8.9700000000000006</v>
      </c>
      <c r="I79" s="242">
        <f>ROUND(E79*H79,2)</f>
        <v>80.73</v>
      </c>
      <c r="J79" s="242">
        <v>130.53</v>
      </c>
      <c r="K79" s="242">
        <f>ROUND(E79*J79,2)</f>
        <v>1174.77</v>
      </c>
      <c r="L79" s="242">
        <v>21</v>
      </c>
      <c r="M79" s="242">
        <f>G79*(1+L79/100)</f>
        <v>1519.155</v>
      </c>
      <c r="N79" s="242">
        <v>0</v>
      </c>
      <c r="O79" s="242">
        <f>ROUND(E79*N79,2)</f>
        <v>0</v>
      </c>
      <c r="P79" s="242">
        <v>0</v>
      </c>
      <c r="Q79" s="243">
        <f>ROUND(E79*P79,2)</f>
        <v>0</v>
      </c>
      <c r="R79" s="222"/>
      <c r="S79" s="222" t="s">
        <v>121</v>
      </c>
      <c r="T79" s="222" t="s">
        <v>121</v>
      </c>
      <c r="U79" s="222">
        <v>0.26800000000000002</v>
      </c>
      <c r="V79" s="222">
        <f>ROUND(E79*U79,2)</f>
        <v>2.41</v>
      </c>
      <c r="W79" s="222"/>
      <c r="X79" s="222" t="s">
        <v>122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127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ht="22.5" outlineLevel="1" x14ac:dyDescent="0.2">
      <c r="A80" s="238">
        <v>57</v>
      </c>
      <c r="B80" s="239" t="s">
        <v>255</v>
      </c>
      <c r="C80" s="247" t="s">
        <v>256</v>
      </c>
      <c r="D80" s="240" t="s">
        <v>120</v>
      </c>
      <c r="E80" s="241">
        <v>1</v>
      </c>
      <c r="F80" s="242">
        <v>644</v>
      </c>
      <c r="G80" s="242">
        <f>ROUND(E80*F80,2)</f>
        <v>644</v>
      </c>
      <c r="H80" s="242">
        <v>533.52</v>
      </c>
      <c r="I80" s="242">
        <f>ROUND(E80*H80,2)</f>
        <v>533.52</v>
      </c>
      <c r="J80" s="242">
        <v>110.48</v>
      </c>
      <c r="K80" s="242">
        <f>ROUND(E80*J80,2)</f>
        <v>110.48</v>
      </c>
      <c r="L80" s="242">
        <v>21</v>
      </c>
      <c r="M80" s="242">
        <f>G80*(1+L80/100)</f>
        <v>779.24</v>
      </c>
      <c r="N80" s="242">
        <v>5.6999999999999998E-4</v>
      </c>
      <c r="O80" s="242">
        <f>ROUND(E80*N80,2)</f>
        <v>0</v>
      </c>
      <c r="P80" s="242">
        <v>0</v>
      </c>
      <c r="Q80" s="243">
        <f>ROUND(E80*P80,2)</f>
        <v>0</v>
      </c>
      <c r="R80" s="222"/>
      <c r="S80" s="222" t="s">
        <v>121</v>
      </c>
      <c r="T80" s="222" t="s">
        <v>121</v>
      </c>
      <c r="U80" s="222">
        <v>0.22700000000000001</v>
      </c>
      <c r="V80" s="222">
        <f>ROUND(E80*U80,2)</f>
        <v>0.23</v>
      </c>
      <c r="W80" s="222"/>
      <c r="X80" s="222" t="s">
        <v>122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127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ht="22.5" outlineLevel="1" x14ac:dyDescent="0.2">
      <c r="A81" s="238">
        <v>58</v>
      </c>
      <c r="B81" s="239" t="s">
        <v>257</v>
      </c>
      <c r="C81" s="247" t="s">
        <v>258</v>
      </c>
      <c r="D81" s="240" t="s">
        <v>120</v>
      </c>
      <c r="E81" s="241">
        <v>2</v>
      </c>
      <c r="F81" s="242">
        <v>879</v>
      </c>
      <c r="G81" s="242">
        <f>ROUND(E81*F81,2)</f>
        <v>1758</v>
      </c>
      <c r="H81" s="242">
        <v>748.09</v>
      </c>
      <c r="I81" s="242">
        <f>ROUND(E81*H81,2)</f>
        <v>1496.18</v>
      </c>
      <c r="J81" s="242">
        <v>130.91</v>
      </c>
      <c r="K81" s="242">
        <f>ROUND(E81*J81,2)</f>
        <v>261.82</v>
      </c>
      <c r="L81" s="242">
        <v>21</v>
      </c>
      <c r="M81" s="242">
        <f>G81*(1+L81/100)</f>
        <v>2127.1799999999998</v>
      </c>
      <c r="N81" s="242">
        <v>8.0000000000000004E-4</v>
      </c>
      <c r="O81" s="242">
        <f>ROUND(E81*N81,2)</f>
        <v>0</v>
      </c>
      <c r="P81" s="242">
        <v>0</v>
      </c>
      <c r="Q81" s="243">
        <f>ROUND(E81*P81,2)</f>
        <v>0</v>
      </c>
      <c r="R81" s="222"/>
      <c r="S81" s="222" t="s">
        <v>121</v>
      </c>
      <c r="T81" s="222" t="s">
        <v>121</v>
      </c>
      <c r="U81" s="222">
        <v>0.26900000000000002</v>
      </c>
      <c r="V81" s="222">
        <f>ROUND(E81*U81,2)</f>
        <v>0.54</v>
      </c>
      <c r="W81" s="222"/>
      <c r="X81" s="222" t="s">
        <v>122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127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38">
        <v>59</v>
      </c>
      <c r="B82" s="239" t="s">
        <v>259</v>
      </c>
      <c r="C82" s="247" t="s">
        <v>260</v>
      </c>
      <c r="D82" s="240" t="s">
        <v>120</v>
      </c>
      <c r="E82" s="241">
        <v>1</v>
      </c>
      <c r="F82" s="242">
        <v>1256</v>
      </c>
      <c r="G82" s="242">
        <f>ROUND(E82*F82,2)</f>
        <v>1256</v>
      </c>
      <c r="H82" s="242">
        <v>1085.1600000000001</v>
      </c>
      <c r="I82" s="242">
        <f>ROUND(E82*H82,2)</f>
        <v>1085.1600000000001</v>
      </c>
      <c r="J82" s="242">
        <v>170.84</v>
      </c>
      <c r="K82" s="242">
        <f>ROUND(E82*J82,2)</f>
        <v>170.84</v>
      </c>
      <c r="L82" s="242">
        <v>21</v>
      </c>
      <c r="M82" s="242">
        <f>G82*(1+L82/100)</f>
        <v>1519.76</v>
      </c>
      <c r="N82" s="242">
        <v>1.1800000000000001E-3</v>
      </c>
      <c r="O82" s="242">
        <f>ROUND(E82*N82,2)</f>
        <v>0</v>
      </c>
      <c r="P82" s="242">
        <v>0</v>
      </c>
      <c r="Q82" s="243">
        <f>ROUND(E82*P82,2)</f>
        <v>0</v>
      </c>
      <c r="R82" s="222"/>
      <c r="S82" s="222" t="s">
        <v>121</v>
      </c>
      <c r="T82" s="222" t="s">
        <v>121</v>
      </c>
      <c r="U82" s="222">
        <v>0.35099999999999998</v>
      </c>
      <c r="V82" s="222">
        <f>ROUND(E82*U82,2)</f>
        <v>0.35</v>
      </c>
      <c r="W82" s="222"/>
      <c r="X82" s="222" t="s">
        <v>122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127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38">
        <v>60</v>
      </c>
      <c r="B83" s="239" t="s">
        <v>261</v>
      </c>
      <c r="C83" s="247" t="s">
        <v>262</v>
      </c>
      <c r="D83" s="240" t="s">
        <v>120</v>
      </c>
      <c r="E83" s="241">
        <v>1</v>
      </c>
      <c r="F83" s="242">
        <v>1768</v>
      </c>
      <c r="G83" s="242">
        <f>ROUND(E83*F83,2)</f>
        <v>1768</v>
      </c>
      <c r="H83" s="242">
        <v>1561.65</v>
      </c>
      <c r="I83" s="242">
        <f>ROUND(E83*H83,2)</f>
        <v>1561.65</v>
      </c>
      <c r="J83" s="242">
        <v>206.35</v>
      </c>
      <c r="K83" s="242">
        <f>ROUND(E83*J83,2)</f>
        <v>206.35</v>
      </c>
      <c r="L83" s="242">
        <v>21</v>
      </c>
      <c r="M83" s="242">
        <f>G83*(1+L83/100)</f>
        <v>2139.2799999999997</v>
      </c>
      <c r="N83" s="242">
        <v>1.83E-3</v>
      </c>
      <c r="O83" s="242">
        <f>ROUND(E83*N83,2)</f>
        <v>0</v>
      </c>
      <c r="P83" s="242">
        <v>0</v>
      </c>
      <c r="Q83" s="243">
        <f>ROUND(E83*P83,2)</f>
        <v>0</v>
      </c>
      <c r="R83" s="222"/>
      <c r="S83" s="222" t="s">
        <v>121</v>
      </c>
      <c r="T83" s="222" t="s">
        <v>121</v>
      </c>
      <c r="U83" s="222">
        <v>0.42399999999999999</v>
      </c>
      <c r="V83" s="222">
        <f>ROUND(E83*U83,2)</f>
        <v>0.42</v>
      </c>
      <c r="W83" s="222"/>
      <c r="X83" s="222" t="s">
        <v>122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127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38">
        <v>61</v>
      </c>
      <c r="B84" s="239" t="s">
        <v>263</v>
      </c>
      <c r="C84" s="247" t="s">
        <v>264</v>
      </c>
      <c r="D84" s="240" t="s">
        <v>120</v>
      </c>
      <c r="E84" s="241">
        <v>1</v>
      </c>
      <c r="F84" s="242">
        <v>314.5</v>
      </c>
      <c r="G84" s="242">
        <f>ROUND(E84*F84,2)</f>
        <v>314.5</v>
      </c>
      <c r="H84" s="242">
        <v>264.37</v>
      </c>
      <c r="I84" s="242">
        <f>ROUND(E84*H84,2)</f>
        <v>264.37</v>
      </c>
      <c r="J84" s="242">
        <v>50.13</v>
      </c>
      <c r="K84" s="242">
        <f>ROUND(E84*J84,2)</f>
        <v>50.13</v>
      </c>
      <c r="L84" s="242">
        <v>21</v>
      </c>
      <c r="M84" s="242">
        <f>G84*(1+L84/100)</f>
        <v>380.54500000000002</v>
      </c>
      <c r="N84" s="242">
        <v>2.7E-4</v>
      </c>
      <c r="O84" s="242">
        <f>ROUND(E84*N84,2)</f>
        <v>0</v>
      </c>
      <c r="P84" s="242">
        <v>0</v>
      </c>
      <c r="Q84" s="243">
        <f>ROUND(E84*P84,2)</f>
        <v>0</v>
      </c>
      <c r="R84" s="222"/>
      <c r="S84" s="222" t="s">
        <v>121</v>
      </c>
      <c r="T84" s="222" t="s">
        <v>121</v>
      </c>
      <c r="U84" s="222">
        <v>0.10299999999999999</v>
      </c>
      <c r="V84" s="222">
        <f>ROUND(E84*U84,2)</f>
        <v>0.1</v>
      </c>
      <c r="W84" s="222"/>
      <c r="X84" s="222" t="s">
        <v>122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127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38">
        <v>62</v>
      </c>
      <c r="B85" s="239" t="s">
        <v>265</v>
      </c>
      <c r="C85" s="247" t="s">
        <v>266</v>
      </c>
      <c r="D85" s="240" t="s">
        <v>120</v>
      </c>
      <c r="E85" s="241">
        <v>2</v>
      </c>
      <c r="F85" s="242">
        <v>508</v>
      </c>
      <c r="G85" s="242">
        <f>ROUND(E85*F85,2)</f>
        <v>1016</v>
      </c>
      <c r="H85" s="242">
        <v>447.66</v>
      </c>
      <c r="I85" s="242">
        <f>ROUND(E85*H85,2)</f>
        <v>895.32</v>
      </c>
      <c r="J85" s="242">
        <v>60.34</v>
      </c>
      <c r="K85" s="242">
        <f>ROUND(E85*J85,2)</f>
        <v>120.68</v>
      </c>
      <c r="L85" s="242">
        <v>21</v>
      </c>
      <c r="M85" s="242">
        <f>G85*(1+L85/100)</f>
        <v>1229.3599999999999</v>
      </c>
      <c r="N85" s="242">
        <v>4.0000000000000002E-4</v>
      </c>
      <c r="O85" s="242">
        <f>ROUND(E85*N85,2)</f>
        <v>0</v>
      </c>
      <c r="P85" s="242">
        <v>0</v>
      </c>
      <c r="Q85" s="243">
        <f>ROUND(E85*P85,2)</f>
        <v>0</v>
      </c>
      <c r="R85" s="222"/>
      <c r="S85" s="222" t="s">
        <v>121</v>
      </c>
      <c r="T85" s="222" t="s">
        <v>121</v>
      </c>
      <c r="U85" s="222">
        <v>0.124</v>
      </c>
      <c r="V85" s="222">
        <f>ROUND(E85*U85,2)</f>
        <v>0.25</v>
      </c>
      <c r="W85" s="222"/>
      <c r="X85" s="222" t="s">
        <v>122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127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38">
        <v>63</v>
      </c>
      <c r="B86" s="239" t="s">
        <v>267</v>
      </c>
      <c r="C86" s="247" t="s">
        <v>268</v>
      </c>
      <c r="D86" s="240" t="s">
        <v>120</v>
      </c>
      <c r="E86" s="241">
        <v>1</v>
      </c>
      <c r="F86" s="242">
        <v>1066</v>
      </c>
      <c r="G86" s="242">
        <f>ROUND(E86*F86,2)</f>
        <v>1066</v>
      </c>
      <c r="H86" s="242">
        <v>985.69</v>
      </c>
      <c r="I86" s="242">
        <f>ROUND(E86*H86,2)</f>
        <v>985.69</v>
      </c>
      <c r="J86" s="242">
        <v>80.31</v>
      </c>
      <c r="K86" s="242">
        <f>ROUND(E86*J86,2)</f>
        <v>80.31</v>
      </c>
      <c r="L86" s="242">
        <v>21</v>
      </c>
      <c r="M86" s="242">
        <f>G86*(1+L86/100)</f>
        <v>1289.8599999999999</v>
      </c>
      <c r="N86" s="242">
        <v>8.4000000000000003E-4</v>
      </c>
      <c r="O86" s="242">
        <f>ROUND(E86*N86,2)</f>
        <v>0</v>
      </c>
      <c r="P86" s="242">
        <v>0</v>
      </c>
      <c r="Q86" s="243">
        <f>ROUND(E86*P86,2)</f>
        <v>0</v>
      </c>
      <c r="R86" s="222"/>
      <c r="S86" s="222" t="s">
        <v>121</v>
      </c>
      <c r="T86" s="222" t="s">
        <v>121</v>
      </c>
      <c r="U86" s="222">
        <v>0.16500000000000001</v>
      </c>
      <c r="V86" s="222">
        <f>ROUND(E86*U86,2)</f>
        <v>0.17</v>
      </c>
      <c r="W86" s="222"/>
      <c r="X86" s="222" t="s">
        <v>122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127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38">
        <v>64</v>
      </c>
      <c r="B87" s="239" t="s">
        <v>269</v>
      </c>
      <c r="C87" s="247" t="s">
        <v>270</v>
      </c>
      <c r="D87" s="240" t="s">
        <v>120</v>
      </c>
      <c r="E87" s="241">
        <v>1</v>
      </c>
      <c r="F87" s="242">
        <v>1484</v>
      </c>
      <c r="G87" s="242">
        <f>ROUND(E87*F87,2)</f>
        <v>1484</v>
      </c>
      <c r="H87" s="242">
        <v>1381.79</v>
      </c>
      <c r="I87" s="242">
        <f>ROUND(E87*H87,2)</f>
        <v>1381.79</v>
      </c>
      <c r="J87" s="242">
        <v>102.21</v>
      </c>
      <c r="K87" s="242">
        <f>ROUND(E87*J87,2)</f>
        <v>102.21</v>
      </c>
      <c r="L87" s="242">
        <v>21</v>
      </c>
      <c r="M87" s="242">
        <f>G87*(1+L87/100)</f>
        <v>1795.6399999999999</v>
      </c>
      <c r="N87" s="242">
        <v>1.1800000000000001E-3</v>
      </c>
      <c r="O87" s="242">
        <f>ROUND(E87*N87,2)</f>
        <v>0</v>
      </c>
      <c r="P87" s="242">
        <v>0</v>
      </c>
      <c r="Q87" s="243">
        <f>ROUND(E87*P87,2)</f>
        <v>0</v>
      </c>
      <c r="R87" s="222"/>
      <c r="S87" s="222" t="s">
        <v>121</v>
      </c>
      <c r="T87" s="222" t="s">
        <v>121</v>
      </c>
      <c r="U87" s="222">
        <v>0.21</v>
      </c>
      <c r="V87" s="222">
        <f>ROUND(E87*U87,2)</f>
        <v>0.21</v>
      </c>
      <c r="W87" s="222"/>
      <c r="X87" s="222" t="s">
        <v>122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127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38">
        <v>65</v>
      </c>
      <c r="B88" s="239" t="s">
        <v>271</v>
      </c>
      <c r="C88" s="247" t="s">
        <v>272</v>
      </c>
      <c r="D88" s="240" t="s">
        <v>120</v>
      </c>
      <c r="E88" s="241">
        <v>10</v>
      </c>
      <c r="F88" s="242">
        <v>181.5</v>
      </c>
      <c r="G88" s="242">
        <f>ROUND(E88*F88,2)</f>
        <v>1815</v>
      </c>
      <c r="H88" s="242">
        <v>141.1</v>
      </c>
      <c r="I88" s="242">
        <f>ROUND(E88*H88,2)</f>
        <v>1411</v>
      </c>
      <c r="J88" s="242">
        <v>40.4</v>
      </c>
      <c r="K88" s="242">
        <f>ROUND(E88*J88,2)</f>
        <v>404</v>
      </c>
      <c r="L88" s="242">
        <v>21</v>
      </c>
      <c r="M88" s="242">
        <f>G88*(1+L88/100)</f>
        <v>2196.15</v>
      </c>
      <c r="N88" s="242">
        <v>2.9999999999999997E-4</v>
      </c>
      <c r="O88" s="242">
        <f>ROUND(E88*N88,2)</f>
        <v>0</v>
      </c>
      <c r="P88" s="242">
        <v>0</v>
      </c>
      <c r="Q88" s="243">
        <f>ROUND(E88*P88,2)</f>
        <v>0</v>
      </c>
      <c r="R88" s="222"/>
      <c r="S88" s="222" t="s">
        <v>121</v>
      </c>
      <c r="T88" s="222" t="s">
        <v>121</v>
      </c>
      <c r="U88" s="222">
        <v>8.3000000000000004E-2</v>
      </c>
      <c r="V88" s="222">
        <f>ROUND(E88*U88,2)</f>
        <v>0.83</v>
      </c>
      <c r="W88" s="222"/>
      <c r="X88" s="222" t="s">
        <v>122</v>
      </c>
      <c r="Y88" s="217"/>
      <c r="Z88" s="217"/>
      <c r="AA88" s="217"/>
      <c r="AB88" s="217"/>
      <c r="AC88" s="217"/>
      <c r="AD88" s="217"/>
      <c r="AE88" s="217"/>
      <c r="AF88" s="217"/>
      <c r="AG88" s="217" t="s">
        <v>127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38">
        <v>66</v>
      </c>
      <c r="B89" s="239" t="s">
        <v>273</v>
      </c>
      <c r="C89" s="247" t="s">
        <v>274</v>
      </c>
      <c r="D89" s="240" t="s">
        <v>120</v>
      </c>
      <c r="E89" s="241">
        <v>10</v>
      </c>
      <c r="F89" s="242">
        <v>467.5</v>
      </c>
      <c r="G89" s="242">
        <f>ROUND(E89*F89,2)</f>
        <v>4675</v>
      </c>
      <c r="H89" s="242">
        <v>282.06</v>
      </c>
      <c r="I89" s="242">
        <f>ROUND(E89*H89,2)</f>
        <v>2820.6</v>
      </c>
      <c r="J89" s="242">
        <v>185.44</v>
      </c>
      <c r="K89" s="242">
        <f>ROUND(E89*J89,2)</f>
        <v>1854.4</v>
      </c>
      <c r="L89" s="242">
        <v>21</v>
      </c>
      <c r="M89" s="242">
        <f>G89*(1+L89/100)</f>
        <v>5656.75</v>
      </c>
      <c r="N89" s="242">
        <v>6.3000000000000003E-4</v>
      </c>
      <c r="O89" s="242">
        <f>ROUND(E89*N89,2)</f>
        <v>0.01</v>
      </c>
      <c r="P89" s="242">
        <v>0</v>
      </c>
      <c r="Q89" s="243">
        <f>ROUND(E89*P89,2)</f>
        <v>0</v>
      </c>
      <c r="R89" s="222"/>
      <c r="S89" s="222" t="s">
        <v>121</v>
      </c>
      <c r="T89" s="222" t="s">
        <v>121</v>
      </c>
      <c r="U89" s="222">
        <v>0.38100000000000001</v>
      </c>
      <c r="V89" s="222">
        <f>ROUND(E89*U89,2)</f>
        <v>3.81</v>
      </c>
      <c r="W89" s="222"/>
      <c r="X89" s="222" t="s">
        <v>122</v>
      </c>
      <c r="Y89" s="217"/>
      <c r="Z89" s="217"/>
      <c r="AA89" s="217"/>
      <c r="AB89" s="217"/>
      <c r="AC89" s="217"/>
      <c r="AD89" s="217"/>
      <c r="AE89" s="217"/>
      <c r="AF89" s="217"/>
      <c r="AG89" s="217" t="s">
        <v>123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38">
        <v>67</v>
      </c>
      <c r="B90" s="239" t="s">
        <v>275</v>
      </c>
      <c r="C90" s="247" t="s">
        <v>276</v>
      </c>
      <c r="D90" s="240" t="s">
        <v>159</v>
      </c>
      <c r="E90" s="241">
        <v>5</v>
      </c>
      <c r="F90" s="242">
        <v>1092</v>
      </c>
      <c r="G90" s="242">
        <f>ROUND(E90*F90,2)</f>
        <v>5460</v>
      </c>
      <c r="H90" s="242">
        <v>573.88</v>
      </c>
      <c r="I90" s="242">
        <f>ROUND(E90*H90,2)</f>
        <v>2869.4</v>
      </c>
      <c r="J90" s="242">
        <v>518.12</v>
      </c>
      <c r="K90" s="242">
        <f>ROUND(E90*J90,2)</f>
        <v>2590.6</v>
      </c>
      <c r="L90" s="242">
        <v>21</v>
      </c>
      <c r="M90" s="242">
        <f>G90*(1+L90/100)</f>
        <v>6606.5999999999995</v>
      </c>
      <c r="N90" s="242">
        <v>4.3400000000000001E-3</v>
      </c>
      <c r="O90" s="242">
        <f>ROUND(E90*N90,2)</f>
        <v>0.02</v>
      </c>
      <c r="P90" s="242">
        <v>0</v>
      </c>
      <c r="Q90" s="243">
        <f>ROUND(E90*P90,2)</f>
        <v>0</v>
      </c>
      <c r="R90" s="222"/>
      <c r="S90" s="222" t="s">
        <v>121</v>
      </c>
      <c r="T90" s="222" t="s">
        <v>121</v>
      </c>
      <c r="U90" s="222">
        <v>0.97799999999999998</v>
      </c>
      <c r="V90" s="222">
        <f>ROUND(E90*U90,2)</f>
        <v>4.8899999999999997</v>
      </c>
      <c r="W90" s="222"/>
      <c r="X90" s="222" t="s">
        <v>122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123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38">
        <v>68</v>
      </c>
      <c r="B91" s="239" t="s">
        <v>277</v>
      </c>
      <c r="C91" s="247" t="s">
        <v>278</v>
      </c>
      <c r="D91" s="240" t="s">
        <v>159</v>
      </c>
      <c r="E91" s="241">
        <v>10</v>
      </c>
      <c r="F91" s="242">
        <v>1429</v>
      </c>
      <c r="G91" s="242">
        <f>ROUND(E91*F91,2)</f>
        <v>14290</v>
      </c>
      <c r="H91" s="242">
        <v>745.6</v>
      </c>
      <c r="I91" s="242">
        <f>ROUND(E91*H91,2)</f>
        <v>7456</v>
      </c>
      <c r="J91" s="242">
        <v>683.4</v>
      </c>
      <c r="K91" s="242">
        <f>ROUND(E91*J91,2)</f>
        <v>6834</v>
      </c>
      <c r="L91" s="242">
        <v>21</v>
      </c>
      <c r="M91" s="242">
        <f>G91*(1+L91/100)</f>
        <v>17290.899999999998</v>
      </c>
      <c r="N91" s="242">
        <v>6.8300000000000001E-3</v>
      </c>
      <c r="O91" s="242">
        <f>ROUND(E91*N91,2)</f>
        <v>7.0000000000000007E-2</v>
      </c>
      <c r="P91" s="242">
        <v>0</v>
      </c>
      <c r="Q91" s="243">
        <f>ROUND(E91*P91,2)</f>
        <v>0</v>
      </c>
      <c r="R91" s="222"/>
      <c r="S91" s="222" t="s">
        <v>121</v>
      </c>
      <c r="T91" s="222" t="s">
        <v>121</v>
      </c>
      <c r="U91" s="222">
        <v>1.29</v>
      </c>
      <c r="V91" s="222">
        <f>ROUND(E91*U91,2)</f>
        <v>12.9</v>
      </c>
      <c r="W91" s="222"/>
      <c r="X91" s="222" t="s">
        <v>122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123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38">
        <v>69</v>
      </c>
      <c r="B92" s="239" t="s">
        <v>279</v>
      </c>
      <c r="C92" s="247" t="s">
        <v>280</v>
      </c>
      <c r="D92" s="240" t="s">
        <v>159</v>
      </c>
      <c r="E92" s="241">
        <v>5</v>
      </c>
      <c r="F92" s="242">
        <v>1885</v>
      </c>
      <c r="G92" s="242">
        <f>ROUND(E92*F92,2)</f>
        <v>9425</v>
      </c>
      <c r="H92" s="242">
        <v>1069.69</v>
      </c>
      <c r="I92" s="242">
        <f>ROUND(E92*H92,2)</f>
        <v>5348.45</v>
      </c>
      <c r="J92" s="242">
        <v>815.31</v>
      </c>
      <c r="K92" s="242">
        <f>ROUND(E92*J92,2)</f>
        <v>4076.55</v>
      </c>
      <c r="L92" s="242">
        <v>21</v>
      </c>
      <c r="M92" s="242">
        <f>G92*(1+L92/100)</f>
        <v>11404.25</v>
      </c>
      <c r="N92" s="242">
        <v>8.8599999999999998E-3</v>
      </c>
      <c r="O92" s="242">
        <f>ROUND(E92*N92,2)</f>
        <v>0.04</v>
      </c>
      <c r="P92" s="242">
        <v>0</v>
      </c>
      <c r="Q92" s="243">
        <f>ROUND(E92*P92,2)</f>
        <v>0</v>
      </c>
      <c r="R92" s="222"/>
      <c r="S92" s="222" t="s">
        <v>121</v>
      </c>
      <c r="T92" s="222" t="s">
        <v>121</v>
      </c>
      <c r="U92" s="222">
        <v>1.5389999999999999</v>
      </c>
      <c r="V92" s="222">
        <f>ROUND(E92*U92,2)</f>
        <v>7.7</v>
      </c>
      <c r="W92" s="222"/>
      <c r="X92" s="222" t="s">
        <v>122</v>
      </c>
      <c r="Y92" s="217"/>
      <c r="Z92" s="217"/>
      <c r="AA92" s="217"/>
      <c r="AB92" s="217"/>
      <c r="AC92" s="217"/>
      <c r="AD92" s="217"/>
      <c r="AE92" s="217"/>
      <c r="AF92" s="217"/>
      <c r="AG92" s="217" t="s">
        <v>123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38">
        <v>70</v>
      </c>
      <c r="B93" s="239" t="s">
        <v>281</v>
      </c>
      <c r="C93" s="247" t="s">
        <v>282</v>
      </c>
      <c r="D93" s="240" t="s">
        <v>159</v>
      </c>
      <c r="E93" s="241">
        <v>5</v>
      </c>
      <c r="F93" s="242">
        <v>2540</v>
      </c>
      <c r="G93" s="242">
        <f>ROUND(E93*F93,2)</f>
        <v>12700</v>
      </c>
      <c r="H93" s="242">
        <v>1234.1199999999999</v>
      </c>
      <c r="I93" s="242">
        <f>ROUND(E93*H93,2)</f>
        <v>6170.6</v>
      </c>
      <c r="J93" s="242">
        <v>1305.8800000000001</v>
      </c>
      <c r="K93" s="242">
        <f>ROUND(E93*J93,2)</f>
        <v>6529.4</v>
      </c>
      <c r="L93" s="242">
        <v>21</v>
      </c>
      <c r="M93" s="242">
        <f>G93*(1+L93/100)</f>
        <v>15367</v>
      </c>
      <c r="N93" s="242">
        <v>1.0529999999999999E-2</v>
      </c>
      <c r="O93" s="242">
        <f>ROUND(E93*N93,2)</f>
        <v>0.05</v>
      </c>
      <c r="P93" s="242">
        <v>0</v>
      </c>
      <c r="Q93" s="243">
        <f>ROUND(E93*P93,2)</f>
        <v>0</v>
      </c>
      <c r="R93" s="222"/>
      <c r="S93" s="222" t="s">
        <v>121</v>
      </c>
      <c r="T93" s="222" t="s">
        <v>121</v>
      </c>
      <c r="U93" s="222">
        <v>2.4649999999999999</v>
      </c>
      <c r="V93" s="222">
        <f>ROUND(E93*U93,2)</f>
        <v>12.33</v>
      </c>
      <c r="W93" s="222"/>
      <c r="X93" s="222" t="s">
        <v>122</v>
      </c>
      <c r="Y93" s="217"/>
      <c r="Z93" s="217"/>
      <c r="AA93" s="217"/>
      <c r="AB93" s="217"/>
      <c r="AC93" s="217"/>
      <c r="AD93" s="217"/>
      <c r="AE93" s="217"/>
      <c r="AF93" s="217"/>
      <c r="AG93" s="217" t="s">
        <v>123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38">
        <v>71</v>
      </c>
      <c r="B94" s="239" t="s">
        <v>283</v>
      </c>
      <c r="C94" s="247" t="s">
        <v>284</v>
      </c>
      <c r="D94" s="240" t="s">
        <v>159</v>
      </c>
      <c r="E94" s="241">
        <v>1</v>
      </c>
      <c r="F94" s="242">
        <v>1596</v>
      </c>
      <c r="G94" s="242">
        <f>ROUND(E94*F94,2)</f>
        <v>1596</v>
      </c>
      <c r="H94" s="242">
        <v>902</v>
      </c>
      <c r="I94" s="242">
        <f>ROUND(E94*H94,2)</f>
        <v>902</v>
      </c>
      <c r="J94" s="242">
        <v>694</v>
      </c>
      <c r="K94" s="242">
        <f>ROUND(E94*J94,2)</f>
        <v>694</v>
      </c>
      <c r="L94" s="242">
        <v>21</v>
      </c>
      <c r="M94" s="242">
        <f>G94*(1+L94/100)</f>
        <v>1931.1599999999999</v>
      </c>
      <c r="N94" s="242">
        <v>6.5100000000000002E-3</v>
      </c>
      <c r="O94" s="242">
        <f>ROUND(E94*N94,2)</f>
        <v>0.01</v>
      </c>
      <c r="P94" s="242">
        <v>0</v>
      </c>
      <c r="Q94" s="243">
        <f>ROUND(E94*P94,2)</f>
        <v>0</v>
      </c>
      <c r="R94" s="222"/>
      <c r="S94" s="222" t="s">
        <v>121</v>
      </c>
      <c r="T94" s="222" t="s">
        <v>121</v>
      </c>
      <c r="U94" s="222">
        <v>1.31</v>
      </c>
      <c r="V94" s="222">
        <f>ROUND(E94*U94,2)</f>
        <v>1.31</v>
      </c>
      <c r="W94" s="222"/>
      <c r="X94" s="222" t="s">
        <v>122</v>
      </c>
      <c r="Y94" s="217"/>
      <c r="Z94" s="217"/>
      <c r="AA94" s="217"/>
      <c r="AB94" s="217"/>
      <c r="AC94" s="217"/>
      <c r="AD94" s="217"/>
      <c r="AE94" s="217"/>
      <c r="AF94" s="217"/>
      <c r="AG94" s="217" t="s">
        <v>127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38">
        <v>72</v>
      </c>
      <c r="B95" s="239" t="s">
        <v>285</v>
      </c>
      <c r="C95" s="247" t="s">
        <v>286</v>
      </c>
      <c r="D95" s="240" t="s">
        <v>159</v>
      </c>
      <c r="E95" s="241">
        <v>1</v>
      </c>
      <c r="F95" s="242">
        <v>1837</v>
      </c>
      <c r="G95" s="242">
        <f>ROUND(E95*F95,2)</f>
        <v>1837</v>
      </c>
      <c r="H95" s="242">
        <v>1060.3499999999999</v>
      </c>
      <c r="I95" s="242">
        <f>ROUND(E95*H95,2)</f>
        <v>1060.3499999999999</v>
      </c>
      <c r="J95" s="242">
        <v>776.65</v>
      </c>
      <c r="K95" s="242">
        <f>ROUND(E95*J95,2)</f>
        <v>776.65</v>
      </c>
      <c r="L95" s="242">
        <v>21</v>
      </c>
      <c r="M95" s="242">
        <f>G95*(1+L95/100)</f>
        <v>2222.77</v>
      </c>
      <c r="N95" s="242">
        <v>8.5800000000000008E-3</v>
      </c>
      <c r="O95" s="242">
        <f>ROUND(E95*N95,2)</f>
        <v>0.01</v>
      </c>
      <c r="P95" s="242">
        <v>0</v>
      </c>
      <c r="Q95" s="243">
        <f>ROUND(E95*P95,2)</f>
        <v>0</v>
      </c>
      <c r="R95" s="222"/>
      <c r="S95" s="222" t="s">
        <v>121</v>
      </c>
      <c r="T95" s="222" t="s">
        <v>121</v>
      </c>
      <c r="U95" s="222">
        <v>1.466</v>
      </c>
      <c r="V95" s="222">
        <f>ROUND(E95*U95,2)</f>
        <v>1.47</v>
      </c>
      <c r="W95" s="222"/>
      <c r="X95" s="222" t="s">
        <v>122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123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38">
        <v>73</v>
      </c>
      <c r="B96" s="239" t="s">
        <v>287</v>
      </c>
      <c r="C96" s="247" t="s">
        <v>288</v>
      </c>
      <c r="D96" s="240" t="s">
        <v>120</v>
      </c>
      <c r="E96" s="241">
        <v>10</v>
      </c>
      <c r="F96" s="242">
        <v>2060</v>
      </c>
      <c r="G96" s="242">
        <f>ROUND(E96*F96,2)</f>
        <v>20600</v>
      </c>
      <c r="H96" s="242">
        <v>1849.25</v>
      </c>
      <c r="I96" s="242">
        <f>ROUND(E96*H96,2)</f>
        <v>18492.5</v>
      </c>
      <c r="J96" s="242">
        <v>210.75</v>
      </c>
      <c r="K96" s="242">
        <f>ROUND(E96*J96,2)</f>
        <v>2107.5</v>
      </c>
      <c r="L96" s="242">
        <v>21</v>
      </c>
      <c r="M96" s="242">
        <f>G96*(1+L96/100)</f>
        <v>24926</v>
      </c>
      <c r="N96" s="242">
        <v>2.5200000000000001E-3</v>
      </c>
      <c r="O96" s="242">
        <f>ROUND(E96*N96,2)</f>
        <v>0.03</v>
      </c>
      <c r="P96" s="242">
        <v>0</v>
      </c>
      <c r="Q96" s="243">
        <f>ROUND(E96*P96,2)</f>
        <v>0</v>
      </c>
      <c r="R96" s="222"/>
      <c r="S96" s="222" t="s">
        <v>121</v>
      </c>
      <c r="T96" s="222" t="s">
        <v>121</v>
      </c>
      <c r="U96" s="222">
        <v>0.433</v>
      </c>
      <c r="V96" s="222">
        <f>ROUND(E96*U96,2)</f>
        <v>4.33</v>
      </c>
      <c r="W96" s="222"/>
      <c r="X96" s="222" t="s">
        <v>122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123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38">
        <v>74</v>
      </c>
      <c r="B97" s="239" t="s">
        <v>289</v>
      </c>
      <c r="C97" s="247" t="s">
        <v>290</v>
      </c>
      <c r="D97" s="240" t="s">
        <v>120</v>
      </c>
      <c r="E97" s="241">
        <v>35</v>
      </c>
      <c r="F97" s="242">
        <v>197</v>
      </c>
      <c r="G97" s="242">
        <f>ROUND(E97*F97,2)</f>
        <v>6895</v>
      </c>
      <c r="H97" s="242">
        <v>49.59</v>
      </c>
      <c r="I97" s="242">
        <f>ROUND(E97*H97,2)</f>
        <v>1735.65</v>
      </c>
      <c r="J97" s="242">
        <v>147.41</v>
      </c>
      <c r="K97" s="242">
        <f>ROUND(E97*J97,2)</f>
        <v>5159.3500000000004</v>
      </c>
      <c r="L97" s="242">
        <v>21</v>
      </c>
      <c r="M97" s="242">
        <f>G97*(1+L97/100)</f>
        <v>8342.9499999999989</v>
      </c>
      <c r="N97" s="242">
        <v>2.4000000000000001E-4</v>
      </c>
      <c r="O97" s="242">
        <f>ROUND(E97*N97,2)</f>
        <v>0.01</v>
      </c>
      <c r="P97" s="242">
        <v>0</v>
      </c>
      <c r="Q97" s="243">
        <f>ROUND(E97*P97,2)</f>
        <v>0</v>
      </c>
      <c r="R97" s="222"/>
      <c r="S97" s="222" t="s">
        <v>121</v>
      </c>
      <c r="T97" s="222" t="s">
        <v>121</v>
      </c>
      <c r="U97" s="222">
        <v>0.27800000000000002</v>
      </c>
      <c r="V97" s="222">
        <f>ROUND(E97*U97,2)</f>
        <v>9.73</v>
      </c>
      <c r="W97" s="222"/>
      <c r="X97" s="222" t="s">
        <v>122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123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38">
        <v>75</v>
      </c>
      <c r="B98" s="239" t="s">
        <v>291</v>
      </c>
      <c r="C98" s="247" t="s">
        <v>292</v>
      </c>
      <c r="D98" s="240" t="s">
        <v>120</v>
      </c>
      <c r="E98" s="241">
        <v>1</v>
      </c>
      <c r="F98" s="242">
        <v>2525</v>
      </c>
      <c r="G98" s="242">
        <f>ROUND(E98*F98,2)</f>
        <v>2525</v>
      </c>
      <c r="H98" s="242">
        <v>2525</v>
      </c>
      <c r="I98" s="242">
        <f>ROUND(E98*H98,2)</f>
        <v>2525</v>
      </c>
      <c r="J98" s="242">
        <v>0</v>
      </c>
      <c r="K98" s="242">
        <f>ROUND(E98*J98,2)</f>
        <v>0</v>
      </c>
      <c r="L98" s="242">
        <v>21</v>
      </c>
      <c r="M98" s="242">
        <f>G98*(1+L98/100)</f>
        <v>3055.25</v>
      </c>
      <c r="N98" s="242">
        <v>7.7000000000000002E-3</v>
      </c>
      <c r="O98" s="242">
        <f>ROUND(E98*N98,2)</f>
        <v>0.01</v>
      </c>
      <c r="P98" s="242">
        <v>0</v>
      </c>
      <c r="Q98" s="243">
        <f>ROUND(E98*P98,2)</f>
        <v>0</v>
      </c>
      <c r="R98" s="222" t="s">
        <v>139</v>
      </c>
      <c r="S98" s="222" t="s">
        <v>121</v>
      </c>
      <c r="T98" s="222" t="s">
        <v>121</v>
      </c>
      <c r="U98" s="222">
        <v>0</v>
      </c>
      <c r="V98" s="222">
        <f>ROUND(E98*U98,2)</f>
        <v>0</v>
      </c>
      <c r="W98" s="222"/>
      <c r="X98" s="222" t="s">
        <v>140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152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38">
        <v>76</v>
      </c>
      <c r="B99" s="239" t="s">
        <v>293</v>
      </c>
      <c r="C99" s="247" t="s">
        <v>294</v>
      </c>
      <c r="D99" s="240" t="s">
        <v>120</v>
      </c>
      <c r="E99" s="241">
        <v>2</v>
      </c>
      <c r="F99" s="242">
        <v>4205</v>
      </c>
      <c r="G99" s="242">
        <f>ROUND(E99*F99,2)</f>
        <v>8410</v>
      </c>
      <c r="H99" s="242">
        <v>4205</v>
      </c>
      <c r="I99" s="242">
        <f>ROUND(E99*H99,2)</f>
        <v>8410</v>
      </c>
      <c r="J99" s="242">
        <v>0</v>
      </c>
      <c r="K99" s="242">
        <f>ROUND(E99*J99,2)</f>
        <v>0</v>
      </c>
      <c r="L99" s="242">
        <v>21</v>
      </c>
      <c r="M99" s="242">
        <f>G99*(1+L99/100)</f>
        <v>10176.1</v>
      </c>
      <c r="N99" s="242">
        <v>1.5900000000000001E-2</v>
      </c>
      <c r="O99" s="242">
        <f>ROUND(E99*N99,2)</f>
        <v>0.03</v>
      </c>
      <c r="P99" s="242">
        <v>0</v>
      </c>
      <c r="Q99" s="243">
        <f>ROUND(E99*P99,2)</f>
        <v>0</v>
      </c>
      <c r="R99" s="222" t="s">
        <v>139</v>
      </c>
      <c r="S99" s="222" t="s">
        <v>121</v>
      </c>
      <c r="T99" s="222" t="s">
        <v>121</v>
      </c>
      <c r="U99" s="222">
        <v>0</v>
      </c>
      <c r="V99" s="222">
        <f>ROUND(E99*U99,2)</f>
        <v>0</v>
      </c>
      <c r="W99" s="222"/>
      <c r="X99" s="222" t="s">
        <v>140</v>
      </c>
      <c r="Y99" s="217"/>
      <c r="Z99" s="217"/>
      <c r="AA99" s="217"/>
      <c r="AB99" s="217"/>
      <c r="AC99" s="217"/>
      <c r="AD99" s="217"/>
      <c r="AE99" s="217"/>
      <c r="AF99" s="217"/>
      <c r="AG99" s="217" t="s">
        <v>152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2.5" outlineLevel="1" x14ac:dyDescent="0.2">
      <c r="A100" s="238">
        <v>77</v>
      </c>
      <c r="B100" s="239" t="s">
        <v>295</v>
      </c>
      <c r="C100" s="247" t="s">
        <v>296</v>
      </c>
      <c r="D100" s="240" t="s">
        <v>120</v>
      </c>
      <c r="E100" s="241">
        <v>1</v>
      </c>
      <c r="F100" s="242">
        <v>4565</v>
      </c>
      <c r="G100" s="242">
        <f>ROUND(E100*F100,2)</f>
        <v>4565</v>
      </c>
      <c r="H100" s="242">
        <v>4565</v>
      </c>
      <c r="I100" s="242">
        <f>ROUND(E100*H100,2)</f>
        <v>4565</v>
      </c>
      <c r="J100" s="242">
        <v>0</v>
      </c>
      <c r="K100" s="242">
        <f>ROUND(E100*J100,2)</f>
        <v>0</v>
      </c>
      <c r="L100" s="242">
        <v>21</v>
      </c>
      <c r="M100" s="242">
        <f>G100*(1+L100/100)</f>
        <v>5523.65</v>
      </c>
      <c r="N100" s="242">
        <v>1.83E-2</v>
      </c>
      <c r="O100" s="242">
        <f>ROUND(E100*N100,2)</f>
        <v>0.02</v>
      </c>
      <c r="P100" s="242">
        <v>0</v>
      </c>
      <c r="Q100" s="243">
        <f>ROUND(E100*P100,2)</f>
        <v>0</v>
      </c>
      <c r="R100" s="222" t="s">
        <v>139</v>
      </c>
      <c r="S100" s="222" t="s">
        <v>121</v>
      </c>
      <c r="T100" s="222" t="s">
        <v>121</v>
      </c>
      <c r="U100" s="222">
        <v>0</v>
      </c>
      <c r="V100" s="222">
        <f>ROUND(E100*U100,2)</f>
        <v>0</v>
      </c>
      <c r="W100" s="222"/>
      <c r="X100" s="222" t="s">
        <v>140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152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38">
        <v>78</v>
      </c>
      <c r="B101" s="239" t="s">
        <v>297</v>
      </c>
      <c r="C101" s="247" t="s">
        <v>298</v>
      </c>
      <c r="D101" s="240" t="s">
        <v>120</v>
      </c>
      <c r="E101" s="241">
        <v>1</v>
      </c>
      <c r="F101" s="242">
        <v>5605</v>
      </c>
      <c r="G101" s="242">
        <f>ROUND(E101*F101,2)</f>
        <v>5605</v>
      </c>
      <c r="H101" s="242">
        <v>5605</v>
      </c>
      <c r="I101" s="242">
        <f>ROUND(E101*H101,2)</f>
        <v>5605</v>
      </c>
      <c r="J101" s="242">
        <v>0</v>
      </c>
      <c r="K101" s="242">
        <f>ROUND(E101*J101,2)</f>
        <v>0</v>
      </c>
      <c r="L101" s="242">
        <v>21</v>
      </c>
      <c r="M101" s="242">
        <f>G101*(1+L101/100)</f>
        <v>6782.05</v>
      </c>
      <c r="N101" s="242">
        <v>2.63E-2</v>
      </c>
      <c r="O101" s="242">
        <f>ROUND(E101*N101,2)</f>
        <v>0.03</v>
      </c>
      <c r="P101" s="242">
        <v>0</v>
      </c>
      <c r="Q101" s="243">
        <f>ROUND(E101*P101,2)</f>
        <v>0</v>
      </c>
      <c r="R101" s="222" t="s">
        <v>139</v>
      </c>
      <c r="S101" s="222" t="s">
        <v>121</v>
      </c>
      <c r="T101" s="222" t="s">
        <v>121</v>
      </c>
      <c r="U101" s="222">
        <v>0</v>
      </c>
      <c r="V101" s="222">
        <f>ROUND(E101*U101,2)</f>
        <v>0</v>
      </c>
      <c r="W101" s="222"/>
      <c r="X101" s="222" t="s">
        <v>140</v>
      </c>
      <c r="Y101" s="217"/>
      <c r="Z101" s="217"/>
      <c r="AA101" s="217"/>
      <c r="AB101" s="217"/>
      <c r="AC101" s="217"/>
      <c r="AD101" s="217"/>
      <c r="AE101" s="217"/>
      <c r="AF101" s="217"/>
      <c r="AG101" s="217" t="s">
        <v>152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2.5" outlineLevel="1" x14ac:dyDescent="0.2">
      <c r="A102" s="238">
        <v>79</v>
      </c>
      <c r="B102" s="239" t="s">
        <v>299</v>
      </c>
      <c r="C102" s="247" t="s">
        <v>300</v>
      </c>
      <c r="D102" s="240" t="s">
        <v>120</v>
      </c>
      <c r="E102" s="241">
        <v>3</v>
      </c>
      <c r="F102" s="242">
        <v>1393</v>
      </c>
      <c r="G102" s="242">
        <f>ROUND(E102*F102,2)</f>
        <v>4179</v>
      </c>
      <c r="H102" s="242">
        <v>1393</v>
      </c>
      <c r="I102" s="242">
        <f>ROUND(E102*H102,2)</f>
        <v>4179</v>
      </c>
      <c r="J102" s="242">
        <v>0</v>
      </c>
      <c r="K102" s="242">
        <f>ROUND(E102*J102,2)</f>
        <v>0</v>
      </c>
      <c r="L102" s="242">
        <v>21</v>
      </c>
      <c r="M102" s="242">
        <f>G102*(1+L102/100)</f>
        <v>5056.59</v>
      </c>
      <c r="N102" s="242">
        <v>2E-3</v>
      </c>
      <c r="O102" s="242">
        <f>ROUND(E102*N102,2)</f>
        <v>0.01</v>
      </c>
      <c r="P102" s="242">
        <v>0</v>
      </c>
      <c r="Q102" s="243">
        <f>ROUND(E102*P102,2)</f>
        <v>0</v>
      </c>
      <c r="R102" s="222" t="s">
        <v>139</v>
      </c>
      <c r="S102" s="222" t="s">
        <v>121</v>
      </c>
      <c r="T102" s="222" t="s">
        <v>121</v>
      </c>
      <c r="U102" s="222">
        <v>0</v>
      </c>
      <c r="V102" s="222">
        <f>ROUND(E102*U102,2)</f>
        <v>0</v>
      </c>
      <c r="W102" s="222"/>
      <c r="X102" s="222" t="s">
        <v>140</v>
      </c>
      <c r="Y102" s="217"/>
      <c r="Z102" s="217"/>
      <c r="AA102" s="217"/>
      <c r="AB102" s="217"/>
      <c r="AC102" s="217"/>
      <c r="AD102" s="217"/>
      <c r="AE102" s="217"/>
      <c r="AF102" s="217"/>
      <c r="AG102" s="217" t="s">
        <v>152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38">
        <v>80</v>
      </c>
      <c r="B103" s="239" t="s">
        <v>301</v>
      </c>
      <c r="C103" s="247" t="s">
        <v>302</v>
      </c>
      <c r="D103" s="240" t="s">
        <v>120</v>
      </c>
      <c r="E103" s="241">
        <v>6</v>
      </c>
      <c r="F103" s="242">
        <v>1719</v>
      </c>
      <c r="G103" s="242">
        <f>ROUND(E103*F103,2)</f>
        <v>10314</v>
      </c>
      <c r="H103" s="242">
        <v>1719</v>
      </c>
      <c r="I103" s="242">
        <f>ROUND(E103*H103,2)</f>
        <v>10314</v>
      </c>
      <c r="J103" s="242">
        <v>0</v>
      </c>
      <c r="K103" s="242">
        <f>ROUND(E103*J103,2)</f>
        <v>0</v>
      </c>
      <c r="L103" s="242">
        <v>21</v>
      </c>
      <c r="M103" s="242">
        <f>G103*(1+L103/100)</f>
        <v>12479.94</v>
      </c>
      <c r="N103" s="242">
        <v>3.0999999999999999E-3</v>
      </c>
      <c r="O103" s="242">
        <f>ROUND(E103*N103,2)</f>
        <v>0.02</v>
      </c>
      <c r="P103" s="242">
        <v>0</v>
      </c>
      <c r="Q103" s="243">
        <f>ROUND(E103*P103,2)</f>
        <v>0</v>
      </c>
      <c r="R103" s="222" t="s">
        <v>139</v>
      </c>
      <c r="S103" s="222" t="s">
        <v>121</v>
      </c>
      <c r="T103" s="222" t="s">
        <v>121</v>
      </c>
      <c r="U103" s="222">
        <v>0</v>
      </c>
      <c r="V103" s="222">
        <f>ROUND(E103*U103,2)</f>
        <v>0</v>
      </c>
      <c r="W103" s="222"/>
      <c r="X103" s="222" t="s">
        <v>140</v>
      </c>
      <c r="Y103" s="217"/>
      <c r="Z103" s="217"/>
      <c r="AA103" s="217"/>
      <c r="AB103" s="217"/>
      <c r="AC103" s="217"/>
      <c r="AD103" s="217"/>
      <c r="AE103" s="217"/>
      <c r="AF103" s="217"/>
      <c r="AG103" s="217" t="s">
        <v>152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38">
        <v>81</v>
      </c>
      <c r="B104" s="239" t="s">
        <v>303</v>
      </c>
      <c r="C104" s="247" t="s">
        <v>304</v>
      </c>
      <c r="D104" s="240" t="s">
        <v>120</v>
      </c>
      <c r="E104" s="241">
        <v>3</v>
      </c>
      <c r="F104" s="242">
        <v>2105</v>
      </c>
      <c r="G104" s="242">
        <f>ROUND(E104*F104,2)</f>
        <v>6315</v>
      </c>
      <c r="H104" s="242">
        <v>2105</v>
      </c>
      <c r="I104" s="242">
        <f>ROUND(E104*H104,2)</f>
        <v>6315</v>
      </c>
      <c r="J104" s="242">
        <v>0</v>
      </c>
      <c r="K104" s="242">
        <f>ROUND(E104*J104,2)</f>
        <v>0</v>
      </c>
      <c r="L104" s="242">
        <v>21</v>
      </c>
      <c r="M104" s="242">
        <f>G104*(1+L104/100)</f>
        <v>7641.15</v>
      </c>
      <c r="N104" s="242">
        <v>3.8500000000000001E-3</v>
      </c>
      <c r="O104" s="242">
        <f>ROUND(E104*N104,2)</f>
        <v>0.01</v>
      </c>
      <c r="P104" s="242">
        <v>0</v>
      </c>
      <c r="Q104" s="243">
        <f>ROUND(E104*P104,2)</f>
        <v>0</v>
      </c>
      <c r="R104" s="222" t="s">
        <v>139</v>
      </c>
      <c r="S104" s="222" t="s">
        <v>121</v>
      </c>
      <c r="T104" s="222" t="s">
        <v>121</v>
      </c>
      <c r="U104" s="222">
        <v>0</v>
      </c>
      <c r="V104" s="222">
        <f>ROUND(E104*U104,2)</f>
        <v>0</v>
      </c>
      <c r="W104" s="222"/>
      <c r="X104" s="222" t="s">
        <v>140</v>
      </c>
      <c r="Y104" s="217"/>
      <c r="Z104" s="217"/>
      <c r="AA104" s="217"/>
      <c r="AB104" s="217"/>
      <c r="AC104" s="217"/>
      <c r="AD104" s="217"/>
      <c r="AE104" s="217"/>
      <c r="AF104" s="217"/>
      <c r="AG104" s="217" t="s">
        <v>152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2.5" outlineLevel="1" x14ac:dyDescent="0.2">
      <c r="A105" s="238">
        <v>82</v>
      </c>
      <c r="B105" s="239" t="s">
        <v>305</v>
      </c>
      <c r="C105" s="247" t="s">
        <v>306</v>
      </c>
      <c r="D105" s="240" t="s">
        <v>120</v>
      </c>
      <c r="E105" s="241">
        <v>3</v>
      </c>
      <c r="F105" s="242">
        <v>2580</v>
      </c>
      <c r="G105" s="242">
        <f>ROUND(E105*F105,2)</f>
        <v>7740</v>
      </c>
      <c r="H105" s="242">
        <v>2580</v>
      </c>
      <c r="I105" s="242">
        <f>ROUND(E105*H105,2)</f>
        <v>7740</v>
      </c>
      <c r="J105" s="242">
        <v>0</v>
      </c>
      <c r="K105" s="242">
        <f>ROUND(E105*J105,2)</f>
        <v>0</v>
      </c>
      <c r="L105" s="242">
        <v>21</v>
      </c>
      <c r="M105" s="242">
        <f>G105*(1+L105/100)</f>
        <v>9365.4</v>
      </c>
      <c r="N105" s="242">
        <v>4.7499999999999999E-3</v>
      </c>
      <c r="O105" s="242">
        <f>ROUND(E105*N105,2)</f>
        <v>0.01</v>
      </c>
      <c r="P105" s="242">
        <v>0</v>
      </c>
      <c r="Q105" s="243">
        <f>ROUND(E105*P105,2)</f>
        <v>0</v>
      </c>
      <c r="R105" s="222" t="s">
        <v>139</v>
      </c>
      <c r="S105" s="222" t="s">
        <v>121</v>
      </c>
      <c r="T105" s="222" t="s">
        <v>121</v>
      </c>
      <c r="U105" s="222">
        <v>0</v>
      </c>
      <c r="V105" s="222">
        <f>ROUND(E105*U105,2)</f>
        <v>0</v>
      </c>
      <c r="W105" s="222"/>
      <c r="X105" s="222" t="s">
        <v>140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152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38">
        <v>83</v>
      </c>
      <c r="B106" s="239" t="s">
        <v>307</v>
      </c>
      <c r="C106" s="247" t="s">
        <v>308</v>
      </c>
      <c r="D106" s="240" t="s">
        <v>120</v>
      </c>
      <c r="E106" s="241">
        <v>1</v>
      </c>
      <c r="F106" s="242">
        <v>1815</v>
      </c>
      <c r="G106" s="242">
        <f>ROUND(E106*F106,2)</f>
        <v>1815</v>
      </c>
      <c r="H106" s="242">
        <v>1815</v>
      </c>
      <c r="I106" s="242">
        <f>ROUND(E106*H106,2)</f>
        <v>1815</v>
      </c>
      <c r="J106" s="242">
        <v>0</v>
      </c>
      <c r="K106" s="242">
        <f>ROUND(E106*J106,2)</f>
        <v>0</v>
      </c>
      <c r="L106" s="242">
        <v>21</v>
      </c>
      <c r="M106" s="242">
        <f>G106*(1+L106/100)</f>
        <v>2196.15</v>
      </c>
      <c r="N106" s="242">
        <v>7.6999999999999996E-4</v>
      </c>
      <c r="O106" s="242">
        <f>ROUND(E106*N106,2)</f>
        <v>0</v>
      </c>
      <c r="P106" s="242">
        <v>0</v>
      </c>
      <c r="Q106" s="243">
        <f>ROUND(E106*P106,2)</f>
        <v>0</v>
      </c>
      <c r="R106" s="222" t="s">
        <v>139</v>
      </c>
      <c r="S106" s="222" t="s">
        <v>121</v>
      </c>
      <c r="T106" s="222" t="s">
        <v>121</v>
      </c>
      <c r="U106" s="222">
        <v>0</v>
      </c>
      <c r="V106" s="222">
        <f>ROUND(E106*U106,2)</f>
        <v>0</v>
      </c>
      <c r="W106" s="222"/>
      <c r="X106" s="222" t="s">
        <v>140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141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2.5" outlineLevel="1" x14ac:dyDescent="0.2">
      <c r="A107" s="238">
        <v>84</v>
      </c>
      <c r="B107" s="239" t="s">
        <v>309</v>
      </c>
      <c r="C107" s="247" t="s">
        <v>310</v>
      </c>
      <c r="D107" s="240" t="s">
        <v>120</v>
      </c>
      <c r="E107" s="241">
        <v>2</v>
      </c>
      <c r="F107" s="242">
        <v>2700</v>
      </c>
      <c r="G107" s="242">
        <f>ROUND(E107*F107,2)</f>
        <v>5400</v>
      </c>
      <c r="H107" s="242">
        <v>2700</v>
      </c>
      <c r="I107" s="242">
        <f>ROUND(E107*H107,2)</f>
        <v>5400</v>
      </c>
      <c r="J107" s="242">
        <v>0</v>
      </c>
      <c r="K107" s="242">
        <f>ROUND(E107*J107,2)</f>
        <v>0</v>
      </c>
      <c r="L107" s="242">
        <v>21</v>
      </c>
      <c r="M107" s="242">
        <f>G107*(1+L107/100)</f>
        <v>6534</v>
      </c>
      <c r="N107" s="242">
        <v>1.8E-3</v>
      </c>
      <c r="O107" s="242">
        <f>ROUND(E107*N107,2)</f>
        <v>0</v>
      </c>
      <c r="P107" s="242">
        <v>0</v>
      </c>
      <c r="Q107" s="243">
        <f>ROUND(E107*P107,2)</f>
        <v>0</v>
      </c>
      <c r="R107" s="222" t="s">
        <v>139</v>
      </c>
      <c r="S107" s="222" t="s">
        <v>121</v>
      </c>
      <c r="T107" s="222" t="s">
        <v>121</v>
      </c>
      <c r="U107" s="222">
        <v>0</v>
      </c>
      <c r="V107" s="222">
        <f>ROUND(E107*U107,2)</f>
        <v>0</v>
      </c>
      <c r="W107" s="222"/>
      <c r="X107" s="222" t="s">
        <v>140</v>
      </c>
      <c r="Y107" s="217"/>
      <c r="Z107" s="217"/>
      <c r="AA107" s="217"/>
      <c r="AB107" s="217"/>
      <c r="AC107" s="217"/>
      <c r="AD107" s="217"/>
      <c r="AE107" s="217"/>
      <c r="AF107" s="217"/>
      <c r="AG107" s="217" t="s">
        <v>141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38">
        <v>85</v>
      </c>
      <c r="B108" s="239" t="s">
        <v>311</v>
      </c>
      <c r="C108" s="247" t="s">
        <v>312</v>
      </c>
      <c r="D108" s="240" t="s">
        <v>120</v>
      </c>
      <c r="E108" s="241">
        <v>1</v>
      </c>
      <c r="F108" s="242">
        <v>3420</v>
      </c>
      <c r="G108" s="242">
        <f>ROUND(E108*F108,2)</f>
        <v>3420</v>
      </c>
      <c r="H108" s="242">
        <v>3420</v>
      </c>
      <c r="I108" s="242">
        <f>ROUND(E108*H108,2)</f>
        <v>3420</v>
      </c>
      <c r="J108" s="242">
        <v>0</v>
      </c>
      <c r="K108" s="242">
        <f>ROUND(E108*J108,2)</f>
        <v>0</v>
      </c>
      <c r="L108" s="242">
        <v>21</v>
      </c>
      <c r="M108" s="242">
        <f>G108*(1+L108/100)</f>
        <v>4138.2</v>
      </c>
      <c r="N108" s="242">
        <v>2.8E-3</v>
      </c>
      <c r="O108" s="242">
        <f>ROUND(E108*N108,2)</f>
        <v>0</v>
      </c>
      <c r="P108" s="242">
        <v>0</v>
      </c>
      <c r="Q108" s="243">
        <f>ROUND(E108*P108,2)</f>
        <v>0</v>
      </c>
      <c r="R108" s="222" t="s">
        <v>139</v>
      </c>
      <c r="S108" s="222" t="s">
        <v>121</v>
      </c>
      <c r="T108" s="222" t="s">
        <v>121</v>
      </c>
      <c r="U108" s="222">
        <v>0</v>
      </c>
      <c r="V108" s="222">
        <f>ROUND(E108*U108,2)</f>
        <v>0</v>
      </c>
      <c r="W108" s="222"/>
      <c r="X108" s="222" t="s">
        <v>140</v>
      </c>
      <c r="Y108" s="217"/>
      <c r="Z108" s="217"/>
      <c r="AA108" s="217"/>
      <c r="AB108" s="217"/>
      <c r="AC108" s="217"/>
      <c r="AD108" s="217"/>
      <c r="AE108" s="217"/>
      <c r="AF108" s="217"/>
      <c r="AG108" s="217" t="s">
        <v>141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2.5" outlineLevel="1" x14ac:dyDescent="0.2">
      <c r="A109" s="238">
        <v>86</v>
      </c>
      <c r="B109" s="239" t="s">
        <v>313</v>
      </c>
      <c r="C109" s="247" t="s">
        <v>314</v>
      </c>
      <c r="D109" s="240" t="s">
        <v>120</v>
      </c>
      <c r="E109" s="241">
        <v>1</v>
      </c>
      <c r="F109" s="242">
        <v>5065</v>
      </c>
      <c r="G109" s="242">
        <f>ROUND(E109*F109,2)</f>
        <v>5065</v>
      </c>
      <c r="H109" s="242">
        <v>5065</v>
      </c>
      <c r="I109" s="242">
        <f>ROUND(E109*H109,2)</f>
        <v>5065</v>
      </c>
      <c r="J109" s="242">
        <v>0</v>
      </c>
      <c r="K109" s="242">
        <f>ROUND(E109*J109,2)</f>
        <v>0</v>
      </c>
      <c r="L109" s="242">
        <v>21</v>
      </c>
      <c r="M109" s="242">
        <f>G109*(1+L109/100)</f>
        <v>6128.65</v>
      </c>
      <c r="N109" s="242">
        <v>3.5999999999999999E-3</v>
      </c>
      <c r="O109" s="242">
        <f>ROUND(E109*N109,2)</f>
        <v>0</v>
      </c>
      <c r="P109" s="242">
        <v>0</v>
      </c>
      <c r="Q109" s="243">
        <f>ROUND(E109*P109,2)</f>
        <v>0</v>
      </c>
      <c r="R109" s="222" t="s">
        <v>139</v>
      </c>
      <c r="S109" s="222" t="s">
        <v>121</v>
      </c>
      <c r="T109" s="222" t="s">
        <v>121</v>
      </c>
      <c r="U109" s="222">
        <v>0</v>
      </c>
      <c r="V109" s="222">
        <f>ROUND(E109*U109,2)</f>
        <v>0</v>
      </c>
      <c r="W109" s="222"/>
      <c r="X109" s="222" t="s">
        <v>140</v>
      </c>
      <c r="Y109" s="217"/>
      <c r="Z109" s="217"/>
      <c r="AA109" s="217"/>
      <c r="AB109" s="217"/>
      <c r="AC109" s="217"/>
      <c r="AD109" s="217"/>
      <c r="AE109" s="217"/>
      <c r="AF109" s="217"/>
      <c r="AG109" s="217" t="s">
        <v>141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38">
        <v>87</v>
      </c>
      <c r="B110" s="239" t="s">
        <v>315</v>
      </c>
      <c r="C110" s="247" t="s">
        <v>316</v>
      </c>
      <c r="D110" s="240" t="s">
        <v>0</v>
      </c>
      <c r="E110" s="241">
        <v>1769.84</v>
      </c>
      <c r="F110" s="242">
        <v>0.37</v>
      </c>
      <c r="G110" s="242">
        <f>ROUND(E110*F110,2)</f>
        <v>654.84</v>
      </c>
      <c r="H110" s="242">
        <v>0</v>
      </c>
      <c r="I110" s="242">
        <f>ROUND(E110*H110,2)</f>
        <v>0</v>
      </c>
      <c r="J110" s="242">
        <v>0.37</v>
      </c>
      <c r="K110" s="242">
        <f>ROUND(E110*J110,2)</f>
        <v>654.84</v>
      </c>
      <c r="L110" s="242">
        <v>21</v>
      </c>
      <c r="M110" s="242">
        <f>G110*(1+L110/100)</f>
        <v>792.35640000000001</v>
      </c>
      <c r="N110" s="242">
        <v>0</v>
      </c>
      <c r="O110" s="242">
        <f>ROUND(E110*N110,2)</f>
        <v>0</v>
      </c>
      <c r="P110" s="242">
        <v>0</v>
      </c>
      <c r="Q110" s="243">
        <f>ROUND(E110*P110,2)</f>
        <v>0</v>
      </c>
      <c r="R110" s="222"/>
      <c r="S110" s="222" t="s">
        <v>121</v>
      </c>
      <c r="T110" s="222" t="s">
        <v>121</v>
      </c>
      <c r="U110" s="222">
        <v>0</v>
      </c>
      <c r="V110" s="222">
        <f>ROUND(E110*U110,2)</f>
        <v>0</v>
      </c>
      <c r="W110" s="222"/>
      <c r="X110" s="222" t="s">
        <v>155</v>
      </c>
      <c r="Y110" s="217"/>
      <c r="Z110" s="217"/>
      <c r="AA110" s="217"/>
      <c r="AB110" s="217"/>
      <c r="AC110" s="217"/>
      <c r="AD110" s="217"/>
      <c r="AE110" s="217"/>
      <c r="AF110" s="217"/>
      <c r="AG110" s="217" t="s">
        <v>156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x14ac:dyDescent="0.2">
      <c r="A111" s="226" t="s">
        <v>116</v>
      </c>
      <c r="B111" s="227" t="s">
        <v>82</v>
      </c>
      <c r="C111" s="246" t="s">
        <v>83</v>
      </c>
      <c r="D111" s="228"/>
      <c r="E111" s="229"/>
      <c r="F111" s="230"/>
      <c r="G111" s="230">
        <f>SUMIF(AG112:AG116,"&lt;&gt;NOR",G112:G116)</f>
        <v>7835.8</v>
      </c>
      <c r="H111" s="230"/>
      <c r="I111" s="230">
        <f>SUM(I112:I116)</f>
        <v>319.59999999999997</v>
      </c>
      <c r="J111" s="230"/>
      <c r="K111" s="230">
        <f>SUM(K112:K116)</f>
        <v>7516.2</v>
      </c>
      <c r="L111" s="230"/>
      <c r="M111" s="230">
        <f>SUM(M112:M116)</f>
        <v>9481.3179999999993</v>
      </c>
      <c r="N111" s="230"/>
      <c r="O111" s="230">
        <f>SUM(O112:O116)</f>
        <v>0</v>
      </c>
      <c r="P111" s="230"/>
      <c r="Q111" s="231">
        <f>SUM(Q112:Q116)</f>
        <v>1.1000000000000001</v>
      </c>
      <c r="R111" s="225"/>
      <c r="S111" s="225"/>
      <c r="T111" s="225"/>
      <c r="U111" s="225"/>
      <c r="V111" s="225">
        <f>SUM(V112:V116)</f>
        <v>17.329999999999998</v>
      </c>
      <c r="W111" s="225"/>
      <c r="X111" s="225"/>
      <c r="AG111" t="s">
        <v>117</v>
      </c>
    </row>
    <row r="112" spans="1:60" outlineLevel="1" x14ac:dyDescent="0.2">
      <c r="A112" s="238">
        <v>88</v>
      </c>
      <c r="B112" s="239" t="s">
        <v>317</v>
      </c>
      <c r="C112" s="247" t="s">
        <v>318</v>
      </c>
      <c r="D112" s="240" t="s">
        <v>120</v>
      </c>
      <c r="E112" s="241">
        <v>1</v>
      </c>
      <c r="F112" s="242">
        <v>199</v>
      </c>
      <c r="G112" s="242">
        <f>ROUND(E112*F112,2)</f>
        <v>199</v>
      </c>
      <c r="H112" s="242">
        <v>8.44</v>
      </c>
      <c r="I112" s="242">
        <f>ROUND(E112*H112,2)</f>
        <v>8.44</v>
      </c>
      <c r="J112" s="242">
        <v>190.56</v>
      </c>
      <c r="K112" s="242">
        <f>ROUND(E112*J112,2)</f>
        <v>190.56</v>
      </c>
      <c r="L112" s="242">
        <v>21</v>
      </c>
      <c r="M112" s="242">
        <f>G112*(1+L112/100)</f>
        <v>240.79</v>
      </c>
      <c r="N112" s="242">
        <v>6.9999999999999994E-5</v>
      </c>
      <c r="O112" s="242">
        <f>ROUND(E112*N112,2)</f>
        <v>0</v>
      </c>
      <c r="P112" s="242">
        <v>2.1000000000000001E-2</v>
      </c>
      <c r="Q112" s="243">
        <f>ROUND(E112*P112,2)</f>
        <v>0.02</v>
      </c>
      <c r="R112" s="222"/>
      <c r="S112" s="222" t="s">
        <v>121</v>
      </c>
      <c r="T112" s="222" t="s">
        <v>121</v>
      </c>
      <c r="U112" s="222">
        <v>0.43</v>
      </c>
      <c r="V112" s="222">
        <f>ROUND(E112*U112,2)</f>
        <v>0.43</v>
      </c>
      <c r="W112" s="222"/>
      <c r="X112" s="222" t="s">
        <v>122</v>
      </c>
      <c r="Y112" s="217"/>
      <c r="Z112" s="217"/>
      <c r="AA112" s="217"/>
      <c r="AB112" s="217"/>
      <c r="AC112" s="217"/>
      <c r="AD112" s="217"/>
      <c r="AE112" s="217"/>
      <c r="AF112" s="217"/>
      <c r="AG112" s="217" t="s">
        <v>123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38">
        <v>89</v>
      </c>
      <c r="B113" s="239" t="s">
        <v>319</v>
      </c>
      <c r="C113" s="247" t="s">
        <v>320</v>
      </c>
      <c r="D113" s="240" t="s">
        <v>120</v>
      </c>
      <c r="E113" s="241">
        <v>2</v>
      </c>
      <c r="F113" s="242">
        <v>232.5</v>
      </c>
      <c r="G113" s="242">
        <f>ROUND(E113*F113,2)</f>
        <v>465</v>
      </c>
      <c r="H113" s="242">
        <v>1.73</v>
      </c>
      <c r="I113" s="242">
        <f>ROUND(E113*H113,2)</f>
        <v>3.46</v>
      </c>
      <c r="J113" s="242">
        <v>230.77</v>
      </c>
      <c r="K113" s="242">
        <f>ROUND(E113*J113,2)</f>
        <v>461.54</v>
      </c>
      <c r="L113" s="242">
        <v>21</v>
      </c>
      <c r="M113" s="242">
        <f>G113*(1+L113/100)</f>
        <v>562.65</v>
      </c>
      <c r="N113" s="242">
        <v>2.0000000000000002E-5</v>
      </c>
      <c r="O113" s="242">
        <f>ROUND(E113*N113,2)</f>
        <v>0</v>
      </c>
      <c r="P113" s="242">
        <v>1.4E-2</v>
      </c>
      <c r="Q113" s="243">
        <f>ROUND(E113*P113,2)</f>
        <v>0.03</v>
      </c>
      <c r="R113" s="222"/>
      <c r="S113" s="222" t="s">
        <v>121</v>
      </c>
      <c r="T113" s="222" t="s">
        <v>121</v>
      </c>
      <c r="U113" s="222">
        <v>0.52</v>
      </c>
      <c r="V113" s="222">
        <f>ROUND(E113*U113,2)</f>
        <v>1.04</v>
      </c>
      <c r="W113" s="222"/>
      <c r="X113" s="222" t="s">
        <v>122</v>
      </c>
      <c r="Y113" s="217"/>
      <c r="Z113" s="217"/>
      <c r="AA113" s="217"/>
      <c r="AB113" s="217"/>
      <c r="AC113" s="217"/>
      <c r="AD113" s="217"/>
      <c r="AE113" s="217"/>
      <c r="AF113" s="217"/>
      <c r="AG113" s="217" t="s">
        <v>123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38">
        <v>90</v>
      </c>
      <c r="B114" s="239" t="s">
        <v>321</v>
      </c>
      <c r="C114" s="247" t="s">
        <v>322</v>
      </c>
      <c r="D114" s="240" t="s">
        <v>126</v>
      </c>
      <c r="E114" s="241">
        <v>14</v>
      </c>
      <c r="F114" s="242">
        <v>227</v>
      </c>
      <c r="G114" s="242">
        <f>ROUND(E114*F114,2)</f>
        <v>3178</v>
      </c>
      <c r="H114" s="242">
        <v>0</v>
      </c>
      <c r="I114" s="242">
        <f>ROUND(E114*H114,2)</f>
        <v>0</v>
      </c>
      <c r="J114" s="242">
        <v>227</v>
      </c>
      <c r="K114" s="242">
        <f>ROUND(E114*J114,2)</f>
        <v>3178</v>
      </c>
      <c r="L114" s="242">
        <v>21</v>
      </c>
      <c r="M114" s="242">
        <f>G114*(1+L114/100)</f>
        <v>3845.38</v>
      </c>
      <c r="N114" s="242">
        <v>0</v>
      </c>
      <c r="O114" s="242">
        <f>ROUND(E114*N114,2)</f>
        <v>0</v>
      </c>
      <c r="P114" s="242">
        <v>4.0099999999999997E-2</v>
      </c>
      <c r="Q114" s="243">
        <f>ROUND(E114*P114,2)</f>
        <v>0.56000000000000005</v>
      </c>
      <c r="R114" s="222"/>
      <c r="S114" s="222" t="s">
        <v>121</v>
      </c>
      <c r="T114" s="222" t="s">
        <v>121</v>
      </c>
      <c r="U114" s="222">
        <v>0.54</v>
      </c>
      <c r="V114" s="222">
        <f>ROUND(E114*U114,2)</f>
        <v>7.56</v>
      </c>
      <c r="W114" s="222"/>
      <c r="X114" s="222" t="s">
        <v>122</v>
      </c>
      <c r="Y114" s="217"/>
      <c r="Z114" s="217"/>
      <c r="AA114" s="217"/>
      <c r="AB114" s="217"/>
      <c r="AC114" s="217"/>
      <c r="AD114" s="217"/>
      <c r="AE114" s="217"/>
      <c r="AF114" s="217"/>
      <c r="AG114" s="217" t="s">
        <v>123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38">
        <v>91</v>
      </c>
      <c r="B115" s="239" t="s">
        <v>323</v>
      </c>
      <c r="C115" s="247" t="s">
        <v>324</v>
      </c>
      <c r="D115" s="240" t="s">
        <v>138</v>
      </c>
      <c r="E115" s="241">
        <v>12</v>
      </c>
      <c r="F115" s="242">
        <v>69.900000000000006</v>
      </c>
      <c r="G115" s="242">
        <f>ROUND(E115*F115,2)</f>
        <v>838.8</v>
      </c>
      <c r="H115" s="242">
        <v>24.2</v>
      </c>
      <c r="I115" s="242">
        <f>ROUND(E115*H115,2)</f>
        <v>290.39999999999998</v>
      </c>
      <c r="J115" s="242">
        <v>45.7</v>
      </c>
      <c r="K115" s="242">
        <f>ROUND(E115*J115,2)</f>
        <v>548.4</v>
      </c>
      <c r="L115" s="242">
        <v>21</v>
      </c>
      <c r="M115" s="242">
        <f>G115*(1+L115/100)</f>
        <v>1014.9479999999999</v>
      </c>
      <c r="N115" s="242">
        <v>9.0000000000000006E-5</v>
      </c>
      <c r="O115" s="242">
        <f>ROUND(E115*N115,2)</f>
        <v>0</v>
      </c>
      <c r="P115" s="242">
        <v>8.5800000000000008E-3</v>
      </c>
      <c r="Q115" s="243">
        <f>ROUND(E115*P115,2)</f>
        <v>0.1</v>
      </c>
      <c r="R115" s="222"/>
      <c r="S115" s="222" t="s">
        <v>121</v>
      </c>
      <c r="T115" s="222" t="s">
        <v>121</v>
      </c>
      <c r="U115" s="222">
        <v>0.1</v>
      </c>
      <c r="V115" s="222">
        <f>ROUND(E115*U115,2)</f>
        <v>1.2</v>
      </c>
      <c r="W115" s="222"/>
      <c r="X115" s="222" t="s">
        <v>122</v>
      </c>
      <c r="Y115" s="217"/>
      <c r="Z115" s="217"/>
      <c r="AA115" s="217"/>
      <c r="AB115" s="217"/>
      <c r="AC115" s="217"/>
      <c r="AD115" s="217"/>
      <c r="AE115" s="217"/>
      <c r="AF115" s="217"/>
      <c r="AG115" s="217" t="s">
        <v>123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38">
        <v>92</v>
      </c>
      <c r="B116" s="239" t="s">
        <v>325</v>
      </c>
      <c r="C116" s="247" t="s">
        <v>326</v>
      </c>
      <c r="D116" s="240" t="s">
        <v>120</v>
      </c>
      <c r="E116" s="241">
        <v>10</v>
      </c>
      <c r="F116" s="242">
        <v>315.5</v>
      </c>
      <c r="G116" s="242">
        <f>ROUND(E116*F116,2)</f>
        <v>3155</v>
      </c>
      <c r="H116" s="242">
        <v>1.73</v>
      </c>
      <c r="I116" s="242">
        <f>ROUND(E116*H116,2)</f>
        <v>17.3</v>
      </c>
      <c r="J116" s="242">
        <v>313.77</v>
      </c>
      <c r="K116" s="242">
        <f>ROUND(E116*J116,2)</f>
        <v>3137.7</v>
      </c>
      <c r="L116" s="242">
        <v>21</v>
      </c>
      <c r="M116" s="242">
        <f>G116*(1+L116/100)</f>
        <v>3817.5499999999997</v>
      </c>
      <c r="N116" s="242">
        <v>2.0000000000000002E-5</v>
      </c>
      <c r="O116" s="242">
        <f>ROUND(E116*N116,2)</f>
        <v>0</v>
      </c>
      <c r="P116" s="242">
        <v>3.9E-2</v>
      </c>
      <c r="Q116" s="243">
        <f>ROUND(E116*P116,2)</f>
        <v>0.39</v>
      </c>
      <c r="R116" s="222"/>
      <c r="S116" s="222" t="s">
        <v>121</v>
      </c>
      <c r="T116" s="222" t="s">
        <v>121</v>
      </c>
      <c r="U116" s="222">
        <v>0.71</v>
      </c>
      <c r="V116" s="222">
        <f>ROUND(E116*U116,2)</f>
        <v>7.1</v>
      </c>
      <c r="W116" s="222"/>
      <c r="X116" s="222" t="s">
        <v>122</v>
      </c>
      <c r="Y116" s="217"/>
      <c r="Z116" s="217"/>
      <c r="AA116" s="217"/>
      <c r="AB116" s="217"/>
      <c r="AC116" s="217"/>
      <c r="AD116" s="217"/>
      <c r="AE116" s="217"/>
      <c r="AF116" s="217"/>
      <c r="AG116" s="217" t="s">
        <v>123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226" t="s">
        <v>116</v>
      </c>
      <c r="B117" s="227" t="s">
        <v>84</v>
      </c>
      <c r="C117" s="246" t="s">
        <v>85</v>
      </c>
      <c r="D117" s="228"/>
      <c r="E117" s="229"/>
      <c r="F117" s="230"/>
      <c r="G117" s="230">
        <f>SUMIF(AG118:AG120,"&lt;&gt;NOR",G118:G120)</f>
        <v>2679.8</v>
      </c>
      <c r="H117" s="230"/>
      <c r="I117" s="230">
        <f>SUM(I118:I120)</f>
        <v>554.54</v>
      </c>
      <c r="J117" s="230"/>
      <c r="K117" s="230">
        <f>SUM(K118:K120)</f>
        <v>2125.2600000000002</v>
      </c>
      <c r="L117" s="230"/>
      <c r="M117" s="230">
        <f>SUM(M118:M120)</f>
        <v>3242.558</v>
      </c>
      <c r="N117" s="230"/>
      <c r="O117" s="230">
        <f>SUM(O118:O120)</f>
        <v>0</v>
      </c>
      <c r="P117" s="230"/>
      <c r="Q117" s="231">
        <f>SUM(Q118:Q120)</f>
        <v>0</v>
      </c>
      <c r="R117" s="225"/>
      <c r="S117" s="225"/>
      <c r="T117" s="225"/>
      <c r="U117" s="225"/>
      <c r="V117" s="225">
        <f>SUM(V118:V120)</f>
        <v>4.47</v>
      </c>
      <c r="W117" s="225"/>
      <c r="X117" s="225"/>
      <c r="AG117" t="s">
        <v>117</v>
      </c>
    </row>
    <row r="118" spans="1:60" outlineLevel="1" x14ac:dyDescent="0.2">
      <c r="A118" s="238">
        <v>93</v>
      </c>
      <c r="B118" s="239" t="s">
        <v>327</v>
      </c>
      <c r="C118" s="247" t="s">
        <v>328</v>
      </c>
      <c r="D118" s="240" t="s">
        <v>138</v>
      </c>
      <c r="E118" s="241">
        <v>35</v>
      </c>
      <c r="F118" s="242">
        <v>52.6</v>
      </c>
      <c r="G118" s="242">
        <f>ROUND(E118*F118,2)</f>
        <v>1841</v>
      </c>
      <c r="H118" s="242">
        <v>10.3</v>
      </c>
      <c r="I118" s="242">
        <f>ROUND(E118*H118,2)</f>
        <v>360.5</v>
      </c>
      <c r="J118" s="242">
        <v>42.3</v>
      </c>
      <c r="K118" s="242">
        <f>ROUND(E118*J118,2)</f>
        <v>1480.5</v>
      </c>
      <c r="L118" s="242">
        <v>21</v>
      </c>
      <c r="M118" s="242">
        <f>G118*(1+L118/100)</f>
        <v>2227.61</v>
      </c>
      <c r="N118" s="242">
        <v>6.9999999999999994E-5</v>
      </c>
      <c r="O118" s="242">
        <f>ROUND(E118*N118,2)</f>
        <v>0</v>
      </c>
      <c r="P118" s="242">
        <v>0</v>
      </c>
      <c r="Q118" s="243">
        <f>ROUND(E118*P118,2)</f>
        <v>0</v>
      </c>
      <c r="R118" s="222"/>
      <c r="S118" s="222" t="s">
        <v>121</v>
      </c>
      <c r="T118" s="222" t="s">
        <v>121</v>
      </c>
      <c r="U118" s="222">
        <v>0.09</v>
      </c>
      <c r="V118" s="222">
        <f>ROUND(E118*U118,2)</f>
        <v>3.15</v>
      </c>
      <c r="W118" s="222"/>
      <c r="X118" s="222" t="s">
        <v>122</v>
      </c>
      <c r="Y118" s="217"/>
      <c r="Z118" s="217"/>
      <c r="AA118" s="217"/>
      <c r="AB118" s="217"/>
      <c r="AC118" s="217"/>
      <c r="AD118" s="217"/>
      <c r="AE118" s="217"/>
      <c r="AF118" s="217"/>
      <c r="AG118" s="217" t="s">
        <v>123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38">
        <v>94</v>
      </c>
      <c r="B119" s="239" t="s">
        <v>329</v>
      </c>
      <c r="C119" s="247" t="s">
        <v>330</v>
      </c>
      <c r="D119" s="240" t="s">
        <v>138</v>
      </c>
      <c r="E119" s="241">
        <v>8</v>
      </c>
      <c r="F119" s="242">
        <v>64</v>
      </c>
      <c r="G119" s="242">
        <f>ROUND(E119*F119,2)</f>
        <v>512</v>
      </c>
      <c r="H119" s="242">
        <v>13.85</v>
      </c>
      <c r="I119" s="242">
        <f>ROUND(E119*H119,2)</f>
        <v>110.8</v>
      </c>
      <c r="J119" s="242">
        <v>50.15</v>
      </c>
      <c r="K119" s="242">
        <f>ROUND(E119*J119,2)</f>
        <v>401.2</v>
      </c>
      <c r="L119" s="242">
        <v>21</v>
      </c>
      <c r="M119" s="242">
        <f>G119*(1+L119/100)</f>
        <v>619.52</v>
      </c>
      <c r="N119" s="242">
        <v>9.0000000000000006E-5</v>
      </c>
      <c r="O119" s="242">
        <f>ROUND(E119*N119,2)</f>
        <v>0</v>
      </c>
      <c r="P119" s="242">
        <v>0</v>
      </c>
      <c r="Q119" s="243">
        <f>ROUND(E119*P119,2)</f>
        <v>0</v>
      </c>
      <c r="R119" s="222"/>
      <c r="S119" s="222" t="s">
        <v>121</v>
      </c>
      <c r="T119" s="222" t="s">
        <v>121</v>
      </c>
      <c r="U119" s="222">
        <v>0.10299999999999999</v>
      </c>
      <c r="V119" s="222">
        <f>ROUND(E119*U119,2)</f>
        <v>0.82</v>
      </c>
      <c r="W119" s="222"/>
      <c r="X119" s="222" t="s">
        <v>122</v>
      </c>
      <c r="Y119" s="217"/>
      <c r="Z119" s="217"/>
      <c r="AA119" s="217"/>
      <c r="AB119" s="217"/>
      <c r="AC119" s="217"/>
      <c r="AD119" s="217"/>
      <c r="AE119" s="217"/>
      <c r="AF119" s="217"/>
      <c r="AG119" s="217" t="s">
        <v>123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38">
        <v>95</v>
      </c>
      <c r="B120" s="239" t="s">
        <v>331</v>
      </c>
      <c r="C120" s="247" t="s">
        <v>332</v>
      </c>
      <c r="D120" s="240" t="s">
        <v>138</v>
      </c>
      <c r="E120" s="241">
        <v>4</v>
      </c>
      <c r="F120" s="242">
        <v>81.7</v>
      </c>
      <c r="G120" s="242">
        <f>ROUND(E120*F120,2)</f>
        <v>326.8</v>
      </c>
      <c r="H120" s="242">
        <v>20.81</v>
      </c>
      <c r="I120" s="242">
        <f>ROUND(E120*H120,2)</f>
        <v>83.24</v>
      </c>
      <c r="J120" s="242">
        <v>60.89</v>
      </c>
      <c r="K120" s="242">
        <f>ROUND(E120*J120,2)</f>
        <v>243.56</v>
      </c>
      <c r="L120" s="242">
        <v>21</v>
      </c>
      <c r="M120" s="242">
        <f>G120*(1+L120/100)</f>
        <v>395.428</v>
      </c>
      <c r="N120" s="242">
        <v>1.3999999999999999E-4</v>
      </c>
      <c r="O120" s="242">
        <f>ROUND(E120*N120,2)</f>
        <v>0</v>
      </c>
      <c r="P120" s="242">
        <v>0</v>
      </c>
      <c r="Q120" s="243">
        <f>ROUND(E120*P120,2)</f>
        <v>0</v>
      </c>
      <c r="R120" s="222"/>
      <c r="S120" s="222" t="s">
        <v>121</v>
      </c>
      <c r="T120" s="222" t="s">
        <v>121</v>
      </c>
      <c r="U120" s="222">
        <v>0.125</v>
      </c>
      <c r="V120" s="222">
        <f>ROUND(E120*U120,2)</f>
        <v>0.5</v>
      </c>
      <c r="W120" s="222"/>
      <c r="X120" s="222" t="s">
        <v>122</v>
      </c>
      <c r="Y120" s="217"/>
      <c r="Z120" s="217"/>
      <c r="AA120" s="217"/>
      <c r="AB120" s="217"/>
      <c r="AC120" s="217"/>
      <c r="AD120" s="217"/>
      <c r="AE120" s="217"/>
      <c r="AF120" s="217"/>
      <c r="AG120" s="217" t="s">
        <v>123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x14ac:dyDescent="0.2">
      <c r="A121" s="226" t="s">
        <v>116</v>
      </c>
      <c r="B121" s="227" t="s">
        <v>86</v>
      </c>
      <c r="C121" s="246" t="s">
        <v>87</v>
      </c>
      <c r="D121" s="228"/>
      <c r="E121" s="229"/>
      <c r="F121" s="230"/>
      <c r="G121" s="230">
        <f>SUMIF(AG122:AG127,"&lt;&gt;NOR",G122:G127)</f>
        <v>2846.24</v>
      </c>
      <c r="H121" s="230"/>
      <c r="I121" s="230">
        <f>SUM(I122:I127)</f>
        <v>0</v>
      </c>
      <c r="J121" s="230"/>
      <c r="K121" s="230">
        <f>SUM(K122:K127)</f>
        <v>2846.24</v>
      </c>
      <c r="L121" s="230"/>
      <c r="M121" s="230">
        <f>SUM(M122:M127)</f>
        <v>3443.9503999999997</v>
      </c>
      <c r="N121" s="230"/>
      <c r="O121" s="230">
        <f>SUM(O122:O127)</f>
        <v>0</v>
      </c>
      <c r="P121" s="230"/>
      <c r="Q121" s="231">
        <f>SUM(Q122:Q127)</f>
        <v>0</v>
      </c>
      <c r="R121" s="225"/>
      <c r="S121" s="225"/>
      <c r="T121" s="225"/>
      <c r="U121" s="225"/>
      <c r="V121" s="225">
        <f>SUM(V122:V127)</f>
        <v>4.7100000000000009</v>
      </c>
      <c r="W121" s="225"/>
      <c r="X121" s="225"/>
      <c r="AG121" t="s">
        <v>117</v>
      </c>
    </row>
    <row r="122" spans="1:60" outlineLevel="1" x14ac:dyDescent="0.2">
      <c r="A122" s="238">
        <v>96</v>
      </c>
      <c r="B122" s="239" t="s">
        <v>333</v>
      </c>
      <c r="C122" s="247" t="s">
        <v>334</v>
      </c>
      <c r="D122" s="240" t="s">
        <v>335</v>
      </c>
      <c r="E122" s="241">
        <v>1.1033599999999999</v>
      </c>
      <c r="F122" s="242">
        <v>347.5</v>
      </c>
      <c r="G122" s="242">
        <f>ROUND(E122*F122,2)</f>
        <v>383.42</v>
      </c>
      <c r="H122" s="242">
        <v>0</v>
      </c>
      <c r="I122" s="242">
        <f>ROUND(E122*H122,2)</f>
        <v>0</v>
      </c>
      <c r="J122" s="242">
        <v>347.5</v>
      </c>
      <c r="K122" s="242">
        <f>ROUND(E122*J122,2)</f>
        <v>383.42</v>
      </c>
      <c r="L122" s="242">
        <v>21</v>
      </c>
      <c r="M122" s="242">
        <f>G122*(1+L122/100)</f>
        <v>463.93819999999999</v>
      </c>
      <c r="N122" s="242">
        <v>0</v>
      </c>
      <c r="O122" s="242">
        <f>ROUND(E122*N122,2)</f>
        <v>0</v>
      </c>
      <c r="P122" s="242">
        <v>0</v>
      </c>
      <c r="Q122" s="243">
        <f>ROUND(E122*P122,2)</f>
        <v>0</v>
      </c>
      <c r="R122" s="222"/>
      <c r="S122" s="222" t="s">
        <v>121</v>
      </c>
      <c r="T122" s="222" t="s">
        <v>121</v>
      </c>
      <c r="U122" s="222">
        <v>0.93300000000000005</v>
      </c>
      <c r="V122" s="222">
        <f>ROUND(E122*U122,2)</f>
        <v>1.03</v>
      </c>
      <c r="W122" s="222"/>
      <c r="X122" s="222" t="s">
        <v>336</v>
      </c>
      <c r="Y122" s="217"/>
      <c r="Z122" s="217"/>
      <c r="AA122" s="217"/>
      <c r="AB122" s="217"/>
      <c r="AC122" s="217"/>
      <c r="AD122" s="217"/>
      <c r="AE122" s="217"/>
      <c r="AF122" s="217"/>
      <c r="AG122" s="217" t="s">
        <v>337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32">
        <v>97</v>
      </c>
      <c r="B123" s="233" t="s">
        <v>338</v>
      </c>
      <c r="C123" s="248" t="s">
        <v>339</v>
      </c>
      <c r="D123" s="234" t="s">
        <v>335</v>
      </c>
      <c r="E123" s="235">
        <v>1.1033599999999999</v>
      </c>
      <c r="F123" s="236">
        <v>225</v>
      </c>
      <c r="G123" s="236">
        <f>ROUND(E123*F123,2)</f>
        <v>248.26</v>
      </c>
      <c r="H123" s="236">
        <v>0</v>
      </c>
      <c r="I123" s="236">
        <f>ROUND(E123*H123,2)</f>
        <v>0</v>
      </c>
      <c r="J123" s="236">
        <v>225</v>
      </c>
      <c r="K123" s="236">
        <f>ROUND(E123*J123,2)</f>
        <v>248.26</v>
      </c>
      <c r="L123" s="236">
        <v>21</v>
      </c>
      <c r="M123" s="236">
        <f>G123*(1+L123/100)</f>
        <v>300.39459999999997</v>
      </c>
      <c r="N123" s="236">
        <v>0</v>
      </c>
      <c r="O123" s="236">
        <f>ROUND(E123*N123,2)</f>
        <v>0</v>
      </c>
      <c r="P123" s="236">
        <v>0</v>
      </c>
      <c r="Q123" s="237">
        <f>ROUND(E123*P123,2)</f>
        <v>0</v>
      </c>
      <c r="R123" s="222"/>
      <c r="S123" s="222" t="s">
        <v>121</v>
      </c>
      <c r="T123" s="222" t="s">
        <v>121</v>
      </c>
      <c r="U123" s="222">
        <v>0.49</v>
      </c>
      <c r="V123" s="222">
        <f>ROUND(E123*U123,2)</f>
        <v>0.54</v>
      </c>
      <c r="W123" s="222"/>
      <c r="X123" s="222" t="s">
        <v>336</v>
      </c>
      <c r="Y123" s="217"/>
      <c r="Z123" s="217"/>
      <c r="AA123" s="217"/>
      <c r="AB123" s="217"/>
      <c r="AC123" s="217"/>
      <c r="AD123" s="217"/>
      <c r="AE123" s="217"/>
      <c r="AF123" s="217"/>
      <c r="AG123" s="217" t="s">
        <v>337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20"/>
      <c r="B124" s="221"/>
      <c r="C124" s="249" t="s">
        <v>340</v>
      </c>
      <c r="D124" s="244"/>
      <c r="E124" s="244"/>
      <c r="F124" s="244"/>
      <c r="G124" s="244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7"/>
      <c r="Z124" s="217"/>
      <c r="AA124" s="217"/>
      <c r="AB124" s="217"/>
      <c r="AC124" s="217"/>
      <c r="AD124" s="217"/>
      <c r="AE124" s="217"/>
      <c r="AF124" s="217"/>
      <c r="AG124" s="217" t="s">
        <v>129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38">
        <v>98</v>
      </c>
      <c r="B125" s="239" t="s">
        <v>341</v>
      </c>
      <c r="C125" s="247" t="s">
        <v>342</v>
      </c>
      <c r="D125" s="240" t="s">
        <v>335</v>
      </c>
      <c r="E125" s="241">
        <v>1.1033599999999999</v>
      </c>
      <c r="F125" s="242">
        <v>315</v>
      </c>
      <c r="G125" s="242">
        <f>ROUND(E125*F125,2)</f>
        <v>347.56</v>
      </c>
      <c r="H125" s="242">
        <v>0</v>
      </c>
      <c r="I125" s="242">
        <f>ROUND(E125*H125,2)</f>
        <v>0</v>
      </c>
      <c r="J125" s="242">
        <v>315</v>
      </c>
      <c r="K125" s="242">
        <f>ROUND(E125*J125,2)</f>
        <v>347.56</v>
      </c>
      <c r="L125" s="242">
        <v>21</v>
      </c>
      <c r="M125" s="242">
        <f>G125*(1+L125/100)</f>
        <v>420.54759999999999</v>
      </c>
      <c r="N125" s="242">
        <v>0</v>
      </c>
      <c r="O125" s="242">
        <f>ROUND(E125*N125,2)</f>
        <v>0</v>
      </c>
      <c r="P125" s="242">
        <v>0</v>
      </c>
      <c r="Q125" s="243">
        <f>ROUND(E125*P125,2)</f>
        <v>0</v>
      </c>
      <c r="R125" s="222"/>
      <c r="S125" s="222" t="s">
        <v>121</v>
      </c>
      <c r="T125" s="222" t="s">
        <v>121</v>
      </c>
      <c r="U125" s="222">
        <v>0.94199999999999995</v>
      </c>
      <c r="V125" s="222">
        <f>ROUND(E125*U125,2)</f>
        <v>1.04</v>
      </c>
      <c r="W125" s="222"/>
      <c r="X125" s="222" t="s">
        <v>336</v>
      </c>
      <c r="Y125" s="217"/>
      <c r="Z125" s="217"/>
      <c r="AA125" s="217"/>
      <c r="AB125" s="217"/>
      <c r="AC125" s="217"/>
      <c r="AD125" s="217"/>
      <c r="AE125" s="217"/>
      <c r="AF125" s="217"/>
      <c r="AG125" s="217" t="s">
        <v>337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38">
        <v>99</v>
      </c>
      <c r="B126" s="239" t="s">
        <v>343</v>
      </c>
      <c r="C126" s="247" t="s">
        <v>344</v>
      </c>
      <c r="D126" s="240" t="s">
        <v>335</v>
      </c>
      <c r="E126" s="241">
        <v>1.1033599999999999</v>
      </c>
      <c r="F126" s="242">
        <v>35.1</v>
      </c>
      <c r="G126" s="242">
        <f>ROUND(E126*F126,2)</f>
        <v>38.729999999999997</v>
      </c>
      <c r="H126" s="242">
        <v>0</v>
      </c>
      <c r="I126" s="242">
        <f>ROUND(E126*H126,2)</f>
        <v>0</v>
      </c>
      <c r="J126" s="242">
        <v>35.1</v>
      </c>
      <c r="K126" s="242">
        <f>ROUND(E126*J126,2)</f>
        <v>38.729999999999997</v>
      </c>
      <c r="L126" s="242">
        <v>21</v>
      </c>
      <c r="M126" s="242">
        <f>G126*(1+L126/100)</f>
        <v>46.863299999999995</v>
      </c>
      <c r="N126" s="242">
        <v>0</v>
      </c>
      <c r="O126" s="242">
        <f>ROUND(E126*N126,2)</f>
        <v>0</v>
      </c>
      <c r="P126" s="242">
        <v>0</v>
      </c>
      <c r="Q126" s="243">
        <f>ROUND(E126*P126,2)</f>
        <v>0</v>
      </c>
      <c r="R126" s="222"/>
      <c r="S126" s="222" t="s">
        <v>121</v>
      </c>
      <c r="T126" s="222" t="s">
        <v>121</v>
      </c>
      <c r="U126" s="222">
        <v>0.105</v>
      </c>
      <c r="V126" s="222">
        <f>ROUND(E126*U126,2)</f>
        <v>0.12</v>
      </c>
      <c r="W126" s="222"/>
      <c r="X126" s="222" t="s">
        <v>336</v>
      </c>
      <c r="Y126" s="217"/>
      <c r="Z126" s="217"/>
      <c r="AA126" s="217"/>
      <c r="AB126" s="217"/>
      <c r="AC126" s="217"/>
      <c r="AD126" s="217"/>
      <c r="AE126" s="217"/>
      <c r="AF126" s="217"/>
      <c r="AG126" s="217" t="s">
        <v>337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38">
        <v>100</v>
      </c>
      <c r="B127" s="239" t="s">
        <v>345</v>
      </c>
      <c r="C127" s="247" t="s">
        <v>346</v>
      </c>
      <c r="D127" s="240" t="s">
        <v>335</v>
      </c>
      <c r="E127" s="241">
        <v>1.1033599999999999</v>
      </c>
      <c r="F127" s="242">
        <v>1657</v>
      </c>
      <c r="G127" s="242">
        <f>ROUND(E127*F127,2)</f>
        <v>1828.27</v>
      </c>
      <c r="H127" s="242">
        <v>0</v>
      </c>
      <c r="I127" s="242">
        <f>ROUND(E127*H127,2)</f>
        <v>0</v>
      </c>
      <c r="J127" s="242">
        <v>1657</v>
      </c>
      <c r="K127" s="242">
        <f>ROUND(E127*J127,2)</f>
        <v>1828.27</v>
      </c>
      <c r="L127" s="242">
        <v>21</v>
      </c>
      <c r="M127" s="242">
        <f>G127*(1+L127/100)</f>
        <v>2212.2066999999997</v>
      </c>
      <c r="N127" s="242">
        <v>0</v>
      </c>
      <c r="O127" s="242">
        <f>ROUND(E127*N127,2)</f>
        <v>0</v>
      </c>
      <c r="P127" s="242">
        <v>0</v>
      </c>
      <c r="Q127" s="243">
        <f>ROUND(E127*P127,2)</f>
        <v>0</v>
      </c>
      <c r="R127" s="222"/>
      <c r="S127" s="222" t="s">
        <v>121</v>
      </c>
      <c r="T127" s="222" t="s">
        <v>121</v>
      </c>
      <c r="U127" s="222">
        <v>1.7969999999999999</v>
      </c>
      <c r="V127" s="222">
        <f>ROUND(E127*U127,2)</f>
        <v>1.98</v>
      </c>
      <c r="W127" s="222"/>
      <c r="X127" s="222" t="s">
        <v>336</v>
      </c>
      <c r="Y127" s="217"/>
      <c r="Z127" s="217"/>
      <c r="AA127" s="217"/>
      <c r="AB127" s="217"/>
      <c r="AC127" s="217"/>
      <c r="AD127" s="217"/>
      <c r="AE127" s="217"/>
      <c r="AF127" s="217"/>
      <c r="AG127" s="217" t="s">
        <v>337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x14ac:dyDescent="0.2">
      <c r="A128" s="226" t="s">
        <v>116</v>
      </c>
      <c r="B128" s="227" t="s">
        <v>89</v>
      </c>
      <c r="C128" s="246" t="s">
        <v>29</v>
      </c>
      <c r="D128" s="228"/>
      <c r="E128" s="229"/>
      <c r="F128" s="230"/>
      <c r="G128" s="230">
        <f>SUMIF(AG129:AG131,"&lt;&gt;NOR",G129:G131)</f>
        <v>15408.3</v>
      </c>
      <c r="H128" s="230"/>
      <c r="I128" s="230">
        <f>SUM(I129:I131)</f>
        <v>0</v>
      </c>
      <c r="J128" s="230"/>
      <c r="K128" s="230">
        <f>SUM(K129:K131)</f>
        <v>15408.3</v>
      </c>
      <c r="L128" s="230"/>
      <c r="M128" s="230">
        <f>SUM(M129:M131)</f>
        <v>18644.042999999998</v>
      </c>
      <c r="N128" s="230"/>
      <c r="O128" s="230">
        <f>SUM(O129:O131)</f>
        <v>0</v>
      </c>
      <c r="P128" s="230"/>
      <c r="Q128" s="231">
        <f>SUM(Q129:Q131)</f>
        <v>0</v>
      </c>
      <c r="R128" s="225"/>
      <c r="S128" s="225"/>
      <c r="T128" s="225"/>
      <c r="U128" s="225"/>
      <c r="V128" s="225">
        <f>SUM(V129:V131)</f>
        <v>0</v>
      </c>
      <c r="W128" s="225"/>
      <c r="X128" s="225"/>
      <c r="AG128" t="s">
        <v>117</v>
      </c>
    </row>
    <row r="129" spans="1:60" outlineLevel="1" x14ac:dyDescent="0.2">
      <c r="A129" s="238">
        <v>101</v>
      </c>
      <c r="B129" s="239" t="s">
        <v>347</v>
      </c>
      <c r="C129" s="247" t="s">
        <v>348</v>
      </c>
      <c r="D129" s="240" t="s">
        <v>349</v>
      </c>
      <c r="E129" s="241">
        <v>1</v>
      </c>
      <c r="F129" s="242">
        <v>3758.12</v>
      </c>
      <c r="G129" s="242">
        <f>ROUND(E129*F129,2)</f>
        <v>3758.12</v>
      </c>
      <c r="H129" s="242">
        <v>0</v>
      </c>
      <c r="I129" s="242">
        <f>ROUND(E129*H129,2)</f>
        <v>0</v>
      </c>
      <c r="J129" s="242">
        <v>3758.12</v>
      </c>
      <c r="K129" s="242">
        <f>ROUND(E129*J129,2)</f>
        <v>3758.12</v>
      </c>
      <c r="L129" s="242">
        <v>21</v>
      </c>
      <c r="M129" s="242">
        <f>G129*(1+L129/100)</f>
        <v>4547.3251999999993</v>
      </c>
      <c r="N129" s="242">
        <v>0</v>
      </c>
      <c r="O129" s="242">
        <f>ROUND(E129*N129,2)</f>
        <v>0</v>
      </c>
      <c r="P129" s="242">
        <v>0</v>
      </c>
      <c r="Q129" s="243">
        <f>ROUND(E129*P129,2)</f>
        <v>0</v>
      </c>
      <c r="R129" s="222"/>
      <c r="S129" s="222" t="s">
        <v>350</v>
      </c>
      <c r="T129" s="222" t="s">
        <v>174</v>
      </c>
      <c r="U129" s="222">
        <v>0</v>
      </c>
      <c r="V129" s="222">
        <f>ROUND(E129*U129,2)</f>
        <v>0</v>
      </c>
      <c r="W129" s="222"/>
      <c r="X129" s="222" t="s">
        <v>351</v>
      </c>
      <c r="Y129" s="217"/>
      <c r="Z129" s="217"/>
      <c r="AA129" s="217"/>
      <c r="AB129" s="217"/>
      <c r="AC129" s="217"/>
      <c r="AD129" s="217"/>
      <c r="AE129" s="217"/>
      <c r="AF129" s="217"/>
      <c r="AG129" s="217" t="s">
        <v>352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38">
        <v>102</v>
      </c>
      <c r="B130" s="239" t="s">
        <v>353</v>
      </c>
      <c r="C130" s="247" t="s">
        <v>354</v>
      </c>
      <c r="D130" s="240" t="s">
        <v>349</v>
      </c>
      <c r="E130" s="241">
        <v>1</v>
      </c>
      <c r="F130" s="242">
        <v>3006.5</v>
      </c>
      <c r="G130" s="242">
        <f>ROUND(E130*F130,2)</f>
        <v>3006.5</v>
      </c>
      <c r="H130" s="242">
        <v>0</v>
      </c>
      <c r="I130" s="242">
        <f>ROUND(E130*H130,2)</f>
        <v>0</v>
      </c>
      <c r="J130" s="242">
        <v>3006.5</v>
      </c>
      <c r="K130" s="242">
        <f>ROUND(E130*J130,2)</f>
        <v>3006.5</v>
      </c>
      <c r="L130" s="242">
        <v>21</v>
      </c>
      <c r="M130" s="242">
        <f>G130*(1+L130/100)</f>
        <v>3637.8649999999998</v>
      </c>
      <c r="N130" s="242">
        <v>0</v>
      </c>
      <c r="O130" s="242">
        <f>ROUND(E130*N130,2)</f>
        <v>0</v>
      </c>
      <c r="P130" s="242">
        <v>0</v>
      </c>
      <c r="Q130" s="243">
        <f>ROUND(E130*P130,2)</f>
        <v>0</v>
      </c>
      <c r="R130" s="222"/>
      <c r="S130" s="222" t="s">
        <v>350</v>
      </c>
      <c r="T130" s="222" t="s">
        <v>174</v>
      </c>
      <c r="U130" s="222">
        <v>0</v>
      </c>
      <c r="V130" s="222">
        <f>ROUND(E130*U130,2)</f>
        <v>0</v>
      </c>
      <c r="W130" s="222"/>
      <c r="X130" s="222" t="s">
        <v>351</v>
      </c>
      <c r="Y130" s="217"/>
      <c r="Z130" s="217"/>
      <c r="AA130" s="217"/>
      <c r="AB130" s="217"/>
      <c r="AC130" s="217"/>
      <c r="AD130" s="217"/>
      <c r="AE130" s="217"/>
      <c r="AF130" s="217"/>
      <c r="AG130" s="217" t="s">
        <v>352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38">
        <v>103</v>
      </c>
      <c r="B131" s="239" t="s">
        <v>355</v>
      </c>
      <c r="C131" s="247" t="s">
        <v>356</v>
      </c>
      <c r="D131" s="240" t="s">
        <v>349</v>
      </c>
      <c r="E131" s="241">
        <v>1</v>
      </c>
      <c r="F131" s="242">
        <v>8643.68</v>
      </c>
      <c r="G131" s="242">
        <f>ROUND(E131*F131,2)</f>
        <v>8643.68</v>
      </c>
      <c r="H131" s="242">
        <v>0</v>
      </c>
      <c r="I131" s="242">
        <f>ROUND(E131*H131,2)</f>
        <v>0</v>
      </c>
      <c r="J131" s="242">
        <v>8643.68</v>
      </c>
      <c r="K131" s="242">
        <f>ROUND(E131*J131,2)</f>
        <v>8643.68</v>
      </c>
      <c r="L131" s="242">
        <v>21</v>
      </c>
      <c r="M131" s="242">
        <f>G131*(1+L131/100)</f>
        <v>10458.852800000001</v>
      </c>
      <c r="N131" s="242">
        <v>0</v>
      </c>
      <c r="O131" s="242">
        <f>ROUND(E131*N131,2)</f>
        <v>0</v>
      </c>
      <c r="P131" s="242">
        <v>0</v>
      </c>
      <c r="Q131" s="243">
        <f>ROUND(E131*P131,2)</f>
        <v>0</v>
      </c>
      <c r="R131" s="222"/>
      <c r="S131" s="222" t="s">
        <v>350</v>
      </c>
      <c r="T131" s="222" t="s">
        <v>174</v>
      </c>
      <c r="U131" s="222">
        <v>0</v>
      </c>
      <c r="V131" s="222">
        <f>ROUND(E131*U131,2)</f>
        <v>0</v>
      </c>
      <c r="W131" s="222"/>
      <c r="X131" s="222" t="s">
        <v>351</v>
      </c>
      <c r="Y131" s="217"/>
      <c r="Z131" s="217"/>
      <c r="AA131" s="217"/>
      <c r="AB131" s="217"/>
      <c r="AC131" s="217"/>
      <c r="AD131" s="217"/>
      <c r="AE131" s="217"/>
      <c r="AF131" s="217"/>
      <c r="AG131" s="217" t="s">
        <v>352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x14ac:dyDescent="0.2">
      <c r="A132" s="226" t="s">
        <v>116</v>
      </c>
      <c r="B132" s="227" t="s">
        <v>90</v>
      </c>
      <c r="C132" s="246" t="s">
        <v>30</v>
      </c>
      <c r="D132" s="228"/>
      <c r="E132" s="229"/>
      <c r="F132" s="230"/>
      <c r="G132" s="230">
        <f>SUMIF(AG133:AG134,"&lt;&gt;NOR",G133:G134)</f>
        <v>37581.21</v>
      </c>
      <c r="H132" s="230"/>
      <c r="I132" s="230">
        <f>SUM(I133:I134)</f>
        <v>0</v>
      </c>
      <c r="J132" s="230"/>
      <c r="K132" s="230">
        <f>SUM(K133:K134)</f>
        <v>37581.21</v>
      </c>
      <c r="L132" s="230"/>
      <c r="M132" s="230">
        <f>SUM(M133:M134)</f>
        <v>45473.2641</v>
      </c>
      <c r="N132" s="230"/>
      <c r="O132" s="230">
        <f>SUM(O133:O134)</f>
        <v>0</v>
      </c>
      <c r="P132" s="230"/>
      <c r="Q132" s="231">
        <f>SUM(Q133:Q134)</f>
        <v>0</v>
      </c>
      <c r="R132" s="225"/>
      <c r="S132" s="225"/>
      <c r="T132" s="225"/>
      <c r="U132" s="225"/>
      <c r="V132" s="225">
        <f>SUM(V133:V134)</f>
        <v>0</v>
      </c>
      <c r="W132" s="225"/>
      <c r="X132" s="225"/>
      <c r="AG132" t="s">
        <v>117</v>
      </c>
    </row>
    <row r="133" spans="1:60" outlineLevel="1" x14ac:dyDescent="0.2">
      <c r="A133" s="232">
        <v>104</v>
      </c>
      <c r="B133" s="233" t="s">
        <v>357</v>
      </c>
      <c r="C133" s="248" t="s">
        <v>358</v>
      </c>
      <c r="D133" s="234" t="s">
        <v>349</v>
      </c>
      <c r="E133" s="235">
        <v>1</v>
      </c>
      <c r="F133" s="236">
        <v>37581.21</v>
      </c>
      <c r="G133" s="236">
        <f>ROUND(E133*F133,2)</f>
        <v>37581.21</v>
      </c>
      <c r="H133" s="236">
        <v>0</v>
      </c>
      <c r="I133" s="236">
        <f>ROUND(E133*H133,2)</f>
        <v>0</v>
      </c>
      <c r="J133" s="236">
        <v>37581.21</v>
      </c>
      <c r="K133" s="236">
        <f>ROUND(E133*J133,2)</f>
        <v>37581.21</v>
      </c>
      <c r="L133" s="236">
        <v>21</v>
      </c>
      <c r="M133" s="236">
        <f>G133*(1+L133/100)</f>
        <v>45473.2641</v>
      </c>
      <c r="N133" s="236">
        <v>0</v>
      </c>
      <c r="O133" s="236">
        <f>ROUND(E133*N133,2)</f>
        <v>0</v>
      </c>
      <c r="P133" s="236">
        <v>0</v>
      </c>
      <c r="Q133" s="237">
        <f>ROUND(E133*P133,2)</f>
        <v>0</v>
      </c>
      <c r="R133" s="222"/>
      <c r="S133" s="222" t="s">
        <v>121</v>
      </c>
      <c r="T133" s="222" t="s">
        <v>174</v>
      </c>
      <c r="U133" s="222">
        <v>0</v>
      </c>
      <c r="V133" s="222">
        <f>ROUND(E133*U133,2)</f>
        <v>0</v>
      </c>
      <c r="W133" s="222"/>
      <c r="X133" s="222" t="s">
        <v>351</v>
      </c>
      <c r="Y133" s="217"/>
      <c r="Z133" s="217"/>
      <c r="AA133" s="217"/>
      <c r="AB133" s="217"/>
      <c r="AC133" s="217"/>
      <c r="AD133" s="217"/>
      <c r="AE133" s="217"/>
      <c r="AF133" s="217"/>
      <c r="AG133" s="217" t="s">
        <v>352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ht="22.5" outlineLevel="1" x14ac:dyDescent="0.2">
      <c r="A134" s="220"/>
      <c r="B134" s="221"/>
      <c r="C134" s="249" t="s">
        <v>359</v>
      </c>
      <c r="D134" s="244"/>
      <c r="E134" s="244"/>
      <c r="F134" s="244"/>
      <c r="G134" s="244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7"/>
      <c r="Z134" s="217"/>
      <c r="AA134" s="217"/>
      <c r="AB134" s="217"/>
      <c r="AC134" s="217"/>
      <c r="AD134" s="217"/>
      <c r="AE134" s="217"/>
      <c r="AF134" s="217"/>
      <c r="AG134" s="217" t="s">
        <v>129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45" t="str">
        <f>C134</f>
        <v>Finanční rezerva požadovaná objednatelem jako součást smluvní ceny. Způsob jejího stanovení, čerpání a vykazování definuje objednatel.</v>
      </c>
      <c r="BB134" s="217"/>
      <c r="BC134" s="217"/>
      <c r="BD134" s="217"/>
      <c r="BE134" s="217"/>
      <c r="BF134" s="217"/>
      <c r="BG134" s="217"/>
      <c r="BH134" s="217"/>
    </row>
    <row r="135" spans="1:60" x14ac:dyDescent="0.2">
      <c r="A135" s="3"/>
      <c r="B135" s="4"/>
      <c r="C135" s="251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E135">
        <v>15</v>
      </c>
      <c r="AF135">
        <v>21</v>
      </c>
      <c r="AG135" t="s">
        <v>103</v>
      </c>
    </row>
    <row r="136" spans="1:60" x14ac:dyDescent="0.2">
      <c r="C136" s="252"/>
      <c r="D136" s="10"/>
      <c r="AG136" t="s">
        <v>360</v>
      </c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55:G55"/>
    <mergeCell ref="C57:G57"/>
    <mergeCell ref="C124:G124"/>
    <mergeCell ref="C134:G134"/>
    <mergeCell ref="C17:G17"/>
    <mergeCell ref="C38:G38"/>
    <mergeCell ref="C46:G46"/>
    <mergeCell ref="C48:G48"/>
    <mergeCell ref="C50:G50"/>
    <mergeCell ref="C53:G53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Hanuš Petr</dc:creator>
  <cp:lastModifiedBy>Hanuš Petr</cp:lastModifiedBy>
  <cp:lastPrinted>2019-03-19T12:27:02Z</cp:lastPrinted>
  <dcterms:created xsi:type="dcterms:W3CDTF">2009-04-08T07:15:50Z</dcterms:created>
  <dcterms:modified xsi:type="dcterms:W3CDTF">2020-12-07T08:09:02Z</dcterms:modified>
</cp:coreProperties>
</file>